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 activeTab="1"/>
  </bookViews>
  <sheets>
    <sheet name="nama_mapel" sheetId="1" r:id="rId1"/>
    <sheet name="DAFTAR SISWA" sheetId="2" r:id="rId2"/>
    <sheet name="ENTRI NILAI PILIH TAB INI" sheetId="3" r:id="rId3"/>
    <sheet name="TRANSKIP NILAI" sheetId="4" r:id="rId4"/>
    <sheet name="nilai huruf" sheetId="5" r:id="rId5"/>
  </sheets>
  <definedNames>
    <definedName name="_GoBack" localSheetId="3">'TRANSKIP NILAI'!$A$83</definedName>
    <definedName name="_xlnm.Print_Area" localSheetId="2">'ENTRI NILAI PILIH TAB INI'!$A$1:$AS$46</definedName>
    <definedName name="_xlnm.Print_Area" localSheetId="3">'TRANSKIP NILAI'!$A$2:$J$95</definedName>
    <definedName name="_xlnm.Print_Titles" localSheetId="2">'ENTRI NILAI PILIH TAB INI'!$6:$7</definedName>
    <definedName name="REKAYASA_PERANGKAT_LUNAK">'TRANSKIP NILAI'!$P$5:$P$6</definedName>
  </definedNames>
  <calcPr calcId="124519"/>
</workbook>
</file>

<file path=xl/calcChain.xml><?xml version="1.0" encoding="utf-8"?>
<calcChain xmlns="http://schemas.openxmlformats.org/spreadsheetml/2006/main">
  <c r="J95" i="4"/>
  <c r="J94"/>
  <c r="B76"/>
  <c r="J73"/>
  <c r="J72"/>
  <c r="J71"/>
  <c r="J68"/>
  <c r="J67"/>
  <c r="J66"/>
  <c r="J65"/>
  <c r="F65"/>
  <c r="J64"/>
  <c r="F64"/>
  <c r="J53"/>
  <c r="J49"/>
  <c r="J48"/>
  <c r="L40"/>
  <c r="E39"/>
  <c r="L39" s="1"/>
  <c r="D39"/>
  <c r="F38"/>
  <c r="F37"/>
  <c r="E36"/>
  <c r="G36" s="1"/>
  <c r="D36"/>
  <c r="B36"/>
  <c r="E35"/>
  <c r="G35" s="1"/>
  <c r="D35"/>
  <c r="B35"/>
  <c r="E34"/>
  <c r="G34" s="1"/>
  <c r="D34"/>
  <c r="B34"/>
  <c r="E33"/>
  <c r="G33" s="1"/>
  <c r="D33"/>
  <c r="B33"/>
  <c r="E32"/>
  <c r="G32" s="1"/>
  <c r="D32"/>
  <c r="B32"/>
  <c r="E31"/>
  <c r="L31" s="1"/>
  <c r="D31"/>
  <c r="B31"/>
  <c r="E30"/>
  <c r="L30" s="1"/>
  <c r="D30"/>
  <c r="B30"/>
  <c r="E29"/>
  <c r="L29" s="1"/>
  <c r="D29"/>
  <c r="B29"/>
  <c r="E28"/>
  <c r="L28" s="1"/>
  <c r="D28"/>
  <c r="B28"/>
  <c r="E27"/>
  <c r="L27" s="1"/>
  <c r="D27"/>
  <c r="B27"/>
  <c r="F26"/>
  <c r="E24"/>
  <c r="G24" s="1"/>
  <c r="D24"/>
  <c r="B24"/>
  <c r="E23"/>
  <c r="G23" s="1"/>
  <c r="D23"/>
  <c r="B23"/>
  <c r="E22"/>
  <c r="L22" s="1"/>
  <c r="D22"/>
  <c r="B22"/>
  <c r="E21"/>
  <c r="L21" s="1"/>
  <c r="D21"/>
  <c r="B21"/>
  <c r="E20"/>
  <c r="L20" s="1"/>
  <c r="D20"/>
  <c r="B20"/>
  <c r="E19"/>
  <c r="L19" s="1"/>
  <c r="D19"/>
  <c r="B19"/>
  <c r="E18"/>
  <c r="L18" s="1"/>
  <c r="D18"/>
  <c r="B18"/>
  <c r="E17"/>
  <c r="L17" s="1"/>
  <c r="D17"/>
  <c r="B17"/>
  <c r="E16"/>
  <c r="L16" s="1"/>
  <c r="D16"/>
  <c r="B16"/>
  <c r="F15"/>
  <c r="E14"/>
  <c r="L14" s="1"/>
  <c r="D14"/>
  <c r="B14"/>
  <c r="E13"/>
  <c r="L13" s="1"/>
  <c r="D13"/>
  <c r="B13"/>
  <c r="E12"/>
  <c r="L12" s="1"/>
  <c r="D12"/>
  <c r="B12"/>
  <c r="E11"/>
  <c r="L11" s="1"/>
  <c r="D11"/>
  <c r="B11"/>
  <c r="E10"/>
  <c r="G10" s="1"/>
  <c r="D10"/>
  <c r="B10"/>
  <c r="M4"/>
  <c r="J4"/>
  <c r="C54" i="3"/>
  <c r="C53"/>
  <c r="C55" s="1"/>
  <c r="C51"/>
  <c r="B51"/>
  <c r="C50"/>
  <c r="B50"/>
  <c r="C49"/>
  <c r="B49"/>
  <c r="C48"/>
  <c r="B48"/>
  <c r="AE47"/>
  <c r="AD47"/>
  <c r="C47"/>
  <c r="B47"/>
  <c r="AE46"/>
  <c r="AD46"/>
  <c r="C46"/>
  <c r="B46"/>
  <c r="AE45"/>
  <c r="AD45"/>
  <c r="C45"/>
  <c r="B45"/>
  <c r="AE44"/>
  <c r="AD44"/>
  <c r="C44"/>
  <c r="B44"/>
  <c r="AE43"/>
  <c r="AD43"/>
  <c r="C43"/>
  <c r="B43"/>
  <c r="AE42"/>
  <c r="AD42"/>
  <c r="C42"/>
  <c r="B42"/>
  <c r="AE41"/>
  <c r="AD41"/>
  <c r="C41"/>
  <c r="B41"/>
  <c r="AE40"/>
  <c r="AD40"/>
  <c r="C40"/>
  <c r="B40"/>
  <c r="AE39"/>
  <c r="AD39"/>
  <c r="C39"/>
  <c r="B39"/>
  <c r="AE38"/>
  <c r="AD38"/>
  <c r="C38"/>
  <c r="B38"/>
  <c r="AE37"/>
  <c r="AD37"/>
  <c r="C37"/>
  <c r="B37"/>
  <c r="AE36"/>
  <c r="AD36"/>
  <c r="C36"/>
  <c r="B36"/>
  <c r="AE35"/>
  <c r="AD35"/>
  <c r="C35"/>
  <c r="B35"/>
  <c r="AE34"/>
  <c r="AD34"/>
  <c r="C34"/>
  <c r="B34"/>
  <c r="AE33"/>
  <c r="AD33"/>
  <c r="C33"/>
  <c r="B33"/>
  <c r="AE32"/>
  <c r="AD32"/>
  <c r="C32"/>
  <c r="B32"/>
  <c r="AE31"/>
  <c r="AD31"/>
  <c r="C31"/>
  <c r="B31"/>
  <c r="AE30"/>
  <c r="AD30"/>
  <c r="C30"/>
  <c r="B30"/>
  <c r="AE29"/>
  <c r="AD29"/>
  <c r="C29"/>
  <c r="B29"/>
  <c r="AE28"/>
  <c r="AD28"/>
  <c r="C28"/>
  <c r="B28"/>
  <c r="AE27"/>
  <c r="AD27"/>
  <c r="C27"/>
  <c r="B27"/>
  <c r="AE26"/>
  <c r="AD26"/>
  <c r="C26"/>
  <c r="B26"/>
  <c r="AE25"/>
  <c r="AD25"/>
  <c r="C25"/>
  <c r="B25"/>
  <c r="AE24"/>
  <c r="AD24"/>
  <c r="C24"/>
  <c r="B24"/>
  <c r="AE23"/>
  <c r="AD23"/>
  <c r="C23"/>
  <c r="B23"/>
  <c r="AE22"/>
  <c r="AD22"/>
  <c r="C22"/>
  <c r="B22"/>
  <c r="AE21"/>
  <c r="AD21"/>
  <c r="C21"/>
  <c r="B21"/>
  <c r="AE20"/>
  <c r="AD20"/>
  <c r="C20"/>
  <c r="B20"/>
  <c r="AE19"/>
  <c r="AD19"/>
  <c r="C19"/>
  <c r="B19"/>
  <c r="AE18"/>
  <c r="AD18"/>
  <c r="C18"/>
  <c r="B18"/>
  <c r="AE17"/>
  <c r="AD17"/>
  <c r="C17"/>
  <c r="B17"/>
  <c r="AE16"/>
  <c r="AD16"/>
  <c r="C16"/>
  <c r="B16"/>
  <c r="AE15"/>
  <c r="AD15"/>
  <c r="C15"/>
  <c r="C52" i="4" s="1"/>
  <c r="B15" i="3"/>
  <c r="C53" i="4" s="1"/>
  <c r="AE14" i="3"/>
  <c r="AD14"/>
  <c r="C14"/>
  <c r="B14"/>
  <c r="AE13"/>
  <c r="AD13"/>
  <c r="C13"/>
  <c r="B13"/>
  <c r="AE12"/>
  <c r="AD12"/>
  <c r="C12"/>
  <c r="B12"/>
  <c r="AE11"/>
  <c r="AD11"/>
  <c r="C11"/>
  <c r="B11"/>
  <c r="AE10"/>
  <c r="AD10"/>
  <c r="C10"/>
  <c r="B10"/>
  <c r="AE9"/>
  <c r="AF9" s="1"/>
  <c r="AD9"/>
  <c r="C9"/>
  <c r="B9"/>
  <c r="C8"/>
  <c r="D8" s="1"/>
  <c r="E8" s="1"/>
  <c r="F8" s="1"/>
  <c r="G8" s="1"/>
  <c r="H8" s="1"/>
  <c r="I8" s="1"/>
  <c r="J8" s="1"/>
  <c r="K8" s="1"/>
  <c r="L8" s="1"/>
  <c r="M8" s="1"/>
  <c r="N8" s="1"/>
  <c r="O8" s="1"/>
  <c r="P8" s="1"/>
  <c r="Q8" s="1"/>
  <c r="R8" s="1"/>
  <c r="S8" s="1"/>
  <c r="T8" s="1"/>
  <c r="U8" s="1"/>
  <c r="V8" s="1"/>
  <c r="W8" s="1"/>
  <c r="X8" s="1"/>
  <c r="Y8" s="1"/>
  <c r="Z8" s="1"/>
  <c r="AA8" s="1"/>
  <c r="AB8" s="1"/>
  <c r="AC8" s="1"/>
  <c r="AD8" s="1"/>
  <c r="AE8" s="1"/>
  <c r="AF8" s="1"/>
  <c r="AG8" s="1"/>
  <c r="AH8" s="1"/>
  <c r="AI8" s="1"/>
  <c r="AJ8" s="1"/>
  <c r="AK8" s="1"/>
  <c r="AL8" s="1"/>
  <c r="AM8" s="1"/>
  <c r="AN8" s="1"/>
  <c r="AO8" s="1"/>
  <c r="AP8" s="1"/>
  <c r="AQ8" s="1"/>
  <c r="AR8" s="1"/>
  <c r="AS8" s="1"/>
  <c r="AT8" s="1"/>
  <c r="AU8" s="1"/>
  <c r="B8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AC4"/>
  <c r="E4"/>
  <c r="E3"/>
  <c r="C180" i="2"/>
  <c r="C179"/>
  <c r="J5" i="1"/>
  <c r="J54" i="4" s="1"/>
  <c r="J3" i="1"/>
  <c r="AC3" i="3" s="1"/>
  <c r="F36" i="4" l="1"/>
  <c r="F19"/>
  <c r="AF11" i="3"/>
  <c r="AF13"/>
  <c r="AF15"/>
  <c r="AF17"/>
  <c r="AF19"/>
  <c r="AF21"/>
  <c r="AF23"/>
  <c r="AF25"/>
  <c r="AF27"/>
  <c r="AF29"/>
  <c r="AF31"/>
  <c r="AF33"/>
  <c r="AF35"/>
  <c r="AF37"/>
  <c r="AF39"/>
  <c r="AF41"/>
  <c r="AF43"/>
  <c r="AF45"/>
  <c r="AF47"/>
  <c r="F32" i="4"/>
  <c r="F13"/>
  <c r="H23"/>
  <c r="F23"/>
  <c r="H24"/>
  <c r="F24"/>
  <c r="H28"/>
  <c r="F28"/>
  <c r="F34"/>
  <c r="H35"/>
  <c r="H33"/>
  <c r="F10"/>
  <c r="F11"/>
  <c r="F17"/>
  <c r="F21"/>
  <c r="H30"/>
  <c r="F30"/>
  <c r="H32"/>
  <c r="F33"/>
  <c r="H34"/>
  <c r="F35"/>
  <c r="H36"/>
  <c r="H10"/>
  <c r="J3"/>
  <c r="J5"/>
  <c r="G11"/>
  <c r="H11" s="1"/>
  <c r="F12"/>
  <c r="G13"/>
  <c r="H13" s="1"/>
  <c r="F14"/>
  <c r="F16"/>
  <c r="G17"/>
  <c r="H17" s="1"/>
  <c r="F18"/>
  <c r="G19"/>
  <c r="H19" s="1"/>
  <c r="F20"/>
  <c r="G21"/>
  <c r="H21" s="1"/>
  <c r="F22"/>
  <c r="F27"/>
  <c r="H27"/>
  <c r="G28"/>
  <c r="F29"/>
  <c r="H29"/>
  <c r="G30"/>
  <c r="F31"/>
  <c r="H31"/>
  <c r="F39"/>
  <c r="J52"/>
  <c r="AF10" i="3"/>
  <c r="AF12"/>
  <c r="AF14"/>
  <c r="AF16"/>
  <c r="AF18"/>
  <c r="AF20"/>
  <c r="AF22"/>
  <c r="AF24"/>
  <c r="AF26"/>
  <c r="AF28"/>
  <c r="AF30"/>
  <c r="AF32"/>
  <c r="AF34"/>
  <c r="AF36"/>
  <c r="AF38"/>
  <c r="AF40"/>
  <c r="AF42"/>
  <c r="AF44"/>
  <c r="AF46"/>
  <c r="C3" i="4"/>
  <c r="C4"/>
  <c r="M5"/>
  <c r="G12"/>
  <c r="H12" s="1"/>
  <c r="G14"/>
  <c r="H14" s="1"/>
  <c r="G16"/>
  <c r="H16" s="1"/>
  <c r="G18"/>
  <c r="H18" s="1"/>
  <c r="G20"/>
  <c r="H20" s="1"/>
  <c r="G22"/>
  <c r="H22" s="1"/>
  <c r="G27"/>
  <c r="G29"/>
  <c r="G31"/>
  <c r="G39"/>
  <c r="H39" s="1"/>
</calcChain>
</file>

<file path=xl/comments1.xml><?xml version="1.0" encoding="utf-8"?>
<comments xmlns="http://schemas.openxmlformats.org/spreadsheetml/2006/main">
  <authors>
    <author/>
  </authors>
  <commentList>
    <comment ref="J1" authorId="0">
      <text>
        <r>
          <rPr>
            <sz val="10"/>
            <color rgb="FF000000"/>
            <rFont val="Arial"/>
          </rPr>
          <t>Masukkan No Urut</t>
        </r>
      </text>
    </comment>
  </commentList>
</comments>
</file>

<file path=xl/sharedStrings.xml><?xml version="1.0" encoding="utf-8"?>
<sst xmlns="http://schemas.openxmlformats.org/spreadsheetml/2006/main" count="578" uniqueCount="218">
  <si>
    <t>DAFTAR MATA PELAJARAN</t>
  </si>
  <si>
    <t>A</t>
  </si>
  <si>
    <t>Normatif</t>
  </si>
  <si>
    <t>KKM</t>
  </si>
  <si>
    <t xml:space="preserve">Kelas / Semester </t>
  </si>
  <si>
    <t>X / 1</t>
  </si>
  <si>
    <t>Pendidikan Agama</t>
  </si>
  <si>
    <t xml:space="preserve">Tahun Ajaran         </t>
  </si>
  <si>
    <t>2015-2016</t>
  </si>
  <si>
    <t xml:space="preserve">Pendidikan Kewarganegaraan </t>
  </si>
  <si>
    <t>Program</t>
  </si>
  <si>
    <t>Teknik Sepeda Motor</t>
  </si>
  <si>
    <t>Bahasa  Indonesia</t>
  </si>
  <si>
    <t>Tanggal Raport</t>
  </si>
  <si>
    <t>Rekayasa Perangkat Lunak</t>
  </si>
  <si>
    <t>Pendidikan Jasmani dan Olahraga</t>
  </si>
  <si>
    <t>Walikelas</t>
  </si>
  <si>
    <t>Hendro Purniawan, S.Pd</t>
  </si>
  <si>
    <t>Administrasi Perkantoran</t>
  </si>
  <si>
    <t>Seni Budaya</t>
  </si>
  <si>
    <t>NIP</t>
  </si>
  <si>
    <t>-</t>
  </si>
  <si>
    <t>Pemasaran</t>
  </si>
  <si>
    <t>B</t>
  </si>
  <si>
    <t>Adaptif</t>
  </si>
  <si>
    <t>Bahasa Inggris</t>
  </si>
  <si>
    <t>Matematika</t>
  </si>
  <si>
    <t xml:space="preserve"> X / 1</t>
  </si>
  <si>
    <t>Ilmu Pengetahuan Alam (IPA)</t>
  </si>
  <si>
    <t xml:space="preserve"> X / 2</t>
  </si>
  <si>
    <t>Ilmu Pengetahuan Sosial (IPS)</t>
  </si>
  <si>
    <t xml:space="preserve"> XI / 3</t>
  </si>
  <si>
    <t>Fisika</t>
  </si>
  <si>
    <t xml:space="preserve"> XI / 4</t>
  </si>
  <si>
    <t>Kimia</t>
  </si>
  <si>
    <t xml:space="preserve"> XII / 5</t>
  </si>
  <si>
    <t>Ketrampilan Komputer dan Pengelolaan Informasi</t>
  </si>
  <si>
    <t xml:space="preserve"> XII / 6</t>
  </si>
  <si>
    <t>Kewirausahaan</t>
  </si>
  <si>
    <t>C</t>
  </si>
  <si>
    <t>Produktif</t>
  </si>
  <si>
    <t>Merakit Personal Komputer</t>
  </si>
  <si>
    <t>Melakukan Instalasi Sistem Operasi Dasar</t>
  </si>
  <si>
    <t>Menerapkan Kesehatan Keselamatan Keamanan dan Lingkungan Hidup</t>
  </si>
  <si>
    <t>Menerapkan Algoritma Pemograman Tingkat Dasar</t>
  </si>
  <si>
    <t>D</t>
  </si>
  <si>
    <t>Muatan Lokal  :</t>
  </si>
  <si>
    <t>Bahasa Jawa</t>
  </si>
  <si>
    <t xml:space="preserve">DATA SISWA </t>
  </si>
  <si>
    <t>SMK NEGERI 1 BANGSRI</t>
  </si>
  <si>
    <t>TAHUN 2015-2016</t>
  </si>
  <si>
    <t>NO</t>
  </si>
  <si>
    <t>NIS</t>
  </si>
  <si>
    <t>N A M A</t>
  </si>
  <si>
    <t>JK</t>
  </si>
  <si>
    <t>Tempat Tanggal Lahir</t>
  </si>
  <si>
    <t>Asal Sekolah</t>
  </si>
  <si>
    <t>NO STTB</t>
  </si>
  <si>
    <t>Tahun STTB</t>
  </si>
  <si>
    <t>Nama Orang Tua</t>
  </si>
  <si>
    <t>Alamat Orang Tua</t>
  </si>
  <si>
    <t>No. Telepon</t>
  </si>
  <si>
    <t>Ket</t>
  </si>
  <si>
    <t>Agama</t>
  </si>
  <si>
    <t>AHMAD MAFTUH TAMAM</t>
  </si>
  <si>
    <t>ISLAM</t>
  </si>
  <si>
    <t>AHMAD NURUL HIKMAH</t>
  </si>
  <si>
    <t>ALEX ISKANDAR ZULIATMOKO</t>
  </si>
  <si>
    <t>CHOIRIL ANWAR</t>
  </si>
  <si>
    <t>DANDI PRAYOGO</t>
  </si>
  <si>
    <t>DIMAS GUNTUR HERMAWAN</t>
  </si>
  <si>
    <t>DWI RAHMANDHANI</t>
  </si>
  <si>
    <t>ELHAM DENI ROMANTO</t>
  </si>
  <si>
    <t>FANNY ZIHATUS SABILA</t>
  </si>
  <si>
    <t>FERIAN DWI PUTRA</t>
  </si>
  <si>
    <t>FIDEL RAYMOND TUMURANG</t>
  </si>
  <si>
    <t>KRISTEN</t>
  </si>
  <si>
    <t>GALIH WIKI PRATAMA</t>
  </si>
  <si>
    <t>INDAH AYUNINGRUM</t>
  </si>
  <si>
    <t>KORNELIUS BAGAS SETIAWAN</t>
  </si>
  <si>
    <t>KURNELIUS ALDI FIRNANDO</t>
  </si>
  <si>
    <t xml:space="preserve"> </t>
  </si>
  <si>
    <t>LIFIA WAHYUNINGSIH</t>
  </si>
  <si>
    <t>LINASILVIYA NINGSIH</t>
  </si>
  <si>
    <t>MUHAMMAD ADITIYA ZULIARNO</t>
  </si>
  <si>
    <t>MUHAMMAD ANDI SEPTIAN</t>
  </si>
  <si>
    <t>MUHAMMAD DWI ARIZAL</t>
  </si>
  <si>
    <t>MUHAMMAD YUSRIL HANA</t>
  </si>
  <si>
    <t>MUKHAMMAD IRKHAM</t>
  </si>
  <si>
    <t>NADELA SELVIANA</t>
  </si>
  <si>
    <t>NURUL HIDAYAH</t>
  </si>
  <si>
    <t>PUJO BIMO SULISTIYO</t>
  </si>
  <si>
    <t>RADIKA ROHMAT</t>
  </si>
  <si>
    <t>RADITIYA ADE PRATAMA</t>
  </si>
  <si>
    <t>HINDU</t>
  </si>
  <si>
    <t>RIAN EKO SETIAWAN</t>
  </si>
  <si>
    <t>RICKO ALDY SETIYAWAN</t>
  </si>
  <si>
    <t>RIKA WIDI YANTI</t>
  </si>
  <si>
    <t>RIZKI HERNANDO</t>
  </si>
  <si>
    <t>ROFIQ AULIYA RAHMAN</t>
  </si>
  <si>
    <t>SYAIFUDIN ROSYAD</t>
  </si>
  <si>
    <t>TEGUH SANTOSO</t>
  </si>
  <si>
    <t>VIVI NOVITA</t>
  </si>
  <si>
    <t>YOGI NUR RAHMANTO</t>
  </si>
  <si>
    <t>YOHANES FAREL LUSIANDRO</t>
  </si>
  <si>
    <t>YUDHISTIRA SEPTIAN PURNOMO</t>
  </si>
  <si>
    <t>L =</t>
  </si>
  <si>
    <t>P =</t>
  </si>
  <si>
    <t>JML =</t>
  </si>
  <si>
    <t>LEGGER NILAI</t>
  </si>
  <si>
    <t>PROGRAM DIKLAT</t>
  </si>
  <si>
    <t>:</t>
  </si>
  <si>
    <t>Kelas/Semester</t>
  </si>
  <si>
    <t xml:space="preserve">: </t>
  </si>
  <si>
    <t xml:space="preserve">SEMESTER             </t>
  </si>
  <si>
    <t xml:space="preserve">:  </t>
  </si>
  <si>
    <t>L</t>
  </si>
  <si>
    <t>NORMATIF</t>
  </si>
  <si>
    <t>ADAPTIF</t>
  </si>
  <si>
    <t>PRODUKTIF</t>
  </si>
  <si>
    <t>MULOK</t>
  </si>
  <si>
    <t>Rata-rata smt 1</t>
  </si>
  <si>
    <t>Jumlah</t>
  </si>
  <si>
    <t>Peringkat</t>
  </si>
  <si>
    <t>PRAKERIN (PSG)</t>
  </si>
  <si>
    <t>Extra - School</t>
  </si>
  <si>
    <t>Kepribadian</t>
  </si>
  <si>
    <t>ABSENSI</t>
  </si>
  <si>
    <t>Catatan untuk Ortu/Wali</t>
  </si>
  <si>
    <t>Pernyataan</t>
  </si>
  <si>
    <t>P</t>
  </si>
  <si>
    <t xml:space="preserve">Tempat Prakerin </t>
  </si>
  <si>
    <t>Alamat</t>
  </si>
  <si>
    <t>lama pelaksanaan</t>
  </si>
  <si>
    <t>Predikat</t>
  </si>
  <si>
    <t>Kelakuan</t>
  </si>
  <si>
    <t>Kerajinan</t>
  </si>
  <si>
    <t>Kerapihan</t>
  </si>
  <si>
    <t>SAKIT</t>
  </si>
  <si>
    <t>IZIN</t>
  </si>
  <si>
    <t>TANPA KETERANGAN</t>
  </si>
  <si>
    <t>Pramuka</t>
  </si>
  <si>
    <t>Amat Baik</t>
  </si>
  <si>
    <t>PMR</t>
  </si>
  <si>
    <t>Baik</t>
  </si>
  <si>
    <t>Lebih giat lagi dalam belajar</t>
  </si>
  <si>
    <t>Band</t>
  </si>
  <si>
    <t xml:space="preserve">PMR </t>
  </si>
  <si>
    <t>Cukup</t>
  </si>
  <si>
    <t>masukan Nomor:</t>
  </si>
  <si>
    <t>LAPORAN HASIL BELAJAR SISWA</t>
  </si>
  <si>
    <t>Nama Siswa</t>
  </si>
  <si>
    <t>No. Induk</t>
  </si>
  <si>
    <t>REKAYASA PERANGKAT LUNAK</t>
  </si>
  <si>
    <t>Nama Sekolah</t>
  </si>
  <si>
    <t>SMK N 1 BANGSRI</t>
  </si>
  <si>
    <t>PEMASARAN</t>
  </si>
  <si>
    <t>PENJUALAN</t>
  </si>
  <si>
    <t>No</t>
  </si>
  <si>
    <t>Mata Pelajaran</t>
  </si>
  <si>
    <t>Nilai Hasil Belajar</t>
  </si>
  <si>
    <t>Angka</t>
  </si>
  <si>
    <t>Huruf</t>
  </si>
  <si>
    <t>Diskripsi Kemajuan Belajar</t>
  </si>
  <si>
    <t>X</t>
  </si>
  <si>
    <t>XI</t>
  </si>
  <si>
    <t>XII</t>
  </si>
  <si>
    <t>satu</t>
  </si>
  <si>
    <t>Sepuluh</t>
  </si>
  <si>
    <t>dua</t>
  </si>
  <si>
    <t>Enam puluh</t>
  </si>
  <si>
    <t>tiga</t>
  </si>
  <si>
    <t>Tujuh puluh</t>
  </si>
  <si>
    <t>empat</t>
  </si>
  <si>
    <t>Delapan puluh</t>
  </si>
  <si>
    <t>lima</t>
  </si>
  <si>
    <t>Lima puluh</t>
  </si>
  <si>
    <t>Kurang</t>
  </si>
  <si>
    <t>enam</t>
  </si>
  <si>
    <t>tujuh</t>
  </si>
  <si>
    <t>delapan</t>
  </si>
  <si>
    <t>sembilan</t>
  </si>
  <si>
    <t>Sembilan puluh</t>
  </si>
  <si>
    <t>Belum Kompeten</t>
  </si>
  <si>
    <t>Diberikan di   : Bangsri</t>
  </si>
  <si>
    <t>Tanggal         : 19 Desember 2015</t>
  </si>
  <si>
    <t>Orang Tua/Wali,</t>
  </si>
  <si>
    <t>Wali Kelas</t>
  </si>
  <si>
    <t>………………………………</t>
  </si>
  <si>
    <t>CATATAN AKHIR SEMESTER</t>
  </si>
  <si>
    <t>1.  Kegiatan Belajar di Dunia Usaha/ Industri dan Instansi Relevan:</t>
  </si>
  <si>
    <t>Nama DU/DI atau Instansi Relevan</t>
  </si>
  <si>
    <t>Lama dan waktu Pelaksanaan</t>
  </si>
  <si>
    <t>Nilai</t>
  </si>
  <si>
    <t>2.  Pengembangan Diri dan Kepribadian:</t>
  </si>
  <si>
    <t>Komponen</t>
  </si>
  <si>
    <t>Kegiatan Pengembangan Diri</t>
  </si>
  <si>
    <t>3.  Ketidakhadiran:</t>
  </si>
  <si>
    <t>Ketidakhadiran</t>
  </si>
  <si>
    <t xml:space="preserve">1.  Sakit </t>
  </si>
  <si>
    <t xml:space="preserve">2.  Izin </t>
  </si>
  <si>
    <t xml:space="preserve">3.  Tanpa Keterangan </t>
  </si>
  <si>
    <t>4.  Catatan untuk perhatian orang tua/ wali:</t>
  </si>
  <si>
    <t>5.  Pernyataan:</t>
  </si>
  <si>
    <t>Mengetahui</t>
  </si>
  <si>
    <t>Orang tua/wali</t>
  </si>
  <si>
    <t>Wali Kelas,</t>
  </si>
  <si>
    <t>..............................</t>
  </si>
  <si>
    <t xml:space="preserve"> Nol</t>
  </si>
  <si>
    <t>Satu</t>
  </si>
  <si>
    <t>Dua</t>
  </si>
  <si>
    <t>Tiga</t>
  </si>
  <si>
    <t>Empat</t>
  </si>
  <si>
    <t>Lima</t>
  </si>
  <si>
    <t>Enam</t>
  </si>
  <si>
    <t>Tujuh</t>
  </si>
  <si>
    <t>Delapan</t>
  </si>
  <si>
    <t>Sembilan</t>
  </si>
</sst>
</file>

<file path=xl/styles.xml><?xml version="1.0" encoding="utf-8"?>
<styleSheet xmlns="http://schemas.openxmlformats.org/spreadsheetml/2006/main">
  <numFmts count="8">
    <numFmt numFmtId="164" formatCode="\:\ \ @\ "/>
    <numFmt numFmtId="165" formatCode="[$-421]dd\ mmmm\ yyyy"/>
    <numFmt numFmtId="166" formatCode="_(* #,##0_);_(* \(#,##0\);_(* \-_);_(@_)"/>
    <numFmt numFmtId="167" formatCode="0000"/>
    <numFmt numFmtId="168" formatCode="000"/>
    <numFmt numFmtId="169" formatCode="\:\ \ @"/>
    <numFmt numFmtId="170" formatCode="0000000000"/>
    <numFmt numFmtId="171" formatCode="\:\ \ General"/>
  </numFmts>
  <fonts count="54">
    <font>
      <sz val="10"/>
      <color rgb="FF000000"/>
      <name val="Arial"/>
    </font>
    <font>
      <sz val="10"/>
      <name val="Arial"/>
    </font>
    <font>
      <b/>
      <sz val="12"/>
      <color rgb="FFFF0000"/>
      <name val="Arial Narrow"/>
    </font>
    <font>
      <sz val="10"/>
      <name val="Arial"/>
    </font>
    <font>
      <sz val="10"/>
      <color rgb="FFFFFFFF"/>
      <name val="Arial"/>
    </font>
    <font>
      <b/>
      <sz val="10"/>
      <name val="Arial"/>
    </font>
    <font>
      <b/>
      <sz val="12"/>
      <name val="Arial Narrow"/>
    </font>
    <font>
      <b/>
      <i/>
      <sz val="10"/>
      <name val="Arial Narrow"/>
    </font>
    <font>
      <b/>
      <sz val="9"/>
      <name val="Arial"/>
    </font>
    <font>
      <sz val="11"/>
      <name val="Arial Narrow"/>
    </font>
    <font>
      <b/>
      <sz val="11"/>
      <name val="Arial Narrow"/>
    </font>
    <font>
      <b/>
      <sz val="10"/>
      <color rgb="FFFF0000"/>
      <name val="Arial"/>
    </font>
    <font>
      <sz val="10"/>
      <color rgb="FFFF0000"/>
      <name val="Arial"/>
    </font>
    <font>
      <b/>
      <sz val="10"/>
      <name val="Arial Narrow"/>
    </font>
    <font>
      <b/>
      <sz val="14"/>
      <name val="Arial"/>
    </font>
    <font>
      <b/>
      <sz val="20"/>
      <name val="Arial"/>
    </font>
    <font>
      <b/>
      <sz val="12"/>
      <name val="Arial"/>
    </font>
    <font>
      <sz val="9"/>
      <name val="Arial"/>
    </font>
    <font>
      <sz val="9"/>
      <color rgb="FF000000"/>
      <name val="Arial"/>
    </font>
    <font>
      <sz val="10"/>
      <name val="Tahoma"/>
    </font>
    <font>
      <u/>
      <sz val="11"/>
      <name val="Arial"/>
    </font>
    <font>
      <sz val="11"/>
      <color rgb="FF000000"/>
      <name val="Calibri"/>
    </font>
    <font>
      <sz val="11"/>
      <name val="Arial"/>
    </font>
    <font>
      <sz val="9"/>
      <name val="Arial Narrow"/>
    </font>
    <font>
      <sz val="10"/>
      <name val="Arial"/>
    </font>
    <font>
      <sz val="11"/>
      <color rgb="FF434343"/>
      <name val="Arial"/>
    </font>
    <font>
      <sz val="10"/>
      <color rgb="FF434343"/>
      <name val="Arial"/>
    </font>
    <font>
      <sz val="10"/>
      <color rgb="FF434343"/>
      <name val="Tahoma"/>
    </font>
    <font>
      <sz val="10"/>
      <color rgb="FF434343"/>
      <name val="Arial"/>
    </font>
    <font>
      <sz val="11"/>
      <color rgb="FF000000"/>
      <name val="Arial"/>
    </font>
    <font>
      <sz val="10"/>
      <color rgb="FF000000"/>
      <name val="Tahoma"/>
    </font>
    <font>
      <sz val="10"/>
      <color rgb="FF000000"/>
      <name val="Arial"/>
    </font>
    <font>
      <sz val="10"/>
      <name val="Arial Narrow"/>
    </font>
    <font>
      <u/>
      <sz val="10"/>
      <name val="Arial"/>
    </font>
    <font>
      <b/>
      <sz val="9"/>
      <color rgb="FFFFFFFF"/>
      <name val="Arial"/>
    </font>
    <font>
      <b/>
      <sz val="16"/>
      <color rgb="FFFFFF00"/>
      <name val="Arial"/>
    </font>
    <font>
      <b/>
      <sz val="9"/>
      <name val="Arial Narrow"/>
    </font>
    <font>
      <sz val="10"/>
      <name val="Dancing Script"/>
    </font>
    <font>
      <i/>
      <sz val="10"/>
      <name val="Arial Narrow"/>
    </font>
    <font>
      <b/>
      <sz val="10"/>
      <color rgb="FFFFFFFF"/>
      <name val="Arial Narrow"/>
    </font>
    <font>
      <b/>
      <sz val="7"/>
      <color rgb="FFFFFFFF"/>
      <name val="Arial Narrow"/>
    </font>
    <font>
      <b/>
      <u/>
      <sz val="10"/>
      <name val="Arial"/>
    </font>
    <font>
      <b/>
      <u/>
      <sz val="9"/>
      <name val="Arial"/>
    </font>
    <font>
      <b/>
      <sz val="14"/>
      <name val="Arial Narrow"/>
    </font>
    <font>
      <sz val="14"/>
      <name val="Arial Narrow"/>
    </font>
    <font>
      <b/>
      <sz val="14"/>
      <name val="Times New Roman"/>
    </font>
    <font>
      <sz val="11"/>
      <name val="Calibri"/>
    </font>
    <font>
      <sz val="10"/>
      <name val="Calibri"/>
    </font>
    <font>
      <sz val="12"/>
      <name val="Times New Roman"/>
    </font>
    <font>
      <b/>
      <u/>
      <sz val="10"/>
      <name val="Quintessential"/>
    </font>
    <font>
      <sz val="12"/>
      <name val="Arial"/>
    </font>
    <font>
      <sz val="10"/>
      <name val="Arial Narrow"/>
      <family val="2"/>
    </font>
    <font>
      <b/>
      <sz val="10"/>
      <name val="Arial Narrow"/>
      <family val="2"/>
    </font>
    <font>
      <b/>
      <sz val="10"/>
      <color rgb="FFFFFFFF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rgb="FF0C0C0C"/>
        <bgColor rgb="FF0C0C0C"/>
      </patternFill>
    </fill>
  </fills>
  <borders count="6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 style="thin">
        <color rgb="FF000000"/>
      </top>
      <bottom style="dotted">
        <color rgb="FF000000"/>
      </bottom>
      <diagonal/>
    </border>
    <border>
      <left/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/>
      <right/>
      <top style="thin">
        <color rgb="FF000000"/>
      </top>
      <bottom style="dotted">
        <color rgb="FF000000"/>
      </bottom>
      <diagonal/>
    </border>
    <border>
      <left/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/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0">
    <xf numFmtId="0" fontId="0" fillId="0" borderId="0" xfId="0" applyFont="1" applyAlignment="1"/>
    <xf numFmtId="0" fontId="1" fillId="2" borderId="0" xfId="0" applyFont="1" applyFill="1" applyBorder="1"/>
    <xf numFmtId="0" fontId="0" fillId="2" borderId="0" xfId="0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right"/>
    </xf>
    <xf numFmtId="0" fontId="6" fillId="4" borderId="1" xfId="0" applyFont="1" applyFill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/>
    </xf>
    <xf numFmtId="164" fontId="8" fillId="2" borderId="5" xfId="0" applyNumberFormat="1" applyFont="1" applyFill="1" applyBorder="1" applyAlignment="1">
      <alignment horizontal="left" vertical="center"/>
    </xf>
    <xf numFmtId="0" fontId="0" fillId="2" borderId="0" xfId="0" applyFont="1" applyFill="1" applyBorder="1"/>
    <xf numFmtId="0" fontId="1" fillId="5" borderId="5" xfId="0" applyFont="1" applyFill="1" applyBorder="1" applyAlignment="1">
      <alignment horizontal="center"/>
    </xf>
    <xf numFmtId="0" fontId="9" fillId="5" borderId="5" xfId="0" applyFont="1" applyFill="1" applyBorder="1" applyAlignment="1">
      <alignment vertical="center" wrapText="1"/>
    </xf>
    <xf numFmtId="0" fontId="10" fillId="5" borderId="5" xfId="0" applyFont="1" applyFill="1" applyBorder="1" applyAlignment="1">
      <alignment vertical="center" wrapText="1"/>
    </xf>
    <xf numFmtId="164" fontId="8" fillId="4" borderId="5" xfId="0" applyNumberFormat="1" applyFont="1" applyFill="1" applyBorder="1" applyAlignment="1">
      <alignment horizontal="left" vertical="center"/>
    </xf>
    <xf numFmtId="165" fontId="12" fillId="3" borderId="5" xfId="0" applyNumberFormat="1" applyFont="1" applyFill="1" applyBorder="1" applyAlignment="1">
      <alignment horizontal="left" vertical="center"/>
    </xf>
    <xf numFmtId="0" fontId="13" fillId="5" borderId="5" xfId="0" applyFont="1" applyFill="1" applyBorder="1" applyAlignment="1">
      <alignment vertical="center" wrapText="1"/>
    </xf>
    <xf numFmtId="0" fontId="1" fillId="5" borderId="5" xfId="0" applyFont="1" applyFill="1" applyBorder="1"/>
    <xf numFmtId="0" fontId="13" fillId="4" borderId="2" xfId="0" applyFont="1" applyFill="1" applyBorder="1" applyAlignment="1">
      <alignment horizontal="left" vertical="center"/>
    </xf>
    <xf numFmtId="0" fontId="3" fillId="0" borderId="0" xfId="0" applyFont="1" applyAlignment="1"/>
    <xf numFmtId="0" fontId="13" fillId="5" borderId="5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0" fillId="4" borderId="5" xfId="0" applyFont="1" applyFill="1" applyBorder="1" applyAlignment="1">
      <alignment vertical="center" wrapText="1"/>
    </xf>
    <xf numFmtId="0" fontId="13" fillId="4" borderId="5" xfId="0" applyFont="1" applyFill="1" applyBorder="1" applyAlignment="1">
      <alignment vertical="center" wrapText="1"/>
    </xf>
    <xf numFmtId="0" fontId="1" fillId="5" borderId="5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left" vertical="center" wrapText="1"/>
    </xf>
    <xf numFmtId="0" fontId="13" fillId="5" borderId="5" xfId="0" applyFont="1" applyFill="1" applyBorder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horizontal="left"/>
    </xf>
    <xf numFmtId="0" fontId="1" fillId="0" borderId="0" xfId="0" applyFont="1"/>
    <xf numFmtId="0" fontId="16" fillId="0" borderId="0" xfId="0" applyFont="1" applyAlignment="1">
      <alignment horizontal="left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left" vertical="center"/>
    </xf>
    <xf numFmtId="0" fontId="19" fillId="0" borderId="12" xfId="0" applyFont="1" applyBorder="1" applyAlignment="1">
      <alignment horizontal="center" vertical="center"/>
    </xf>
    <xf numFmtId="166" fontId="1" fillId="0" borderId="13" xfId="0" applyNumberFormat="1" applyFont="1" applyBorder="1" applyAlignment="1">
      <alignment horizontal="left" vertical="center"/>
    </xf>
    <xf numFmtId="166" fontId="1" fillId="0" borderId="13" xfId="0" applyNumberFormat="1" applyFont="1" applyBorder="1" applyAlignment="1">
      <alignment horizontal="center" vertical="center"/>
    </xf>
    <xf numFmtId="0" fontId="1" fillId="0" borderId="13" xfId="0" applyFont="1" applyBorder="1" applyAlignment="1">
      <alignment horizontal="center"/>
    </xf>
    <xf numFmtId="166" fontId="1" fillId="0" borderId="13" xfId="0" applyNumberFormat="1" applyFont="1" applyBorder="1" applyAlignment="1">
      <alignment horizontal="left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/>
    <xf numFmtId="0" fontId="17" fillId="0" borderId="15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left" vertical="center"/>
    </xf>
    <xf numFmtId="0" fontId="1" fillId="0" borderId="5" xfId="0" applyFont="1" applyBorder="1" applyAlignment="1">
      <alignment horizontal="center"/>
    </xf>
    <xf numFmtId="166" fontId="1" fillId="0" borderId="5" xfId="0" applyNumberFormat="1" applyFont="1" applyBorder="1" applyAlignment="1">
      <alignment horizontal="left"/>
    </xf>
    <xf numFmtId="0" fontId="1" fillId="0" borderId="5" xfId="0" applyFont="1" applyBorder="1" applyAlignment="1">
      <alignment horizontal="left" vertical="center"/>
    </xf>
    <xf numFmtId="0" fontId="1" fillId="0" borderId="16" xfId="0" applyFont="1" applyBorder="1"/>
    <xf numFmtId="166" fontId="1" fillId="5" borderId="5" xfId="0" applyNumberFormat="1" applyFont="1" applyFill="1" applyBorder="1" applyAlignment="1">
      <alignment horizontal="left" vertical="center"/>
    </xf>
    <xf numFmtId="166" fontId="1" fillId="5" borderId="5" xfId="0" applyNumberFormat="1" applyFont="1" applyFill="1" applyBorder="1" applyAlignment="1">
      <alignment horizontal="left"/>
    </xf>
    <xf numFmtId="0" fontId="17" fillId="0" borderId="5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67" fontId="19" fillId="0" borderId="18" xfId="0" applyNumberFormat="1" applyFont="1" applyBorder="1" applyAlignment="1">
      <alignment horizontal="center" vertical="center"/>
    </xf>
    <xf numFmtId="166" fontId="19" fillId="0" borderId="18" xfId="0" applyNumberFormat="1" applyFont="1" applyBorder="1" applyAlignment="1">
      <alignment vertical="center"/>
    </xf>
    <xf numFmtId="0" fontId="19" fillId="0" borderId="5" xfId="0" applyFont="1" applyBorder="1" applyAlignment="1">
      <alignment horizontal="center" vertical="center"/>
    </xf>
    <xf numFmtId="166" fontId="1" fillId="0" borderId="5" xfId="0" applyNumberFormat="1" applyFont="1" applyBorder="1" applyAlignment="1">
      <alignment horizontal="center" vertical="center"/>
    </xf>
    <xf numFmtId="167" fontId="19" fillId="0" borderId="5" xfId="0" applyNumberFormat="1" applyFont="1" applyBorder="1" applyAlignment="1">
      <alignment horizontal="center" vertical="center"/>
    </xf>
    <xf numFmtId="166" fontId="19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horizontal="left"/>
    </xf>
    <xf numFmtId="166" fontId="12" fillId="0" borderId="5" xfId="0" applyNumberFormat="1" applyFont="1" applyBorder="1" applyAlignment="1">
      <alignment horizontal="left"/>
    </xf>
    <xf numFmtId="166" fontId="12" fillId="0" borderId="5" xfId="0" applyNumberFormat="1" applyFont="1" applyBorder="1" applyAlignment="1">
      <alignment horizontal="left" vertical="center"/>
    </xf>
    <xf numFmtId="166" fontId="1" fillId="0" borderId="5" xfId="0" applyNumberFormat="1" applyFont="1" applyBorder="1"/>
    <xf numFmtId="0" fontId="1" fillId="0" borderId="5" xfId="0" applyFont="1" applyBorder="1"/>
    <xf numFmtId="0" fontId="17" fillId="0" borderId="19" xfId="0" applyFont="1" applyBorder="1" applyAlignment="1">
      <alignment horizontal="center" vertical="center"/>
    </xf>
    <xf numFmtId="167" fontId="19" fillId="0" borderId="20" xfId="0" applyNumberFormat="1" applyFont="1" applyBorder="1" applyAlignment="1">
      <alignment horizontal="center" vertical="center"/>
    </xf>
    <xf numFmtId="166" fontId="19" fillId="0" borderId="20" xfId="0" applyNumberFormat="1" applyFont="1" applyBorder="1" applyAlignment="1">
      <alignment vertical="center"/>
    </xf>
    <xf numFmtId="0" fontId="19" fillId="0" borderId="20" xfId="0" applyFont="1" applyBorder="1" applyAlignment="1">
      <alignment horizontal="center" vertical="center"/>
    </xf>
    <xf numFmtId="166" fontId="1" fillId="0" borderId="20" xfId="0" applyNumberFormat="1" applyFont="1" applyBorder="1" applyAlignment="1">
      <alignment horizontal="left" vertical="center"/>
    </xf>
    <xf numFmtId="166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center"/>
    </xf>
    <xf numFmtId="166" fontId="1" fillId="0" borderId="20" xfId="0" applyNumberFormat="1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/>
    <xf numFmtId="0" fontId="17" fillId="0" borderId="0" xfId="0" applyFont="1" applyAlignment="1">
      <alignment horizontal="center" vertical="center"/>
    </xf>
    <xf numFmtId="167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168" fontId="1" fillId="0" borderId="0" xfId="0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5" fillId="0" borderId="0" xfId="0" applyFont="1"/>
    <xf numFmtId="0" fontId="5" fillId="0" borderId="0" xfId="0" applyFont="1"/>
    <xf numFmtId="164" fontId="5" fillId="0" borderId="0" xfId="0" applyNumberFormat="1" applyFont="1"/>
    <xf numFmtId="0" fontId="20" fillId="0" borderId="5" xfId="0" applyFont="1" applyBorder="1" applyAlignment="1">
      <alignment horizontal="center" vertical="center" wrapText="1"/>
    </xf>
    <xf numFmtId="0" fontId="22" fillId="0" borderId="5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6" borderId="5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0" fontId="12" fillId="6" borderId="5" xfId="0" applyFont="1" applyFill="1" applyBorder="1" applyAlignment="1">
      <alignment horizontal="center" vertical="center" wrapText="1"/>
    </xf>
    <xf numFmtId="167" fontId="19" fillId="0" borderId="5" xfId="0" applyNumberFormat="1" applyFont="1" applyBorder="1" applyAlignment="1">
      <alignment horizontal="left" vertical="center"/>
    </xf>
    <xf numFmtId="0" fontId="24" fillId="0" borderId="0" xfId="0" applyFont="1" applyAlignment="1"/>
    <xf numFmtId="0" fontId="22" fillId="0" borderId="5" xfId="0" applyFont="1" applyBorder="1" applyAlignment="1">
      <alignment horizontal="center"/>
    </xf>
    <xf numFmtId="0" fontId="1" fillId="0" borderId="5" xfId="0" applyFont="1" applyBorder="1"/>
    <xf numFmtId="0" fontId="1" fillId="6" borderId="5" xfId="0" applyFont="1" applyFill="1" applyBorder="1"/>
    <xf numFmtId="0" fontId="1" fillId="6" borderId="5" xfId="0" applyFont="1" applyFill="1" applyBorder="1" applyAlignment="1"/>
    <xf numFmtId="0" fontId="24" fillId="5" borderId="0" xfId="0" applyFont="1" applyFill="1" applyAlignment="1"/>
    <xf numFmtId="0" fontId="24" fillId="6" borderId="5" xfId="0" applyFont="1" applyFill="1" applyBorder="1" applyAlignment="1"/>
    <xf numFmtId="0" fontId="24" fillId="6" borderId="18" xfId="0" applyFont="1" applyFill="1" applyBorder="1" applyAlignment="1"/>
    <xf numFmtId="0" fontId="24" fillId="6" borderId="18" xfId="0" applyFont="1" applyFill="1" applyBorder="1" applyAlignment="1"/>
    <xf numFmtId="0" fontId="26" fillId="0" borderId="5" xfId="0" applyFont="1" applyBorder="1" applyAlignment="1">
      <alignment horizontal="center"/>
    </xf>
    <xf numFmtId="167" fontId="27" fillId="0" borderId="5" xfId="0" applyNumberFormat="1" applyFont="1" applyBorder="1" applyAlignment="1">
      <alignment horizontal="left" vertical="center"/>
    </xf>
    <xf numFmtId="0" fontId="26" fillId="0" borderId="5" xfId="0" applyFont="1" applyBorder="1"/>
    <xf numFmtId="0" fontId="26" fillId="0" borderId="5" xfId="0" applyFont="1" applyBorder="1"/>
    <xf numFmtId="0" fontId="24" fillId="6" borderId="5" xfId="0" applyFont="1" applyFill="1" applyBorder="1" applyAlignment="1"/>
    <xf numFmtId="0" fontId="26" fillId="6" borderId="5" xfId="0" applyFont="1" applyFill="1" applyBorder="1" applyAlignment="1"/>
    <xf numFmtId="0" fontId="26" fillId="6" borderId="5" xfId="0" applyFont="1" applyFill="1" applyBorder="1"/>
    <xf numFmtId="0" fontId="0" fillId="0" borderId="5" xfId="0" applyFont="1" applyBorder="1" applyAlignment="1">
      <alignment horizontal="center"/>
    </xf>
    <xf numFmtId="167" fontId="30" fillId="0" borderId="5" xfId="0" applyNumberFormat="1" applyFont="1" applyBorder="1" applyAlignment="1">
      <alignment horizontal="left" vertical="center"/>
    </xf>
    <xf numFmtId="0" fontId="0" fillId="0" borderId="5" xfId="0" applyFont="1" applyBorder="1"/>
    <xf numFmtId="0" fontId="0" fillId="0" borderId="5" xfId="0" applyFont="1" applyBorder="1"/>
    <xf numFmtId="0" fontId="0" fillId="6" borderId="5" xfId="0" applyFont="1" applyFill="1" applyBorder="1"/>
    <xf numFmtId="0" fontId="0" fillId="6" borderId="5" xfId="0" applyFont="1" applyFill="1" applyBorder="1" applyAlignment="1"/>
    <xf numFmtId="0" fontId="24" fillId="0" borderId="18" xfId="0" applyFont="1" applyBorder="1" applyAlignment="1"/>
    <xf numFmtId="0" fontId="5" fillId="0" borderId="0" xfId="0" applyFont="1" applyAlignment="1">
      <alignment horizontal="left"/>
    </xf>
    <xf numFmtId="0" fontId="33" fillId="0" borderId="0" xfId="0" applyFont="1"/>
    <xf numFmtId="0" fontId="17" fillId="7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center"/>
    </xf>
    <xf numFmtId="1" fontId="17" fillId="7" borderId="0" xfId="0" applyNumberFormat="1" applyFont="1" applyFill="1" applyBorder="1" applyAlignment="1">
      <alignment vertical="center"/>
    </xf>
    <xf numFmtId="0" fontId="35" fillId="7" borderId="0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17" fillId="7" borderId="0" xfId="0" applyFont="1" applyFill="1" applyBorder="1" applyAlignment="1">
      <alignment horizontal="center" vertical="top"/>
    </xf>
    <xf numFmtId="0" fontId="17" fillId="2" borderId="0" xfId="0" applyFont="1" applyFill="1" applyBorder="1" applyAlignment="1">
      <alignment vertical="top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vertical="center"/>
    </xf>
    <xf numFmtId="169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left" vertical="center"/>
    </xf>
    <xf numFmtId="0" fontId="8" fillId="7" borderId="0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171" fontId="10" fillId="0" borderId="0" xfId="0" applyNumberFormat="1" applyFont="1" applyAlignment="1">
      <alignment horizontal="center" vertical="center"/>
    </xf>
    <xf numFmtId="164" fontId="8" fillId="2" borderId="0" xfId="0" applyNumberFormat="1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7" fillId="2" borderId="0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1" fontId="13" fillId="4" borderId="5" xfId="0" applyNumberFormat="1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32" fillId="7" borderId="0" xfId="0" applyFont="1" applyFill="1" applyBorder="1" applyAlignment="1">
      <alignment horizontal="center" vertical="center"/>
    </xf>
    <xf numFmtId="0" fontId="6" fillId="4" borderId="33" xfId="0" applyFont="1" applyFill="1" applyBorder="1" applyAlignment="1">
      <alignment horizontal="center" vertical="center"/>
    </xf>
    <xf numFmtId="0" fontId="6" fillId="4" borderId="34" xfId="0" applyFont="1" applyFill="1" applyBorder="1" applyAlignment="1">
      <alignment horizontal="left" vertical="center"/>
    </xf>
    <xf numFmtId="0" fontId="7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/>
    </xf>
    <xf numFmtId="1" fontId="13" fillId="4" borderId="36" xfId="0" applyNumberFormat="1" applyFont="1" applyFill="1" applyBorder="1" applyAlignment="1">
      <alignment vertical="center"/>
    </xf>
    <xf numFmtId="0" fontId="13" fillId="4" borderId="36" xfId="0" applyFont="1" applyFill="1" applyBorder="1" applyAlignment="1">
      <alignment vertical="center"/>
    </xf>
    <xf numFmtId="0" fontId="32" fillId="7" borderId="0" xfId="0" applyFont="1" applyFill="1" applyBorder="1" applyAlignment="1">
      <alignment vertical="center"/>
    </xf>
    <xf numFmtId="0" fontId="32" fillId="0" borderId="39" xfId="0" applyFont="1" applyBorder="1" applyAlignment="1">
      <alignment horizontal="center" vertical="center"/>
    </xf>
    <xf numFmtId="0" fontId="32" fillId="0" borderId="42" xfId="0" applyFont="1" applyBorder="1" applyAlignment="1">
      <alignment horizontal="center" vertical="center"/>
    </xf>
    <xf numFmtId="1" fontId="32" fillId="7" borderId="0" xfId="0" applyNumberFormat="1" applyFont="1" applyFill="1" applyBorder="1" applyAlignment="1">
      <alignment horizontal="center" vertical="center"/>
    </xf>
    <xf numFmtId="0" fontId="32" fillId="0" borderId="4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37" fillId="2" borderId="0" xfId="0" applyFont="1" applyFill="1" applyBorder="1" applyAlignment="1">
      <alignment vertical="center"/>
    </xf>
    <xf numFmtId="0" fontId="13" fillId="4" borderId="35" xfId="0" applyFont="1" applyFill="1" applyBorder="1" applyAlignment="1">
      <alignment horizontal="left" vertical="center"/>
    </xf>
    <xf numFmtId="0" fontId="13" fillId="4" borderId="36" xfId="0" applyFont="1" applyFill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38" fillId="0" borderId="43" xfId="0" applyFont="1" applyBorder="1" applyAlignment="1">
      <alignment horizontal="center" vertical="center" wrapText="1"/>
    </xf>
    <xf numFmtId="0" fontId="7" fillId="4" borderId="36" xfId="0" applyFont="1" applyFill="1" applyBorder="1" applyAlignment="1">
      <alignment horizontal="center" vertical="center" wrapText="1"/>
    </xf>
    <xf numFmtId="0" fontId="32" fillId="0" borderId="39" xfId="0" applyFont="1" applyBorder="1" applyAlignment="1">
      <alignment horizontal="center" vertical="center" wrapText="1"/>
    </xf>
    <xf numFmtId="0" fontId="32" fillId="0" borderId="47" xfId="0" applyFont="1" applyBorder="1" applyAlignment="1">
      <alignment horizontal="center" vertical="center" wrapText="1"/>
    </xf>
    <xf numFmtId="0" fontId="32" fillId="0" borderId="40" xfId="0" applyFont="1" applyBorder="1" applyAlignment="1">
      <alignment horizontal="left" vertical="center" wrapText="1"/>
    </xf>
    <xf numFmtId="0" fontId="32" fillId="0" borderId="41" xfId="0" applyFont="1" applyBorder="1" applyAlignment="1">
      <alignment horizontal="left" vertical="center" wrapText="1"/>
    </xf>
    <xf numFmtId="0" fontId="13" fillId="0" borderId="47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6" fillId="4" borderId="33" xfId="0" applyFont="1" applyFill="1" applyBorder="1" applyAlignment="1">
      <alignment horizontal="center" vertical="center" wrapText="1"/>
    </xf>
    <xf numFmtId="0" fontId="6" fillId="4" borderId="35" xfId="0" applyFont="1" applyFill="1" applyBorder="1" applyAlignment="1">
      <alignment horizontal="left" vertical="center"/>
    </xf>
    <xf numFmtId="0" fontId="32" fillId="0" borderId="40" xfId="0" applyFont="1" applyBorder="1" applyAlignment="1">
      <alignment horizontal="left" vertical="center"/>
    </xf>
    <xf numFmtId="0" fontId="32" fillId="0" borderId="41" xfId="0" applyFont="1" applyBorder="1" applyAlignment="1">
      <alignment horizontal="left" vertical="center"/>
    </xf>
    <xf numFmtId="0" fontId="13" fillId="0" borderId="51" xfId="0" applyFont="1" applyBorder="1" applyAlignment="1">
      <alignment horizontal="center" vertical="center" wrapText="1"/>
    </xf>
    <xf numFmtId="0" fontId="13" fillId="0" borderId="52" xfId="0" applyFont="1" applyBorder="1" applyAlignment="1">
      <alignment horizontal="left" vertical="center" wrapText="1"/>
    </xf>
    <xf numFmtId="0" fontId="39" fillId="0" borderId="52" xfId="0" applyFont="1" applyBorder="1" applyAlignment="1">
      <alignment horizontal="center" vertical="center" wrapText="1"/>
    </xf>
    <xf numFmtId="0" fontId="40" fillId="0" borderId="52" xfId="0" applyFont="1" applyBorder="1" applyAlignment="1">
      <alignment horizontal="left" vertical="center" wrapText="1"/>
    </xf>
    <xf numFmtId="1" fontId="40" fillId="0" borderId="52" xfId="0" applyNumberFormat="1" applyFont="1" applyBorder="1" applyAlignment="1">
      <alignment horizontal="center" vertical="center"/>
    </xf>
    <xf numFmtId="1" fontId="40" fillId="0" borderId="53" xfId="0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1" fontId="13" fillId="0" borderId="0" xfId="0" applyNumberFormat="1" applyFont="1" applyAlignment="1">
      <alignment vertical="center"/>
    </xf>
    <xf numFmtId="0" fontId="13" fillId="7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1" fontId="13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5" fillId="7" borderId="0" xfId="0" applyFont="1" applyFill="1" applyBorder="1"/>
    <xf numFmtId="0" fontId="5" fillId="2" borderId="0" xfId="0" applyFont="1" applyFill="1" applyBorder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7" borderId="0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0" fontId="41" fillId="0" borderId="0" xfId="0" applyFont="1" applyAlignment="1">
      <alignment horizontal="center" vertical="center"/>
    </xf>
    <xf numFmtId="1" fontId="8" fillId="0" borderId="0" xfId="0" applyNumberFormat="1" applyFont="1" applyAlignment="1">
      <alignment vertical="center"/>
    </xf>
    <xf numFmtId="0" fontId="8" fillId="7" borderId="0" xfId="0" applyFont="1" applyFill="1" applyBorder="1" applyAlignment="1">
      <alignment vertical="center"/>
    </xf>
    <xf numFmtId="0" fontId="8" fillId="2" borderId="0" xfId="0" applyFont="1" applyFill="1" applyBorder="1" applyAlignment="1">
      <alignment vertical="center"/>
    </xf>
    <xf numFmtId="0" fontId="42" fillId="0" borderId="0" xfId="0" applyFont="1" applyAlignment="1">
      <alignment vertical="center"/>
    </xf>
    <xf numFmtId="1" fontId="5" fillId="0" borderId="0" xfId="0" applyNumberFormat="1" applyFont="1" applyAlignment="1">
      <alignment horizontal="left" vertical="center"/>
    </xf>
    <xf numFmtId="0" fontId="44" fillId="7" borderId="0" xfId="0" applyFont="1" applyFill="1" applyBorder="1" applyAlignment="1">
      <alignment vertical="center"/>
    </xf>
    <xf numFmtId="0" fontId="44" fillId="2" borderId="0" xfId="0" applyFont="1" applyFill="1" applyBorder="1" applyAlignment="1">
      <alignment vertical="center"/>
    </xf>
    <xf numFmtId="0" fontId="45" fillId="0" borderId="0" xfId="0" applyFont="1" applyAlignment="1">
      <alignment horizontal="center"/>
    </xf>
    <xf numFmtId="1" fontId="17" fillId="0" borderId="0" xfId="0" applyNumberFormat="1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10" fillId="0" borderId="0" xfId="0" applyFont="1" applyAlignment="1">
      <alignment vertical="top"/>
    </xf>
    <xf numFmtId="0" fontId="9" fillId="0" borderId="0" xfId="0" applyFont="1" applyAlignment="1">
      <alignment vertical="top"/>
    </xf>
    <xf numFmtId="1" fontId="9" fillId="0" borderId="0" xfId="0" applyNumberFormat="1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7" borderId="0" xfId="0" applyFont="1" applyFill="1" applyBorder="1" applyAlignment="1">
      <alignment vertical="top"/>
    </xf>
    <xf numFmtId="0" fontId="9" fillId="2" borderId="0" xfId="0" applyFont="1" applyFill="1" applyBorder="1" applyAlignment="1">
      <alignment vertical="top"/>
    </xf>
    <xf numFmtId="0" fontId="17" fillId="0" borderId="0" xfId="0" applyFont="1" applyAlignment="1">
      <alignment vertical="center"/>
    </xf>
    <xf numFmtId="0" fontId="8" fillId="0" borderId="54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1" fontId="17" fillId="0" borderId="0" xfId="0" applyNumberFormat="1" applyFont="1" applyAlignment="1">
      <alignment vertical="center"/>
    </xf>
    <xf numFmtId="0" fontId="10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1" fontId="9" fillId="0" borderId="0" xfId="0" applyNumberFormat="1" applyFont="1" applyAlignment="1">
      <alignment vertical="center"/>
    </xf>
    <xf numFmtId="0" fontId="9" fillId="7" borderId="0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47" fillId="0" borderId="5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Font="1" applyAlignment="1">
      <alignment horizontal="center" vertical="top"/>
    </xf>
    <xf numFmtId="1" fontId="23" fillId="0" borderId="0" xfId="0" applyNumberFormat="1" applyFont="1" applyAlignment="1">
      <alignment vertical="top"/>
    </xf>
    <xf numFmtId="0" fontId="23" fillId="7" borderId="0" xfId="0" applyFont="1" applyFill="1" applyBorder="1" applyAlignment="1">
      <alignment vertical="top"/>
    </xf>
    <xf numFmtId="0" fontId="23" fillId="2" borderId="0" xfId="0" applyFont="1" applyFill="1" applyBorder="1" applyAlignment="1">
      <alignment vertical="top"/>
    </xf>
    <xf numFmtId="0" fontId="22" fillId="0" borderId="5" xfId="0" applyFont="1" applyBorder="1" applyAlignment="1">
      <alignment vertical="center"/>
    </xf>
    <xf numFmtId="0" fontId="22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1" fontId="23" fillId="0" borderId="0" xfId="0" applyNumberFormat="1" applyFont="1" applyAlignment="1">
      <alignment vertical="center"/>
    </xf>
    <xf numFmtId="0" fontId="23" fillId="7" borderId="0" xfId="0" applyFont="1" applyFill="1" applyBorder="1" applyAlignment="1">
      <alignment vertical="center"/>
    </xf>
    <xf numFmtId="0" fontId="23" fillId="2" borderId="0" xfId="0" applyFont="1" applyFill="1" applyBorder="1" applyAlignment="1">
      <alignment vertical="center"/>
    </xf>
    <xf numFmtId="0" fontId="48" fillId="0" borderId="0" xfId="0" applyFont="1" applyAlignment="1">
      <alignment horizontal="left"/>
    </xf>
    <xf numFmtId="0" fontId="1" fillId="7" borderId="0" xfId="0" applyFont="1" applyFill="1" applyBorder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9" fillId="7" borderId="0" xfId="0" applyFont="1" applyFill="1" applyBorder="1" applyAlignment="1">
      <alignment horizontal="center"/>
    </xf>
    <xf numFmtId="0" fontId="50" fillId="0" borderId="5" xfId="0" applyFont="1" applyBorder="1"/>
    <xf numFmtId="0" fontId="0" fillId="0" borderId="0" xfId="0" applyFont="1" applyAlignment="1"/>
    <xf numFmtId="0" fontId="19" fillId="0" borderId="3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0" fontId="30" fillId="0" borderId="3" xfId="0" applyFont="1" applyBorder="1" applyAlignment="1">
      <alignment horizontal="center" vertical="center"/>
    </xf>
    <xf numFmtId="0" fontId="1" fillId="0" borderId="4" xfId="0" applyFont="1" applyBorder="1"/>
    <xf numFmtId="0" fontId="26" fillId="0" borderId="4" xfId="0" applyFont="1" applyBorder="1"/>
    <xf numFmtId="0" fontId="0" fillId="0" borderId="4" xfId="0" applyFont="1" applyBorder="1"/>
    <xf numFmtId="0" fontId="12" fillId="0" borderId="22" xfId="0" applyFont="1" applyBorder="1" applyAlignment="1">
      <alignment horizontal="center" vertical="center" wrapText="1"/>
    </xf>
    <xf numFmtId="0" fontId="22" fillId="0" borderId="18" xfId="0" applyFont="1" applyBorder="1" applyAlignment="1">
      <alignment horizontal="center"/>
    </xf>
    <xf numFmtId="0" fontId="22" fillId="0" borderId="62" xfId="0" applyFont="1" applyBorder="1" applyAlignment="1">
      <alignment horizontal="center"/>
    </xf>
    <xf numFmtId="0" fontId="1" fillId="0" borderId="62" xfId="0" applyFont="1" applyBorder="1" applyAlignment="1">
      <alignment horizontal="center"/>
    </xf>
    <xf numFmtId="0" fontId="25" fillId="0" borderId="62" xfId="0" applyFont="1" applyBorder="1" applyAlignment="1">
      <alignment horizontal="center"/>
    </xf>
    <xf numFmtId="0" fontId="29" fillId="0" borderId="62" xfId="0" applyFont="1" applyBorder="1" applyAlignment="1">
      <alignment horizontal="center"/>
    </xf>
    <xf numFmtId="1" fontId="9" fillId="0" borderId="62" xfId="0" applyNumberFormat="1" applyFont="1" applyBorder="1" applyAlignment="1">
      <alignment horizontal="center"/>
    </xf>
    <xf numFmtId="0" fontId="32" fillId="0" borderId="62" xfId="0" applyFont="1" applyBorder="1" applyAlignment="1">
      <alignment horizontal="center"/>
    </xf>
    <xf numFmtId="0" fontId="24" fillId="0" borderId="62" xfId="0" applyFont="1" applyBorder="1" applyAlignment="1">
      <alignment horizontal="center"/>
    </xf>
    <xf numFmtId="0" fontId="21" fillId="0" borderId="62" xfId="0" applyFont="1" applyBorder="1" applyAlignment="1">
      <alignment horizontal="center"/>
    </xf>
    <xf numFmtId="0" fontId="24" fillId="5" borderId="62" xfId="0" applyFont="1" applyFill="1" applyBorder="1" applyAlignment="1">
      <alignment horizontal="center"/>
    </xf>
    <xf numFmtId="0" fontId="0" fillId="0" borderId="62" xfId="0" applyFont="1" applyBorder="1" applyAlignment="1">
      <alignment horizontal="center"/>
    </xf>
    <xf numFmtId="0" fontId="28" fillId="0" borderId="62" xfId="0" applyFont="1" applyBorder="1" applyAlignment="1">
      <alignment horizontal="center"/>
    </xf>
    <xf numFmtId="0" fontId="31" fillId="0" borderId="62" xfId="0" applyFont="1" applyBorder="1" applyAlignment="1">
      <alignment horizontal="center"/>
    </xf>
    <xf numFmtId="0" fontId="16" fillId="0" borderId="0" xfId="0" applyFont="1" applyAlignment="1"/>
    <xf numFmtId="0" fontId="5" fillId="4" borderId="3" xfId="0" applyFont="1" applyFill="1" applyBorder="1" applyAlignment="1">
      <alignment horizontal="center"/>
    </xf>
    <xf numFmtId="0" fontId="3" fillId="0" borderId="4" xfId="0" applyFont="1" applyBorder="1"/>
    <xf numFmtId="0" fontId="2" fillId="3" borderId="0" xfId="0" applyFont="1" applyFill="1" applyBorder="1" applyAlignment="1">
      <alignment horizontal="center"/>
    </xf>
    <xf numFmtId="0" fontId="3" fillId="0" borderId="0" xfId="0" applyFont="1" applyBorder="1"/>
    <xf numFmtId="0" fontId="8" fillId="4" borderId="3" xfId="0" applyFont="1" applyFill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10" xfId="0" applyFont="1" applyBorder="1"/>
    <xf numFmtId="0" fontId="14" fillId="0" borderId="0" xfId="0" applyFont="1" applyAlignment="1">
      <alignment horizontal="center"/>
    </xf>
    <xf numFmtId="0" fontId="0" fillId="0" borderId="0" xfId="0" applyFont="1" applyAlignment="1"/>
    <xf numFmtId="0" fontId="15" fillId="0" borderId="0" xfId="0" applyFont="1" applyAlignment="1">
      <alignment horizontal="center"/>
    </xf>
    <xf numFmtId="0" fontId="8" fillId="0" borderId="7" xfId="0" applyFont="1" applyBorder="1" applyAlignment="1">
      <alignment horizontal="center" vertical="center"/>
    </xf>
    <xf numFmtId="0" fontId="3" fillId="0" borderId="9" xfId="0" applyFont="1" applyBorder="1"/>
    <xf numFmtId="0" fontId="5" fillId="0" borderId="7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3" fillId="0" borderId="8" xfId="0" applyFont="1" applyBorder="1"/>
    <xf numFmtId="0" fontId="1" fillId="0" borderId="3" xfId="0" applyFont="1" applyBorder="1" applyAlignment="1">
      <alignment horizontal="center"/>
    </xf>
    <xf numFmtId="0" fontId="3" fillId="0" borderId="23" xfId="0" applyFont="1" applyBorder="1"/>
    <xf numFmtId="0" fontId="21" fillId="0" borderId="22" xfId="0" applyFont="1" applyBorder="1" applyAlignment="1">
      <alignment horizontal="center" vertical="center"/>
    </xf>
    <xf numFmtId="0" fontId="3" fillId="0" borderId="18" xfId="0" applyFont="1" applyBorder="1"/>
    <xf numFmtId="0" fontId="21" fillId="6" borderId="22" xfId="0" applyFont="1" applyFill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 wrapText="1"/>
    </xf>
    <xf numFmtId="0" fontId="21" fillId="0" borderId="3" xfId="0" applyFont="1" applyBorder="1" applyAlignment="1">
      <alignment horizontal="center"/>
    </xf>
    <xf numFmtId="0" fontId="21" fillId="6" borderId="3" xfId="0" applyFont="1" applyFill="1" applyBorder="1" applyAlignment="1">
      <alignment horizontal="center"/>
    </xf>
    <xf numFmtId="0" fontId="17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46" fillId="0" borderId="3" xfId="0" applyFont="1" applyBorder="1" applyAlignment="1">
      <alignment horizontal="left" vertical="top" wrapText="1"/>
    </xf>
    <xf numFmtId="0" fontId="22" fillId="0" borderId="1" xfId="0" applyFont="1" applyBorder="1" applyAlignment="1">
      <alignment horizontal="center" vertical="center"/>
    </xf>
    <xf numFmtId="0" fontId="3" fillId="0" borderId="59" xfId="0" applyFont="1" applyBorder="1"/>
    <xf numFmtId="0" fontId="3" fillId="0" borderId="2" xfId="0" applyFont="1" applyBorder="1"/>
    <xf numFmtId="0" fontId="3" fillId="0" borderId="60" xfId="0" applyFont="1" applyBorder="1"/>
    <xf numFmtId="0" fontId="3" fillId="0" borderId="61" xfId="0" applyFont="1" applyBorder="1"/>
    <xf numFmtId="0" fontId="3" fillId="0" borderId="31" xfId="0" applyFont="1" applyBorder="1"/>
    <xf numFmtId="0" fontId="3" fillId="0" borderId="58" xfId="0" applyFont="1" applyBorder="1"/>
    <xf numFmtId="0" fontId="3" fillId="0" borderId="24" xfId="0" applyFont="1" applyBorder="1"/>
    <xf numFmtId="0" fontId="17" fillId="0" borderId="1" xfId="0" applyFont="1" applyBorder="1" applyAlignment="1">
      <alignment horizontal="center" vertical="center"/>
    </xf>
    <xf numFmtId="0" fontId="46" fillId="0" borderId="1" xfId="0" applyFont="1" applyBorder="1" applyAlignment="1">
      <alignment horizontal="center" vertical="center" wrapText="1"/>
    </xf>
    <xf numFmtId="0" fontId="13" fillId="4" borderId="27" xfId="0" applyFont="1" applyFill="1" applyBorder="1" applyAlignment="1">
      <alignment horizontal="center" vertical="center"/>
    </xf>
    <xf numFmtId="0" fontId="3" fillId="0" borderId="28" xfId="0" applyFont="1" applyBorder="1"/>
    <xf numFmtId="0" fontId="3" fillId="0" borderId="29" xfId="0" applyFont="1" applyBorder="1"/>
    <xf numFmtId="0" fontId="13" fillId="4" borderId="7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top"/>
    </xf>
    <xf numFmtId="0" fontId="34" fillId="7" borderId="0" xfId="0" applyFont="1" applyFill="1" applyBorder="1" applyAlignment="1">
      <alignment horizontal="left" vertical="center"/>
    </xf>
    <xf numFmtId="0" fontId="3" fillId="0" borderId="37" xfId="0" applyFont="1" applyBorder="1"/>
    <xf numFmtId="0" fontId="3" fillId="0" borderId="38" xfId="0" applyFont="1" applyBorder="1"/>
    <xf numFmtId="0" fontId="32" fillId="0" borderId="40" xfId="0" applyFont="1" applyBorder="1" applyAlignment="1">
      <alignment horizontal="left" vertical="center" wrapText="1"/>
    </xf>
    <xf numFmtId="0" fontId="3" fillId="0" borderId="44" xfId="0" applyFont="1" applyBorder="1"/>
    <xf numFmtId="0" fontId="3" fillId="0" borderId="45" xfId="0" applyFont="1" applyBorder="1"/>
    <xf numFmtId="0" fontId="13" fillId="4" borderId="3" xfId="0" applyFont="1" applyFill="1" applyBorder="1" applyAlignment="1">
      <alignment horizontal="center" vertical="center"/>
    </xf>
    <xf numFmtId="0" fontId="3" fillId="0" borderId="32" xfId="0" applyFont="1" applyBorder="1"/>
    <xf numFmtId="0" fontId="36" fillId="4" borderId="34" xfId="0" applyFont="1" applyFill="1" applyBorder="1" applyAlignment="1">
      <alignment horizontal="center" vertical="center"/>
    </xf>
    <xf numFmtId="0" fontId="46" fillId="0" borderId="1" xfId="0" applyFont="1" applyBorder="1" applyAlignment="1">
      <alignment horizontal="left" vertical="center" wrapText="1"/>
    </xf>
    <xf numFmtId="0" fontId="3" fillId="0" borderId="41" xfId="0" applyFont="1" applyBorder="1"/>
    <xf numFmtId="0" fontId="8" fillId="0" borderId="55" xfId="0" applyFont="1" applyBorder="1" applyAlignment="1">
      <alignment horizontal="center" vertical="center" wrapText="1"/>
    </xf>
    <xf numFmtId="0" fontId="3" fillId="0" borderId="56" xfId="0" applyFont="1" applyBorder="1"/>
    <xf numFmtId="0" fontId="3" fillId="0" borderId="57" xfId="0" applyFont="1" applyBorder="1"/>
    <xf numFmtId="0" fontId="8" fillId="0" borderId="3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1" fontId="32" fillId="0" borderId="40" xfId="0" applyNumberFormat="1" applyFont="1" applyBorder="1" applyAlignment="1">
      <alignment horizontal="left" vertical="center" wrapText="1"/>
    </xf>
    <xf numFmtId="0" fontId="13" fillId="0" borderId="40" xfId="0" applyFont="1" applyBorder="1" applyAlignment="1">
      <alignment horizontal="left" vertical="center" wrapText="1"/>
    </xf>
    <xf numFmtId="0" fontId="43" fillId="0" borderId="0" xfId="0" applyFont="1" applyAlignment="1">
      <alignment horizontal="center"/>
    </xf>
    <xf numFmtId="0" fontId="13" fillId="0" borderId="48" xfId="0" applyFont="1" applyBorder="1" applyAlignment="1">
      <alignment horizontal="left" vertical="center" wrapText="1"/>
    </xf>
    <xf numFmtId="0" fontId="3" fillId="0" borderId="49" xfId="0" applyFont="1" applyBorder="1"/>
    <xf numFmtId="1" fontId="32" fillId="0" borderId="40" xfId="0" applyNumberFormat="1" applyFont="1" applyBorder="1" applyAlignment="1">
      <alignment horizontal="left" vertical="center" shrinkToFit="1"/>
    </xf>
    <xf numFmtId="0" fontId="47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left" vertical="center" wrapText="1"/>
    </xf>
    <xf numFmtId="0" fontId="13" fillId="4" borderId="25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13" fillId="4" borderId="6" xfId="0" applyFont="1" applyFill="1" applyBorder="1" applyAlignment="1">
      <alignment horizontal="center" vertical="center"/>
    </xf>
    <xf numFmtId="0" fontId="3" fillId="0" borderId="30" xfId="0" applyFont="1" applyBorder="1"/>
    <xf numFmtId="0" fontId="51" fillId="0" borderId="42" xfId="0" applyFont="1" applyBorder="1" applyAlignment="1">
      <alignment horizontal="center" vertical="center"/>
    </xf>
    <xf numFmtId="0" fontId="52" fillId="4" borderId="36" xfId="0" applyFont="1" applyFill="1" applyBorder="1" applyAlignment="1">
      <alignment horizontal="center" vertical="center" wrapText="1"/>
    </xf>
    <xf numFmtId="0" fontId="51" fillId="0" borderId="43" xfId="0" applyFont="1" applyBorder="1" applyAlignment="1">
      <alignment horizontal="center" vertical="center" wrapText="1"/>
    </xf>
    <xf numFmtId="0" fontId="52" fillId="0" borderId="50" xfId="0" applyFont="1" applyBorder="1" applyAlignment="1">
      <alignment horizontal="center" vertical="center" wrapText="1"/>
    </xf>
    <xf numFmtId="0" fontId="53" fillId="0" borderId="52" xfId="0" applyFont="1" applyBorder="1" applyAlignment="1">
      <alignment horizontal="center" vertical="center" wrapText="1"/>
    </xf>
    <xf numFmtId="0" fontId="51" fillId="0" borderId="4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none"/>
      </fill>
      <border>
        <left/>
        <right/>
        <top/>
        <bottom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2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3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  <xdr:twoCellAnchor>
    <xdr:from>
      <xdr:col>11</xdr:col>
      <xdr:colOff>0</xdr:colOff>
      <xdr:row>0</xdr:row>
      <xdr:rowOff>0</xdr:rowOff>
    </xdr:from>
    <xdr:to>
      <xdr:col>11</xdr:col>
      <xdr:colOff>0</xdr:colOff>
      <xdr:row>0</xdr:row>
      <xdr:rowOff>0</xdr:rowOff>
    </xdr:to>
    <xdr:pic>
      <xdr:nvPicPr>
        <xdr:cNvPr id="4" name="image00.png" descr="LOGO MTs WH BW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2.28515625" customWidth="1"/>
    <col min="2" max="2" width="9.140625" customWidth="1"/>
    <col min="3" max="3" width="39.42578125" customWidth="1"/>
    <col min="4" max="4" width="9.140625" customWidth="1"/>
    <col min="5" max="5" width="2" customWidth="1"/>
    <col min="6" max="7" width="9.140625" customWidth="1"/>
    <col min="8" max="8" width="28.5703125" customWidth="1"/>
    <col min="9" max="9" width="9.140625" customWidth="1"/>
    <col min="10" max="11" width="22.28515625" customWidth="1"/>
    <col min="12" max="13" width="9.140625" customWidth="1"/>
    <col min="14" max="26" width="8.7109375" customWidth="1"/>
  </cols>
  <sheetData>
    <row r="1" spans="1:26" ht="15.75" customHeight="1">
      <c r="A1" s="1"/>
      <c r="B1" s="266" t="s">
        <v>0</v>
      </c>
      <c r="C1" s="267"/>
      <c r="D1" s="267"/>
      <c r="E1" s="1"/>
      <c r="F1" s="1"/>
      <c r="G1" s="1"/>
      <c r="H1" s="1"/>
      <c r="I1" s="1"/>
      <c r="J1" s="2"/>
      <c r="K1" s="2"/>
      <c r="L1" s="2"/>
      <c r="M1" s="2"/>
      <c r="N1" s="2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2"/>
      <c r="L2" s="2"/>
      <c r="M2" s="2"/>
      <c r="N2" s="2"/>
      <c r="O2" s="3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4" t="s">
        <v>1</v>
      </c>
      <c r="B3" s="5" t="s">
        <v>2</v>
      </c>
      <c r="C3" s="6"/>
      <c r="D3" s="6" t="s">
        <v>3</v>
      </c>
      <c r="E3" s="1"/>
      <c r="F3" s="268" t="s">
        <v>4</v>
      </c>
      <c r="G3" s="265"/>
      <c r="H3" s="7" t="s">
        <v>5</v>
      </c>
      <c r="I3" s="1"/>
      <c r="J3" s="8" t="str">
        <f>VLOOKUP(K3,$L$11:$M$16,2)</f>
        <v xml:space="preserve"> X / 1</v>
      </c>
      <c r="K3" s="2">
        <v>1</v>
      </c>
      <c r="L3" s="2"/>
      <c r="M3" s="2"/>
      <c r="N3" s="2"/>
      <c r="O3" s="3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6.5" customHeight="1">
      <c r="A4" s="4"/>
      <c r="B4" s="9">
        <v>1</v>
      </c>
      <c r="C4" s="10" t="s">
        <v>6</v>
      </c>
      <c r="D4" s="11">
        <v>76</v>
      </c>
      <c r="E4" s="1"/>
      <c r="F4" s="268" t="s">
        <v>7</v>
      </c>
      <c r="G4" s="265"/>
      <c r="H4" s="12" t="s">
        <v>8</v>
      </c>
      <c r="I4" s="1"/>
      <c r="J4" s="2"/>
      <c r="K4" s="2"/>
      <c r="L4" s="2"/>
      <c r="M4" s="2"/>
      <c r="N4" s="2"/>
      <c r="O4" s="3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customHeight="1">
      <c r="A5" s="4"/>
      <c r="B5" s="9">
        <v>2</v>
      </c>
      <c r="C5" s="10" t="s">
        <v>9</v>
      </c>
      <c r="D5" s="11">
        <v>75</v>
      </c>
      <c r="E5" s="1"/>
      <c r="F5" s="268" t="s">
        <v>10</v>
      </c>
      <c r="G5" s="265"/>
      <c r="H5" s="7"/>
      <c r="I5" s="1"/>
      <c r="J5" s="8" t="str">
        <f>VLOOKUP(K5,$L$5:$M$8,2)</f>
        <v>Rekayasa Perangkat Lunak</v>
      </c>
      <c r="K5" s="2">
        <v>2</v>
      </c>
      <c r="L5" s="2">
        <v>1</v>
      </c>
      <c r="M5" s="2" t="s">
        <v>11</v>
      </c>
      <c r="N5" s="2"/>
      <c r="O5" s="3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6.5" customHeight="1">
      <c r="A6" s="4"/>
      <c r="B6" s="9">
        <v>3</v>
      </c>
      <c r="C6" s="10" t="s">
        <v>12</v>
      </c>
      <c r="D6" s="11">
        <v>75</v>
      </c>
      <c r="E6" s="1"/>
      <c r="F6" s="269" t="s">
        <v>13</v>
      </c>
      <c r="G6" s="265"/>
      <c r="H6" s="13">
        <v>41629</v>
      </c>
      <c r="I6" s="1"/>
      <c r="J6" s="2"/>
      <c r="K6" s="2"/>
      <c r="L6" s="2">
        <v>2</v>
      </c>
      <c r="M6" s="2" t="s">
        <v>14</v>
      </c>
      <c r="N6" s="2"/>
      <c r="O6" s="3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6.5" customHeight="1">
      <c r="A7" s="4"/>
      <c r="B7" s="9">
        <v>4</v>
      </c>
      <c r="C7" s="10" t="s">
        <v>15</v>
      </c>
      <c r="D7" s="14">
        <v>75</v>
      </c>
      <c r="E7" s="1"/>
      <c r="F7" s="264" t="s">
        <v>16</v>
      </c>
      <c r="G7" s="265"/>
      <c r="H7" s="15" t="s">
        <v>17</v>
      </c>
      <c r="I7" s="1"/>
      <c r="J7" s="2"/>
      <c r="K7" s="2"/>
      <c r="L7" s="2">
        <v>3</v>
      </c>
      <c r="M7" s="2" t="s">
        <v>18</v>
      </c>
      <c r="N7" s="2"/>
      <c r="O7" s="3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6.5" customHeight="1">
      <c r="A8" s="4"/>
      <c r="B8" s="9">
        <v>5</v>
      </c>
      <c r="C8" s="10" t="s">
        <v>19</v>
      </c>
      <c r="D8" s="11">
        <v>75</v>
      </c>
      <c r="E8" s="1"/>
      <c r="F8" s="264" t="s">
        <v>20</v>
      </c>
      <c r="G8" s="265"/>
      <c r="H8" s="15" t="s">
        <v>21</v>
      </c>
      <c r="I8" s="1"/>
      <c r="J8" s="2"/>
      <c r="K8" s="2"/>
      <c r="L8" s="2">
        <v>4</v>
      </c>
      <c r="M8" s="2" t="s">
        <v>22</v>
      </c>
      <c r="N8" s="2"/>
      <c r="O8" s="3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4" t="s">
        <v>23</v>
      </c>
      <c r="B9" s="5" t="s">
        <v>24</v>
      </c>
      <c r="C9" s="16"/>
      <c r="D9" s="16"/>
      <c r="E9" s="1"/>
      <c r="F9" s="1"/>
      <c r="G9" s="1"/>
      <c r="H9" s="1"/>
      <c r="I9" s="1"/>
      <c r="J9" s="2"/>
      <c r="K9" s="2"/>
      <c r="L9" s="2"/>
      <c r="M9" s="2"/>
      <c r="N9" s="2"/>
      <c r="O9" s="3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" customHeight="1">
      <c r="A10" s="4"/>
      <c r="B10" s="9">
        <v>1</v>
      </c>
      <c r="C10" s="10" t="s">
        <v>25</v>
      </c>
      <c r="D10" s="14">
        <v>75</v>
      </c>
      <c r="E10" s="1"/>
      <c r="F10" s="1"/>
      <c r="G10" s="1"/>
      <c r="H10" s="1"/>
      <c r="I10" s="1"/>
      <c r="J10" s="2"/>
      <c r="K10" s="2"/>
      <c r="L10" s="2"/>
      <c r="M10" s="2"/>
      <c r="N10" s="2"/>
      <c r="O10" s="3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" customHeight="1">
      <c r="A11" s="4"/>
      <c r="B11" s="9">
        <v>2</v>
      </c>
      <c r="C11" s="10" t="s">
        <v>26</v>
      </c>
      <c r="D11" s="14">
        <v>75</v>
      </c>
      <c r="E11" s="1"/>
      <c r="F11" s="1"/>
      <c r="G11" s="1"/>
      <c r="H11" s="1"/>
      <c r="I11" s="1"/>
      <c r="J11" s="2"/>
      <c r="K11" s="2"/>
      <c r="L11" s="2">
        <v>1</v>
      </c>
      <c r="M11" s="2" t="s">
        <v>27</v>
      </c>
      <c r="N11" s="2"/>
      <c r="O11" s="3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" customHeight="1">
      <c r="A12" s="4"/>
      <c r="B12" s="9">
        <v>3</v>
      </c>
      <c r="C12" s="10" t="s">
        <v>28</v>
      </c>
      <c r="D12" s="14">
        <v>75</v>
      </c>
      <c r="E12" s="1"/>
      <c r="F12" s="1"/>
      <c r="G12" s="1"/>
      <c r="H12" s="1"/>
      <c r="I12" s="1"/>
      <c r="J12" s="2"/>
      <c r="K12" s="2"/>
      <c r="L12" s="2">
        <v>2</v>
      </c>
      <c r="M12" s="2" t="s">
        <v>29</v>
      </c>
      <c r="N12" s="2"/>
      <c r="O12" s="3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" customHeight="1">
      <c r="A13" s="4"/>
      <c r="B13" s="9">
        <v>4</v>
      </c>
      <c r="C13" s="10" t="s">
        <v>30</v>
      </c>
      <c r="D13" s="14">
        <v>75</v>
      </c>
      <c r="E13" s="1"/>
      <c r="F13" s="1"/>
      <c r="G13" s="1"/>
      <c r="H13" s="1"/>
      <c r="I13" s="1"/>
      <c r="J13" s="2"/>
      <c r="K13" s="2"/>
      <c r="L13" s="2">
        <v>3</v>
      </c>
      <c r="M13" s="2" t="s">
        <v>31</v>
      </c>
      <c r="N13" s="2"/>
      <c r="O13" s="3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" customHeight="1">
      <c r="A14" s="4"/>
      <c r="B14" s="9">
        <v>5</v>
      </c>
      <c r="C14" s="17" t="s">
        <v>32</v>
      </c>
      <c r="D14" s="14">
        <v>75</v>
      </c>
      <c r="E14" s="1"/>
      <c r="F14" s="1"/>
      <c r="G14" s="1"/>
      <c r="H14" s="1"/>
      <c r="I14" s="1"/>
      <c r="J14" s="2"/>
      <c r="K14" s="2"/>
      <c r="L14" s="2">
        <v>4</v>
      </c>
      <c r="M14" s="2" t="s">
        <v>33</v>
      </c>
      <c r="N14" s="2"/>
      <c r="O14" s="3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4"/>
      <c r="B15" s="9">
        <v>6</v>
      </c>
      <c r="C15" s="17" t="s">
        <v>34</v>
      </c>
      <c r="D15" s="14">
        <v>75</v>
      </c>
      <c r="E15" s="1"/>
      <c r="F15" s="1"/>
      <c r="G15" s="1"/>
      <c r="H15" s="1"/>
      <c r="I15" s="1"/>
      <c r="J15" s="2"/>
      <c r="K15" s="2"/>
      <c r="L15" s="2">
        <v>5</v>
      </c>
      <c r="M15" s="2" t="s">
        <v>35</v>
      </c>
      <c r="N15" s="2"/>
      <c r="O15" s="3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" customHeight="1">
      <c r="A16" s="4"/>
      <c r="B16" s="9"/>
      <c r="C16" s="10" t="s">
        <v>36</v>
      </c>
      <c r="D16" s="18">
        <v>75</v>
      </c>
      <c r="E16" s="1"/>
      <c r="F16" s="1"/>
      <c r="G16" s="1"/>
      <c r="H16" s="1"/>
      <c r="I16" s="1"/>
      <c r="J16" s="2"/>
      <c r="K16" s="2"/>
      <c r="L16" s="2">
        <v>6</v>
      </c>
      <c r="M16" s="2" t="s">
        <v>37</v>
      </c>
      <c r="N16" s="2"/>
      <c r="O16" s="3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" customHeight="1">
      <c r="A17" s="4"/>
      <c r="B17" s="9"/>
      <c r="C17" s="10" t="s">
        <v>38</v>
      </c>
      <c r="D17" s="18">
        <v>75</v>
      </c>
      <c r="E17" s="1"/>
      <c r="F17" s="1"/>
      <c r="G17" s="1"/>
      <c r="H17" s="1"/>
      <c r="I17" s="1"/>
      <c r="J17" s="2"/>
      <c r="K17" s="2"/>
      <c r="L17" s="2"/>
      <c r="M17" s="2"/>
      <c r="N17" s="2"/>
      <c r="O17" s="3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" customHeight="1">
      <c r="A18" s="4"/>
      <c r="B18" s="9"/>
      <c r="C18" s="11"/>
      <c r="D18" s="14"/>
      <c r="E18" s="1"/>
      <c r="F18" s="1"/>
      <c r="G18" s="1"/>
      <c r="H18" s="1"/>
      <c r="I18" s="1"/>
      <c r="J18" s="2"/>
      <c r="K18" s="2"/>
      <c r="L18" s="2"/>
      <c r="M18" s="2"/>
      <c r="N18" s="2"/>
      <c r="O18" s="3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" customHeight="1">
      <c r="A19" s="4"/>
      <c r="B19" s="19"/>
      <c r="C19" s="20"/>
      <c r="D19" s="21"/>
      <c r="E19" s="1"/>
      <c r="F19" s="1"/>
      <c r="G19" s="1"/>
      <c r="H19" s="1"/>
      <c r="I19" s="1"/>
      <c r="J19" s="2"/>
      <c r="K19" s="2"/>
      <c r="L19" s="2"/>
      <c r="M19" s="2"/>
      <c r="N19" s="2"/>
      <c r="O19" s="3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4" t="s">
        <v>39</v>
      </c>
      <c r="B20" s="5" t="s">
        <v>40</v>
      </c>
      <c r="C20" s="16"/>
      <c r="D20" s="16"/>
      <c r="E20" s="1"/>
      <c r="F20" s="1"/>
      <c r="G20" s="1"/>
      <c r="H20" s="1"/>
      <c r="I20" s="1"/>
      <c r="J20" s="2"/>
      <c r="K20" s="2"/>
      <c r="L20" s="2"/>
      <c r="M20" s="2"/>
      <c r="N20" s="2"/>
      <c r="O20" s="3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33" customHeight="1">
      <c r="A21" s="4"/>
      <c r="B21" s="22">
        <v>1</v>
      </c>
      <c r="C21" s="23" t="s">
        <v>41</v>
      </c>
      <c r="D21" s="14">
        <v>74</v>
      </c>
      <c r="E21" s="1"/>
      <c r="F21" s="1"/>
      <c r="G21" s="1"/>
      <c r="H21" s="1"/>
      <c r="I21" s="1"/>
      <c r="J21" s="2"/>
      <c r="K21" s="2"/>
      <c r="L21" s="2"/>
      <c r="M21" s="2"/>
      <c r="N21" s="2"/>
      <c r="O21" s="3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30.75" customHeight="1">
      <c r="A22" s="4"/>
      <c r="B22" s="22">
        <v>2</v>
      </c>
      <c r="C22" s="23" t="s">
        <v>42</v>
      </c>
      <c r="D22" s="14">
        <v>74</v>
      </c>
      <c r="E22" s="1"/>
      <c r="F22" s="1"/>
      <c r="G22" s="1"/>
      <c r="H22" s="1"/>
      <c r="I22" s="1"/>
      <c r="J22" s="2"/>
      <c r="K22" s="2"/>
      <c r="L22" s="2"/>
      <c r="M22" s="2"/>
      <c r="N22" s="2"/>
      <c r="O22" s="3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1" customHeight="1">
      <c r="A23" s="4"/>
      <c r="B23" s="22">
        <v>3</v>
      </c>
      <c r="C23" s="23" t="s">
        <v>43</v>
      </c>
      <c r="D23" s="14">
        <v>74</v>
      </c>
      <c r="E23" s="1"/>
      <c r="F23" s="1"/>
      <c r="G23" s="1"/>
      <c r="H23" s="1"/>
      <c r="I23" s="1"/>
      <c r="J23" s="2"/>
      <c r="K23" s="2"/>
      <c r="L23" s="2"/>
      <c r="M23" s="2"/>
      <c r="N23" s="2"/>
      <c r="O23" s="3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32.25" customHeight="1">
      <c r="A24" s="4"/>
      <c r="B24" s="22">
        <v>4</v>
      </c>
      <c r="C24" s="23" t="s">
        <v>44</v>
      </c>
      <c r="D24" s="14">
        <v>74</v>
      </c>
      <c r="E24" s="1"/>
      <c r="F24" s="1"/>
      <c r="G24" s="1"/>
      <c r="H24" s="1"/>
      <c r="I24" s="1"/>
      <c r="J24" s="2"/>
      <c r="K24" s="2"/>
      <c r="L24" s="2"/>
      <c r="M24" s="2"/>
      <c r="N24" s="2"/>
      <c r="O24" s="3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7.25" customHeight="1">
      <c r="A25" s="4"/>
      <c r="B25" s="22"/>
      <c r="C25" s="23"/>
      <c r="D25" s="14"/>
      <c r="E25" s="1"/>
      <c r="F25" s="1"/>
      <c r="G25" s="1"/>
      <c r="H25" s="1"/>
      <c r="I25" s="1"/>
      <c r="J25" s="2"/>
      <c r="K25" s="2"/>
      <c r="L25" s="2"/>
      <c r="M25" s="2"/>
      <c r="N25" s="2"/>
      <c r="O25" s="3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4"/>
      <c r="B26" s="22"/>
      <c r="C26" s="23"/>
      <c r="D26" s="14"/>
      <c r="E26" s="1"/>
      <c r="F26" s="1"/>
      <c r="G26" s="1"/>
      <c r="H26" s="1"/>
      <c r="I26" s="1"/>
      <c r="J26" s="2"/>
      <c r="K26" s="2"/>
      <c r="L26" s="2"/>
      <c r="M26" s="2"/>
      <c r="N26" s="2"/>
      <c r="O26" s="3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4"/>
      <c r="B27" s="9"/>
      <c r="C27" s="14"/>
      <c r="D27" s="14"/>
      <c r="E27" s="1"/>
      <c r="F27" s="1"/>
      <c r="G27" s="1"/>
      <c r="H27" s="1"/>
      <c r="I27" s="1"/>
      <c r="J27" s="2"/>
      <c r="K27" s="2"/>
      <c r="L27" s="2"/>
      <c r="M27" s="2"/>
      <c r="N27" s="2"/>
      <c r="O27" s="3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4"/>
      <c r="B28" s="9"/>
      <c r="C28" s="14"/>
      <c r="D28" s="14"/>
      <c r="E28" s="1"/>
      <c r="F28" s="1"/>
      <c r="G28" s="1"/>
      <c r="H28" s="1"/>
      <c r="I28" s="1"/>
      <c r="J28" s="2"/>
      <c r="K28" s="2"/>
      <c r="L28" s="2"/>
      <c r="M28" s="2"/>
      <c r="N28" s="2"/>
      <c r="O28" s="3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4"/>
      <c r="B29" s="9"/>
      <c r="C29" s="14"/>
      <c r="D29" s="14"/>
      <c r="E29" s="1"/>
      <c r="F29" s="1"/>
      <c r="G29" s="1"/>
      <c r="H29" s="1"/>
      <c r="I29" s="1"/>
      <c r="J29" s="2"/>
      <c r="K29" s="2"/>
      <c r="L29" s="2"/>
      <c r="M29" s="2"/>
      <c r="N29" s="2"/>
      <c r="O29" s="3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4"/>
      <c r="B30" s="9"/>
      <c r="C30" s="14"/>
      <c r="D30" s="14"/>
      <c r="E30" s="1"/>
      <c r="F30" s="1"/>
      <c r="G30" s="1"/>
      <c r="H30" s="1"/>
      <c r="I30" s="1"/>
      <c r="J30" s="2"/>
      <c r="K30" s="2"/>
      <c r="L30" s="2"/>
      <c r="M30" s="2"/>
      <c r="N30" s="2"/>
      <c r="O30" s="3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4"/>
      <c r="B31" s="19"/>
      <c r="C31" s="21"/>
      <c r="D31" s="21"/>
      <c r="E31" s="1"/>
      <c r="F31" s="1"/>
      <c r="G31" s="1"/>
      <c r="H31" s="1"/>
      <c r="I31" s="1"/>
      <c r="J31" s="2"/>
      <c r="K31" s="2"/>
      <c r="L31" s="2"/>
      <c r="M31" s="2"/>
      <c r="N31" s="2"/>
      <c r="O31" s="3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4" t="s">
        <v>45</v>
      </c>
      <c r="B32" s="5" t="s">
        <v>46</v>
      </c>
      <c r="C32" s="16"/>
      <c r="D32" s="16"/>
      <c r="E32" s="1"/>
      <c r="F32" s="1"/>
      <c r="G32" s="1"/>
      <c r="H32" s="1"/>
      <c r="I32" s="1"/>
      <c r="J32" s="2"/>
      <c r="K32" s="2"/>
      <c r="L32" s="2"/>
      <c r="M32" s="2"/>
      <c r="N32" s="2"/>
      <c r="O32" s="3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9">
        <v>1</v>
      </c>
      <c r="C33" s="24" t="s">
        <v>47</v>
      </c>
      <c r="D33" s="24">
        <v>75</v>
      </c>
      <c r="E33" s="1"/>
      <c r="F33" s="1"/>
      <c r="G33" s="1"/>
      <c r="H33" s="1"/>
      <c r="I33" s="1"/>
      <c r="J33" s="2"/>
      <c r="K33" s="2"/>
      <c r="L33" s="2"/>
      <c r="M33" s="2"/>
      <c r="N33" s="2"/>
      <c r="O33" s="3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2"/>
      <c r="L34" s="2"/>
      <c r="M34" s="2"/>
      <c r="N34" s="2"/>
      <c r="O34" s="3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2"/>
      <c r="L35" s="2"/>
      <c r="M35" s="2"/>
      <c r="N35" s="2"/>
      <c r="O35" s="3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2"/>
      <c r="L36" s="2"/>
      <c r="M36" s="2"/>
      <c r="N36" s="2"/>
      <c r="O36" s="3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2"/>
      <c r="L37" s="2"/>
      <c r="M37" s="2"/>
      <c r="N37" s="2"/>
      <c r="O37" s="3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2"/>
      <c r="L38" s="2"/>
      <c r="M38" s="2"/>
      <c r="N38" s="2"/>
      <c r="O38" s="3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2"/>
      <c r="L39" s="2"/>
      <c r="M39" s="2"/>
      <c r="N39" s="2"/>
      <c r="O39" s="3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2"/>
      <c r="K40" s="2"/>
      <c r="L40" s="2"/>
      <c r="M40" s="2"/>
      <c r="N40" s="2"/>
      <c r="O40" s="3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2"/>
      <c r="K41" s="2"/>
      <c r="L41" s="2"/>
      <c r="M41" s="2"/>
      <c r="N41" s="2"/>
      <c r="O41" s="3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2"/>
      <c r="K42" s="2"/>
      <c r="L42" s="2"/>
      <c r="M42" s="2"/>
      <c r="N42" s="2"/>
      <c r="O42" s="3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2"/>
      <c r="K43" s="2"/>
      <c r="L43" s="2"/>
      <c r="M43" s="2"/>
      <c r="N43" s="2"/>
      <c r="O43" s="3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2"/>
      <c r="K44" s="2"/>
      <c r="L44" s="2"/>
      <c r="M44" s="2"/>
      <c r="N44" s="2"/>
      <c r="O44" s="3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2"/>
      <c r="K45" s="2"/>
      <c r="L45" s="2"/>
      <c r="M45" s="2"/>
      <c r="N45" s="2"/>
      <c r="O45" s="3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2"/>
      <c r="K46" s="2"/>
      <c r="L46" s="2"/>
      <c r="M46" s="2"/>
      <c r="N46" s="2"/>
      <c r="O46" s="3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2"/>
      <c r="K47" s="2"/>
      <c r="L47" s="2"/>
      <c r="M47" s="2"/>
      <c r="N47" s="2"/>
      <c r="O47" s="3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2"/>
      <c r="K48" s="2"/>
      <c r="L48" s="2"/>
      <c r="M48" s="2"/>
      <c r="N48" s="2"/>
      <c r="O48" s="3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2"/>
      <c r="K49" s="2"/>
      <c r="L49" s="2"/>
      <c r="M49" s="2"/>
      <c r="N49" s="2"/>
      <c r="O49" s="3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2"/>
      <c r="K50" s="2"/>
      <c r="L50" s="2"/>
      <c r="M50" s="2"/>
      <c r="N50" s="2"/>
      <c r="O50" s="3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2"/>
      <c r="K51" s="2"/>
      <c r="L51" s="2"/>
      <c r="M51" s="2"/>
      <c r="N51" s="2"/>
      <c r="O51" s="3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2"/>
      <c r="K52" s="2"/>
      <c r="L52" s="2"/>
      <c r="M52" s="2"/>
      <c r="N52" s="2"/>
      <c r="O52" s="3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2"/>
      <c r="K53" s="2"/>
      <c r="L53" s="2"/>
      <c r="M53" s="2"/>
      <c r="N53" s="2"/>
      <c r="O53" s="3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2"/>
      <c r="K54" s="2"/>
      <c r="L54" s="2"/>
      <c r="M54" s="2"/>
      <c r="N54" s="2"/>
      <c r="O54" s="3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2"/>
      <c r="K55" s="2"/>
      <c r="L55" s="2"/>
      <c r="M55" s="2"/>
      <c r="N55" s="2"/>
      <c r="O55" s="3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2"/>
      <c r="K56" s="2"/>
      <c r="L56" s="2"/>
      <c r="M56" s="2"/>
      <c r="N56" s="2"/>
      <c r="O56" s="3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2"/>
      <c r="K57" s="2"/>
      <c r="L57" s="2"/>
      <c r="M57" s="2"/>
      <c r="N57" s="2"/>
      <c r="O57" s="3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2"/>
      <c r="K58" s="2"/>
      <c r="L58" s="2"/>
      <c r="M58" s="2"/>
      <c r="N58" s="2"/>
      <c r="O58" s="3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2"/>
      <c r="K59" s="2"/>
      <c r="L59" s="2"/>
      <c r="M59" s="2"/>
      <c r="N59" s="2"/>
      <c r="O59" s="3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2"/>
      <c r="K60" s="2"/>
      <c r="L60" s="2"/>
      <c r="M60" s="2"/>
      <c r="N60" s="2"/>
      <c r="O60" s="3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2"/>
      <c r="K61" s="2"/>
      <c r="L61" s="2"/>
      <c r="M61" s="2"/>
      <c r="N61" s="2"/>
      <c r="O61" s="3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2"/>
      <c r="K62" s="2"/>
      <c r="L62" s="2"/>
      <c r="M62" s="2"/>
      <c r="N62" s="2"/>
      <c r="O62" s="3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2"/>
      <c r="K63" s="2"/>
      <c r="L63" s="2"/>
      <c r="M63" s="2"/>
      <c r="N63" s="2"/>
      <c r="O63" s="3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2"/>
      <c r="K64" s="2"/>
      <c r="L64" s="2"/>
      <c r="M64" s="2"/>
      <c r="N64" s="2"/>
      <c r="O64" s="3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2"/>
      <c r="K65" s="2"/>
      <c r="L65" s="2"/>
      <c r="M65" s="2"/>
      <c r="N65" s="2"/>
      <c r="O65" s="3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2"/>
      <c r="K66" s="2"/>
      <c r="L66" s="2"/>
      <c r="M66" s="2"/>
      <c r="N66" s="2"/>
      <c r="O66" s="3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2"/>
      <c r="K67" s="2"/>
      <c r="L67" s="2"/>
      <c r="M67" s="2"/>
      <c r="N67" s="2"/>
      <c r="O67" s="3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2"/>
      <c r="K68" s="2"/>
      <c r="L68" s="2"/>
      <c r="M68" s="2"/>
      <c r="N68" s="2"/>
      <c r="O68" s="3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2"/>
      <c r="K69" s="2"/>
      <c r="L69" s="2"/>
      <c r="M69" s="2"/>
      <c r="N69" s="2"/>
      <c r="O69" s="3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2"/>
      <c r="K70" s="2"/>
      <c r="L70" s="2"/>
      <c r="M70" s="2"/>
      <c r="N70" s="2"/>
      <c r="O70" s="3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2"/>
      <c r="K71" s="2"/>
      <c r="L71" s="2"/>
      <c r="M71" s="2"/>
      <c r="N71" s="2"/>
      <c r="O71" s="3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2"/>
      <c r="K72" s="2"/>
      <c r="L72" s="2"/>
      <c r="M72" s="2"/>
      <c r="N72" s="2"/>
      <c r="O72" s="3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2"/>
      <c r="K73" s="2"/>
      <c r="L73" s="2"/>
      <c r="M73" s="2"/>
      <c r="N73" s="2"/>
      <c r="O73" s="3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2"/>
      <c r="K74" s="2"/>
      <c r="L74" s="2"/>
      <c r="M74" s="2"/>
      <c r="N74" s="2"/>
      <c r="O74" s="3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2"/>
      <c r="K75" s="2"/>
      <c r="L75" s="2"/>
      <c r="M75" s="2"/>
      <c r="N75" s="2"/>
      <c r="O75" s="3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2"/>
      <c r="K76" s="2"/>
      <c r="L76" s="2"/>
      <c r="M76" s="2"/>
      <c r="N76" s="2"/>
      <c r="O76" s="3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2"/>
      <c r="K77" s="2"/>
      <c r="L77" s="2"/>
      <c r="M77" s="2"/>
      <c r="N77" s="2"/>
      <c r="O77" s="3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2"/>
      <c r="K78" s="2"/>
      <c r="L78" s="2"/>
      <c r="M78" s="2"/>
      <c r="N78" s="2"/>
      <c r="O78" s="3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2"/>
      <c r="K79" s="2"/>
      <c r="L79" s="2"/>
      <c r="M79" s="2"/>
      <c r="N79" s="2"/>
      <c r="O79" s="3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2"/>
      <c r="K80" s="2"/>
      <c r="L80" s="2"/>
      <c r="M80" s="2"/>
      <c r="N80" s="2"/>
      <c r="O80" s="3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2"/>
      <c r="K81" s="2"/>
      <c r="L81" s="2"/>
      <c r="M81" s="2"/>
      <c r="N81" s="2"/>
      <c r="O81" s="3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2"/>
      <c r="K82" s="2"/>
      <c r="L82" s="2"/>
      <c r="M82" s="2"/>
      <c r="N82" s="2"/>
      <c r="O82" s="3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2"/>
      <c r="K83" s="2"/>
      <c r="L83" s="2"/>
      <c r="M83" s="2"/>
      <c r="N83" s="2"/>
      <c r="O83" s="3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2"/>
      <c r="K84" s="2"/>
      <c r="L84" s="2"/>
      <c r="M84" s="2"/>
      <c r="N84" s="2"/>
      <c r="O84" s="3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2"/>
      <c r="K85" s="2"/>
      <c r="L85" s="2"/>
      <c r="M85" s="2"/>
      <c r="N85" s="2"/>
      <c r="O85" s="3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2"/>
      <c r="K86" s="2"/>
      <c r="L86" s="2"/>
      <c r="M86" s="2"/>
      <c r="N86" s="2"/>
      <c r="O86" s="3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2"/>
      <c r="K87" s="2"/>
      <c r="L87" s="2"/>
      <c r="M87" s="2"/>
      <c r="N87" s="2"/>
      <c r="O87" s="3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2"/>
      <c r="K88" s="2"/>
      <c r="L88" s="2"/>
      <c r="M88" s="2"/>
      <c r="N88" s="2"/>
      <c r="O88" s="3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2"/>
      <c r="K89" s="2"/>
      <c r="L89" s="2"/>
      <c r="M89" s="2"/>
      <c r="N89" s="2"/>
      <c r="O89" s="3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2"/>
      <c r="K90" s="2"/>
      <c r="L90" s="2"/>
      <c r="M90" s="2"/>
      <c r="N90" s="2"/>
      <c r="O90" s="3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2"/>
      <c r="K91" s="2"/>
      <c r="L91" s="2"/>
      <c r="M91" s="2"/>
      <c r="N91" s="2"/>
      <c r="O91" s="3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2"/>
      <c r="K92" s="2"/>
      <c r="L92" s="2"/>
      <c r="M92" s="2"/>
      <c r="N92" s="2"/>
      <c r="O92" s="3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2"/>
      <c r="K93" s="2"/>
      <c r="L93" s="2"/>
      <c r="M93" s="2"/>
      <c r="N93" s="2"/>
      <c r="O93" s="3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2"/>
      <c r="K94" s="2"/>
      <c r="L94" s="2"/>
      <c r="M94" s="2"/>
      <c r="N94" s="2"/>
      <c r="O94" s="3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2"/>
      <c r="K95" s="2"/>
      <c r="L95" s="2"/>
      <c r="M95" s="2"/>
      <c r="N95" s="2"/>
      <c r="O95" s="3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2"/>
      <c r="K96" s="2"/>
      <c r="L96" s="2"/>
      <c r="M96" s="2"/>
      <c r="N96" s="2"/>
      <c r="O96" s="3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2"/>
      <c r="K97" s="2"/>
      <c r="L97" s="2"/>
      <c r="M97" s="2"/>
      <c r="N97" s="2"/>
      <c r="O97" s="3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2"/>
      <c r="K98" s="2"/>
      <c r="L98" s="2"/>
      <c r="M98" s="2"/>
      <c r="N98" s="2"/>
      <c r="O98" s="3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2"/>
      <c r="K99" s="2"/>
      <c r="L99" s="2"/>
      <c r="M99" s="2"/>
      <c r="N99" s="2"/>
      <c r="O99" s="3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2"/>
      <c r="L100" s="2"/>
      <c r="M100" s="2"/>
      <c r="N100" s="2"/>
      <c r="O100" s="3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2"/>
      <c r="L101" s="2"/>
      <c r="M101" s="2"/>
      <c r="N101" s="2"/>
      <c r="O101" s="3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2"/>
      <c r="L102" s="2"/>
      <c r="M102" s="2"/>
      <c r="N102" s="2"/>
      <c r="O102" s="3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2"/>
      <c r="L103" s="2"/>
      <c r="M103" s="2"/>
      <c r="N103" s="2"/>
      <c r="O103" s="3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2"/>
      <c r="L104" s="2"/>
      <c r="M104" s="2"/>
      <c r="N104" s="2"/>
      <c r="O104" s="3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2"/>
      <c r="L105" s="2"/>
      <c r="M105" s="2"/>
      <c r="N105" s="2"/>
      <c r="O105" s="3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2"/>
      <c r="L106" s="2"/>
      <c r="M106" s="2"/>
      <c r="N106" s="2"/>
      <c r="O106" s="3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2"/>
      <c r="L107" s="2"/>
      <c r="M107" s="2"/>
      <c r="N107" s="2"/>
      <c r="O107" s="3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2"/>
      <c r="L108" s="2"/>
      <c r="M108" s="2"/>
      <c r="N108" s="2"/>
      <c r="O108" s="3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2"/>
      <c r="L109" s="2"/>
      <c r="M109" s="2"/>
      <c r="N109" s="2"/>
      <c r="O109" s="3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2"/>
      <c r="L110" s="2"/>
      <c r="M110" s="2"/>
      <c r="N110" s="2"/>
      <c r="O110" s="3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2"/>
      <c r="L111" s="2"/>
      <c r="M111" s="2"/>
      <c r="N111" s="2"/>
      <c r="O111" s="3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2"/>
      <c r="L112" s="2"/>
      <c r="M112" s="2"/>
      <c r="N112" s="2"/>
      <c r="O112" s="3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2"/>
      <c r="L113" s="2"/>
      <c r="M113" s="2"/>
      <c r="N113" s="2"/>
      <c r="O113" s="3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2"/>
      <c r="L114" s="2"/>
      <c r="M114" s="2"/>
      <c r="N114" s="2"/>
      <c r="O114" s="3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2"/>
      <c r="L115" s="2"/>
      <c r="M115" s="2"/>
      <c r="N115" s="2"/>
      <c r="O115" s="3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2"/>
      <c r="L116" s="2"/>
      <c r="M116" s="2"/>
      <c r="N116" s="2"/>
      <c r="O116" s="3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2"/>
      <c r="L117" s="2"/>
      <c r="M117" s="2"/>
      <c r="N117" s="2"/>
      <c r="O117" s="3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2"/>
      <c r="L118" s="2"/>
      <c r="M118" s="2"/>
      <c r="N118" s="2"/>
      <c r="O118" s="3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2"/>
      <c r="L119" s="2"/>
      <c r="M119" s="2"/>
      <c r="N119" s="2"/>
      <c r="O119" s="3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2"/>
      <c r="L120" s="2"/>
      <c r="M120" s="2"/>
      <c r="N120" s="2"/>
      <c r="O120" s="3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2"/>
      <c r="L121" s="2"/>
      <c r="M121" s="2"/>
      <c r="N121" s="2"/>
      <c r="O121" s="3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2"/>
      <c r="L122" s="2"/>
      <c r="M122" s="2"/>
      <c r="N122" s="2"/>
      <c r="O122" s="3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2"/>
      <c r="L123" s="2"/>
      <c r="M123" s="2"/>
      <c r="N123" s="2"/>
      <c r="O123" s="3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2"/>
      <c r="L124" s="2"/>
      <c r="M124" s="2"/>
      <c r="N124" s="2"/>
      <c r="O124" s="3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2"/>
      <c r="L125" s="2"/>
      <c r="M125" s="2"/>
      <c r="N125" s="2"/>
      <c r="O125" s="3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2"/>
      <c r="L126" s="2"/>
      <c r="M126" s="2"/>
      <c r="N126" s="2"/>
      <c r="O126" s="3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2"/>
      <c r="L127" s="2"/>
      <c r="M127" s="2"/>
      <c r="N127" s="2"/>
      <c r="O127" s="3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2"/>
      <c r="L128" s="2"/>
      <c r="M128" s="2"/>
      <c r="N128" s="2"/>
      <c r="O128" s="3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2"/>
      <c r="L129" s="2"/>
      <c r="M129" s="2"/>
      <c r="N129" s="2"/>
      <c r="O129" s="3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2"/>
      <c r="L130" s="2"/>
      <c r="M130" s="2"/>
      <c r="N130" s="2"/>
      <c r="O130" s="3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2"/>
      <c r="L131" s="2"/>
      <c r="M131" s="2"/>
      <c r="N131" s="2"/>
      <c r="O131" s="3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2"/>
      <c r="L132" s="2"/>
      <c r="M132" s="2"/>
      <c r="N132" s="2"/>
      <c r="O132" s="3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2"/>
      <c r="L133" s="2"/>
      <c r="M133" s="2"/>
      <c r="N133" s="2"/>
      <c r="O133" s="3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2"/>
      <c r="L134" s="2"/>
      <c r="M134" s="2"/>
      <c r="N134" s="2"/>
      <c r="O134" s="3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2"/>
      <c r="L135" s="2"/>
      <c r="M135" s="2"/>
      <c r="N135" s="2"/>
      <c r="O135" s="3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2"/>
      <c r="L136" s="2"/>
      <c r="M136" s="2"/>
      <c r="N136" s="2"/>
      <c r="O136" s="3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2"/>
      <c r="L137" s="2"/>
      <c r="M137" s="2"/>
      <c r="N137" s="2"/>
      <c r="O137" s="3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2"/>
      <c r="L138" s="2"/>
      <c r="M138" s="2"/>
      <c r="N138" s="2"/>
      <c r="O138" s="3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2"/>
      <c r="L139" s="2"/>
      <c r="M139" s="2"/>
      <c r="N139" s="2"/>
      <c r="O139" s="3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2"/>
      <c r="L140" s="2"/>
      <c r="M140" s="2"/>
      <c r="N140" s="2"/>
      <c r="O140" s="3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2"/>
      <c r="L141" s="2"/>
      <c r="M141" s="2"/>
      <c r="N141" s="2"/>
      <c r="O141" s="3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2"/>
      <c r="L142" s="2"/>
      <c r="M142" s="2"/>
      <c r="N142" s="2"/>
      <c r="O142" s="3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2"/>
      <c r="L143" s="2"/>
      <c r="M143" s="2"/>
      <c r="N143" s="2"/>
      <c r="O143" s="3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2"/>
      <c r="L144" s="2"/>
      <c r="M144" s="2"/>
      <c r="N144" s="2"/>
      <c r="O144" s="3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2"/>
      <c r="L145" s="2"/>
      <c r="M145" s="2"/>
      <c r="N145" s="2"/>
      <c r="O145" s="3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2"/>
      <c r="L146" s="2"/>
      <c r="M146" s="2"/>
      <c r="N146" s="2"/>
      <c r="O146" s="3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2"/>
      <c r="L147" s="2"/>
      <c r="M147" s="2"/>
      <c r="N147" s="2"/>
      <c r="O147" s="3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2"/>
      <c r="L148" s="2"/>
      <c r="M148" s="2"/>
      <c r="N148" s="2"/>
      <c r="O148" s="3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2"/>
      <c r="L149" s="2"/>
      <c r="M149" s="2"/>
      <c r="N149" s="2"/>
      <c r="O149" s="3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2"/>
      <c r="L150" s="2"/>
      <c r="M150" s="2"/>
      <c r="N150" s="2"/>
      <c r="O150" s="3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2"/>
      <c r="L151" s="2"/>
      <c r="M151" s="2"/>
      <c r="N151" s="2"/>
      <c r="O151" s="3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2"/>
      <c r="L152" s="2"/>
      <c r="M152" s="2"/>
      <c r="N152" s="2"/>
      <c r="O152" s="3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2"/>
      <c r="L153" s="2"/>
      <c r="M153" s="2"/>
      <c r="N153" s="2"/>
      <c r="O153" s="3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2"/>
      <c r="L154" s="2"/>
      <c r="M154" s="2"/>
      <c r="N154" s="2"/>
      <c r="O154" s="3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2"/>
      <c r="L155" s="2"/>
      <c r="M155" s="2"/>
      <c r="N155" s="2"/>
      <c r="O155" s="3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2"/>
      <c r="L156" s="2"/>
      <c r="M156" s="2"/>
      <c r="N156" s="2"/>
      <c r="O156" s="3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2"/>
      <c r="L157" s="2"/>
      <c r="M157" s="2"/>
      <c r="N157" s="2"/>
      <c r="O157" s="3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2"/>
      <c r="L158" s="2"/>
      <c r="M158" s="2"/>
      <c r="N158" s="2"/>
      <c r="O158" s="3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2"/>
      <c r="L159" s="2"/>
      <c r="M159" s="2"/>
      <c r="N159" s="2"/>
      <c r="O159" s="3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2"/>
      <c r="L160" s="2"/>
      <c r="M160" s="2"/>
      <c r="N160" s="2"/>
      <c r="O160" s="3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2"/>
      <c r="L161" s="2"/>
      <c r="M161" s="2"/>
      <c r="N161" s="2"/>
      <c r="O161" s="3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2"/>
      <c r="L162" s="2"/>
      <c r="M162" s="2"/>
      <c r="N162" s="2"/>
      <c r="O162" s="3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2"/>
      <c r="L163" s="2"/>
      <c r="M163" s="2"/>
      <c r="N163" s="2"/>
      <c r="O163" s="3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2"/>
      <c r="L164" s="2"/>
      <c r="M164" s="2"/>
      <c r="N164" s="2"/>
      <c r="O164" s="3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2"/>
      <c r="L165" s="2"/>
      <c r="M165" s="2"/>
      <c r="N165" s="2"/>
      <c r="O165" s="3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2"/>
      <c r="L166" s="2"/>
      <c r="M166" s="2"/>
      <c r="N166" s="2"/>
      <c r="O166" s="3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2"/>
      <c r="L167" s="2"/>
      <c r="M167" s="2"/>
      <c r="N167" s="2"/>
      <c r="O167" s="3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2"/>
      <c r="L168" s="2"/>
      <c r="M168" s="2"/>
      <c r="N168" s="2"/>
      <c r="O168" s="3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2"/>
      <c r="L169" s="2"/>
      <c r="M169" s="2"/>
      <c r="N169" s="2"/>
      <c r="O169" s="3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2"/>
      <c r="L170" s="2"/>
      <c r="M170" s="2"/>
      <c r="N170" s="2"/>
      <c r="O170" s="3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2"/>
      <c r="L171" s="2"/>
      <c r="M171" s="2"/>
      <c r="N171" s="2"/>
      <c r="O171" s="3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2"/>
      <c r="L172" s="2"/>
      <c r="M172" s="2"/>
      <c r="N172" s="2"/>
      <c r="O172" s="3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2"/>
      <c r="L173" s="2"/>
      <c r="M173" s="2"/>
      <c r="N173" s="2"/>
      <c r="O173" s="3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2"/>
      <c r="L174" s="2"/>
      <c r="M174" s="2"/>
      <c r="N174" s="2"/>
      <c r="O174" s="3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2"/>
      <c r="L175" s="2"/>
      <c r="M175" s="2"/>
      <c r="N175" s="2"/>
      <c r="O175" s="3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2"/>
      <c r="L176" s="2"/>
      <c r="M176" s="2"/>
      <c r="N176" s="2"/>
      <c r="O176" s="3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2"/>
      <c r="L177" s="2"/>
      <c r="M177" s="2"/>
      <c r="N177" s="2"/>
      <c r="O177" s="3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2"/>
      <c r="L178" s="2"/>
      <c r="M178" s="2"/>
      <c r="N178" s="2"/>
      <c r="O178" s="3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2"/>
      <c r="L179" s="2"/>
      <c r="M179" s="2"/>
      <c r="N179" s="2"/>
      <c r="O179" s="3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2"/>
      <c r="L180" s="2"/>
      <c r="M180" s="2"/>
      <c r="N180" s="2"/>
      <c r="O180" s="3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2"/>
      <c r="L181" s="2"/>
      <c r="M181" s="2"/>
      <c r="N181" s="2"/>
      <c r="O181" s="3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2"/>
      <c r="L182" s="2"/>
      <c r="M182" s="2"/>
      <c r="N182" s="2"/>
      <c r="O182" s="3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2"/>
      <c r="L183" s="2"/>
      <c r="M183" s="2"/>
      <c r="N183" s="2"/>
      <c r="O183" s="3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2"/>
      <c r="L184" s="2"/>
      <c r="M184" s="2"/>
      <c r="N184" s="2"/>
      <c r="O184" s="3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2"/>
      <c r="L185" s="2"/>
      <c r="M185" s="2"/>
      <c r="N185" s="2"/>
      <c r="O185" s="3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2"/>
      <c r="L186" s="2"/>
      <c r="M186" s="2"/>
      <c r="N186" s="2"/>
      <c r="O186" s="3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2"/>
      <c r="L187" s="2"/>
      <c r="M187" s="2"/>
      <c r="N187" s="2"/>
      <c r="O187" s="3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2"/>
      <c r="L188" s="2"/>
      <c r="M188" s="2"/>
      <c r="N188" s="2"/>
      <c r="O188" s="3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2"/>
      <c r="L189" s="2"/>
      <c r="M189" s="2"/>
      <c r="N189" s="2"/>
      <c r="O189" s="3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2"/>
      <c r="L190" s="2"/>
      <c r="M190" s="2"/>
      <c r="N190" s="2"/>
      <c r="O190" s="3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2"/>
      <c r="L191" s="2"/>
      <c r="M191" s="2"/>
      <c r="N191" s="2"/>
      <c r="O191" s="3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2"/>
      <c r="L192" s="2"/>
      <c r="M192" s="2"/>
      <c r="N192" s="2"/>
      <c r="O192" s="3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2"/>
      <c r="L193" s="2"/>
      <c r="M193" s="2"/>
      <c r="N193" s="2"/>
      <c r="O193" s="3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2"/>
      <c r="L194" s="2"/>
      <c r="M194" s="2"/>
      <c r="N194" s="2"/>
      <c r="O194" s="3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2"/>
      <c r="L195" s="2"/>
      <c r="M195" s="2"/>
      <c r="N195" s="2"/>
      <c r="O195" s="3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2"/>
      <c r="L196" s="2"/>
      <c r="M196" s="2"/>
      <c r="N196" s="2"/>
      <c r="O196" s="3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2"/>
      <c r="L197" s="2"/>
      <c r="M197" s="2"/>
      <c r="N197" s="2"/>
      <c r="O197" s="3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2"/>
      <c r="L198" s="2"/>
      <c r="M198" s="2"/>
      <c r="N198" s="2"/>
      <c r="O198" s="3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2"/>
      <c r="L199" s="2"/>
      <c r="M199" s="2"/>
      <c r="N199" s="2"/>
      <c r="O199" s="3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2"/>
      <c r="L200" s="2"/>
      <c r="M200" s="2"/>
      <c r="N200" s="2"/>
      <c r="O200" s="3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2"/>
      <c r="L201" s="2"/>
      <c r="M201" s="2"/>
      <c r="N201" s="2"/>
      <c r="O201" s="3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2"/>
      <c r="L202" s="2"/>
      <c r="M202" s="2"/>
      <c r="N202" s="2"/>
      <c r="O202" s="3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2"/>
      <c r="L203" s="2"/>
      <c r="M203" s="2"/>
      <c r="N203" s="2"/>
      <c r="O203" s="3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2"/>
      <c r="L204" s="2"/>
      <c r="M204" s="2"/>
      <c r="N204" s="2"/>
      <c r="O204" s="3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2"/>
      <c r="L205" s="2"/>
      <c r="M205" s="2"/>
      <c r="N205" s="2"/>
      <c r="O205" s="3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2"/>
      <c r="L206" s="2"/>
      <c r="M206" s="2"/>
      <c r="N206" s="2"/>
      <c r="O206" s="3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2"/>
      <c r="L207" s="2"/>
      <c r="M207" s="2"/>
      <c r="N207" s="2"/>
      <c r="O207" s="3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2"/>
      <c r="L208" s="2"/>
      <c r="M208" s="2"/>
      <c r="N208" s="2"/>
      <c r="O208" s="3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2"/>
      <c r="L209" s="2"/>
      <c r="M209" s="2"/>
      <c r="N209" s="2"/>
      <c r="O209" s="3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2"/>
      <c r="L210" s="2"/>
      <c r="M210" s="2"/>
      <c r="N210" s="2"/>
      <c r="O210" s="3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2"/>
      <c r="L211" s="2"/>
      <c r="M211" s="2"/>
      <c r="N211" s="2"/>
      <c r="O211" s="3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2"/>
      <c r="L212" s="2"/>
      <c r="M212" s="2"/>
      <c r="N212" s="2"/>
      <c r="O212" s="3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2"/>
      <c r="L213" s="2"/>
      <c r="M213" s="2"/>
      <c r="N213" s="2"/>
      <c r="O213" s="3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2"/>
      <c r="L214" s="2"/>
      <c r="M214" s="2"/>
      <c r="N214" s="2"/>
      <c r="O214" s="3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2"/>
      <c r="L215" s="2"/>
      <c r="M215" s="2"/>
      <c r="N215" s="2"/>
      <c r="O215" s="3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2"/>
      <c r="L216" s="2"/>
      <c r="M216" s="2"/>
      <c r="N216" s="2"/>
      <c r="O216" s="3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2"/>
      <c r="L217" s="2"/>
      <c r="M217" s="2"/>
      <c r="N217" s="2"/>
      <c r="O217" s="3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2"/>
      <c r="L218" s="2"/>
      <c r="M218" s="2"/>
      <c r="N218" s="2"/>
      <c r="O218" s="3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2"/>
      <c r="L219" s="2"/>
      <c r="M219" s="2"/>
      <c r="N219" s="2"/>
      <c r="O219" s="3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2"/>
      <c r="L220" s="2"/>
      <c r="M220" s="2"/>
      <c r="N220" s="2"/>
      <c r="O220" s="3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2"/>
      <c r="L221" s="2"/>
      <c r="M221" s="2"/>
      <c r="N221" s="2"/>
      <c r="O221" s="3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2"/>
      <c r="L222" s="2"/>
      <c r="M222" s="2"/>
      <c r="N222" s="2"/>
      <c r="O222" s="3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2"/>
      <c r="L223" s="2"/>
      <c r="M223" s="2"/>
      <c r="N223" s="2"/>
      <c r="O223" s="3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2"/>
      <c r="L224" s="2"/>
      <c r="M224" s="2"/>
      <c r="N224" s="2"/>
      <c r="O224" s="3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2"/>
      <c r="L225" s="2"/>
      <c r="M225" s="2"/>
      <c r="N225" s="2"/>
      <c r="O225" s="3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2"/>
      <c r="L226" s="2"/>
      <c r="M226" s="2"/>
      <c r="N226" s="2"/>
      <c r="O226" s="3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2"/>
      <c r="L227" s="2"/>
      <c r="M227" s="2"/>
      <c r="N227" s="2"/>
      <c r="O227" s="3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2"/>
      <c r="L228" s="2"/>
      <c r="M228" s="2"/>
      <c r="N228" s="2"/>
      <c r="O228" s="3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2"/>
      <c r="L229" s="2"/>
      <c r="M229" s="2"/>
      <c r="N229" s="2"/>
      <c r="O229" s="3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2"/>
      <c r="L230" s="2"/>
      <c r="M230" s="2"/>
      <c r="N230" s="2"/>
      <c r="O230" s="3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2"/>
      <c r="L231" s="2"/>
      <c r="M231" s="2"/>
      <c r="N231" s="2"/>
      <c r="O231" s="3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2"/>
      <c r="L232" s="2"/>
      <c r="M232" s="2"/>
      <c r="N232" s="2"/>
      <c r="O232" s="3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2"/>
      <c r="L233" s="2"/>
      <c r="M233" s="2"/>
      <c r="N233" s="2"/>
      <c r="O233" s="3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2"/>
      <c r="L234" s="2"/>
      <c r="M234" s="2"/>
      <c r="N234" s="2"/>
      <c r="O234" s="3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2"/>
      <c r="L235" s="2"/>
      <c r="M235" s="2"/>
      <c r="N235" s="2"/>
      <c r="O235" s="3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2"/>
      <c r="L236" s="2"/>
      <c r="M236" s="2"/>
      <c r="N236" s="2"/>
      <c r="O236" s="3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2"/>
      <c r="L237" s="2"/>
      <c r="M237" s="2"/>
      <c r="N237" s="2"/>
      <c r="O237" s="3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2"/>
      <c r="L238" s="2"/>
      <c r="M238" s="2"/>
      <c r="N238" s="2"/>
      <c r="O238" s="3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2"/>
      <c r="L239" s="2"/>
      <c r="M239" s="2"/>
      <c r="N239" s="2"/>
      <c r="O239" s="3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2"/>
      <c r="L240" s="2"/>
      <c r="M240" s="2"/>
      <c r="N240" s="2"/>
      <c r="O240" s="3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2"/>
      <c r="L241" s="2"/>
      <c r="M241" s="2"/>
      <c r="N241" s="2"/>
      <c r="O241" s="3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2"/>
      <c r="L242" s="2"/>
      <c r="M242" s="2"/>
      <c r="N242" s="2"/>
      <c r="O242" s="3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2"/>
      <c r="L243" s="2"/>
      <c r="M243" s="2"/>
      <c r="N243" s="2"/>
      <c r="O243" s="3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2"/>
      <c r="L244" s="2"/>
      <c r="M244" s="2"/>
      <c r="N244" s="2"/>
      <c r="O244" s="3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2"/>
      <c r="L245" s="2"/>
      <c r="M245" s="2"/>
      <c r="N245" s="2"/>
      <c r="O245" s="3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2"/>
      <c r="L246" s="2"/>
      <c r="M246" s="2"/>
      <c r="N246" s="2"/>
      <c r="O246" s="3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2"/>
      <c r="L247" s="2"/>
      <c r="M247" s="2"/>
      <c r="N247" s="2"/>
      <c r="O247" s="3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2"/>
      <c r="L248" s="2"/>
      <c r="M248" s="2"/>
      <c r="N248" s="2"/>
      <c r="O248" s="3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2"/>
      <c r="L249" s="2"/>
      <c r="M249" s="2"/>
      <c r="N249" s="2"/>
      <c r="O249" s="3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2"/>
      <c r="L250" s="2"/>
      <c r="M250" s="2"/>
      <c r="N250" s="2"/>
      <c r="O250" s="3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2"/>
      <c r="L251" s="2"/>
      <c r="M251" s="2"/>
      <c r="N251" s="2"/>
      <c r="O251" s="3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2"/>
      <c r="L252" s="2"/>
      <c r="M252" s="2"/>
      <c r="N252" s="2"/>
      <c r="O252" s="3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2"/>
      <c r="L253" s="2"/>
      <c r="M253" s="2"/>
      <c r="N253" s="2"/>
      <c r="O253" s="3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2"/>
      <c r="L254" s="2"/>
      <c r="M254" s="2"/>
      <c r="N254" s="2"/>
      <c r="O254" s="3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2"/>
      <c r="L255" s="2"/>
      <c r="M255" s="2"/>
      <c r="N255" s="2"/>
      <c r="O255" s="3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2"/>
      <c r="L256" s="2"/>
      <c r="M256" s="2"/>
      <c r="N256" s="2"/>
      <c r="O256" s="3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2"/>
      <c r="L257" s="2"/>
      <c r="M257" s="2"/>
      <c r="N257" s="2"/>
      <c r="O257" s="3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2"/>
      <c r="L258" s="2"/>
      <c r="M258" s="2"/>
      <c r="N258" s="2"/>
      <c r="O258" s="3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2"/>
      <c r="L259" s="2"/>
      <c r="M259" s="2"/>
      <c r="N259" s="2"/>
      <c r="O259" s="3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2"/>
      <c r="L260" s="2"/>
      <c r="M260" s="2"/>
      <c r="N260" s="2"/>
      <c r="O260" s="3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2"/>
      <c r="L261" s="2"/>
      <c r="M261" s="2"/>
      <c r="N261" s="2"/>
      <c r="O261" s="3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2"/>
      <c r="L262" s="2"/>
      <c r="M262" s="2"/>
      <c r="N262" s="2"/>
      <c r="O262" s="3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2"/>
      <c r="L263" s="2"/>
      <c r="M263" s="2"/>
      <c r="N263" s="2"/>
      <c r="O263" s="3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2"/>
      <c r="L264" s="2"/>
      <c r="M264" s="2"/>
      <c r="N264" s="2"/>
      <c r="O264" s="3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2"/>
      <c r="L265" s="2"/>
      <c r="M265" s="2"/>
      <c r="N265" s="2"/>
      <c r="O265" s="3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2"/>
      <c r="L266" s="2"/>
      <c r="M266" s="2"/>
      <c r="N266" s="2"/>
      <c r="O266" s="3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2"/>
      <c r="L267" s="2"/>
      <c r="M267" s="2"/>
      <c r="N267" s="2"/>
      <c r="O267" s="3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2"/>
      <c r="L268" s="2"/>
      <c r="M268" s="2"/>
      <c r="N268" s="2"/>
      <c r="O268" s="3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2"/>
      <c r="L269" s="2"/>
      <c r="M269" s="2"/>
      <c r="N269" s="2"/>
      <c r="O269" s="3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2"/>
      <c r="L270" s="2"/>
      <c r="M270" s="2"/>
      <c r="N270" s="2"/>
      <c r="O270" s="3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2"/>
      <c r="L271" s="2"/>
      <c r="M271" s="2"/>
      <c r="N271" s="2"/>
      <c r="O271" s="3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2"/>
      <c r="L272" s="2"/>
      <c r="M272" s="2"/>
      <c r="N272" s="2"/>
      <c r="O272" s="3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2"/>
      <c r="L273" s="2"/>
      <c r="M273" s="2"/>
      <c r="N273" s="2"/>
      <c r="O273" s="3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2"/>
      <c r="L274" s="2"/>
      <c r="M274" s="2"/>
      <c r="N274" s="2"/>
      <c r="O274" s="3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2"/>
      <c r="L275" s="2"/>
      <c r="M275" s="2"/>
      <c r="N275" s="2"/>
      <c r="O275" s="3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2"/>
      <c r="L276" s="2"/>
      <c r="M276" s="2"/>
      <c r="N276" s="2"/>
      <c r="O276" s="3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2"/>
      <c r="L277" s="2"/>
      <c r="M277" s="2"/>
      <c r="N277" s="2"/>
      <c r="O277" s="3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2"/>
      <c r="L278" s="2"/>
      <c r="M278" s="2"/>
      <c r="N278" s="2"/>
      <c r="O278" s="3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2"/>
      <c r="L279" s="2"/>
      <c r="M279" s="2"/>
      <c r="N279" s="2"/>
      <c r="O279" s="3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2"/>
      <c r="L280" s="2"/>
      <c r="M280" s="2"/>
      <c r="N280" s="2"/>
      <c r="O280" s="3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2"/>
      <c r="L281" s="2"/>
      <c r="M281" s="2"/>
      <c r="N281" s="2"/>
      <c r="O281" s="3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2"/>
      <c r="L282" s="2"/>
      <c r="M282" s="2"/>
      <c r="N282" s="2"/>
      <c r="O282" s="3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2"/>
      <c r="L283" s="2"/>
      <c r="M283" s="2"/>
      <c r="N283" s="2"/>
      <c r="O283" s="3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2"/>
      <c r="L284" s="2"/>
      <c r="M284" s="2"/>
      <c r="N284" s="2"/>
      <c r="O284" s="3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2"/>
      <c r="L285" s="2"/>
      <c r="M285" s="2"/>
      <c r="N285" s="2"/>
      <c r="O285" s="3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2"/>
      <c r="L286" s="2"/>
      <c r="M286" s="2"/>
      <c r="N286" s="2"/>
      <c r="O286" s="3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2"/>
      <c r="L287" s="2"/>
      <c r="M287" s="2"/>
      <c r="N287" s="2"/>
      <c r="O287" s="3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2"/>
      <c r="L288" s="2"/>
      <c r="M288" s="2"/>
      <c r="N288" s="2"/>
      <c r="O288" s="3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2"/>
      <c r="L289" s="2"/>
      <c r="M289" s="2"/>
      <c r="N289" s="2"/>
      <c r="O289" s="3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2"/>
      <c r="L290" s="2"/>
      <c r="M290" s="2"/>
      <c r="N290" s="2"/>
      <c r="O290" s="3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2"/>
      <c r="L291" s="2"/>
      <c r="M291" s="2"/>
      <c r="N291" s="2"/>
      <c r="O291" s="3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2"/>
      <c r="L292" s="2"/>
      <c r="M292" s="2"/>
      <c r="N292" s="2"/>
      <c r="O292" s="3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2"/>
      <c r="L293" s="2"/>
      <c r="M293" s="2"/>
      <c r="N293" s="2"/>
      <c r="O293" s="3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2"/>
      <c r="L294" s="2"/>
      <c r="M294" s="2"/>
      <c r="N294" s="2"/>
      <c r="O294" s="3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2"/>
      <c r="L295" s="2"/>
      <c r="M295" s="2"/>
      <c r="N295" s="2"/>
      <c r="O295" s="3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2"/>
      <c r="L296" s="2"/>
      <c r="M296" s="2"/>
      <c r="N296" s="2"/>
      <c r="O296" s="3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2"/>
      <c r="L297" s="2"/>
      <c r="M297" s="2"/>
      <c r="N297" s="2"/>
      <c r="O297" s="3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2"/>
      <c r="L298" s="2"/>
      <c r="M298" s="2"/>
      <c r="N298" s="2"/>
      <c r="O298" s="3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2"/>
      <c r="L299" s="2"/>
      <c r="M299" s="2"/>
      <c r="N299" s="2"/>
      <c r="O299" s="3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2"/>
      <c r="L300" s="2"/>
      <c r="M300" s="2"/>
      <c r="N300" s="2"/>
      <c r="O300" s="3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2"/>
      <c r="L301" s="2"/>
      <c r="M301" s="2"/>
      <c r="N301" s="2"/>
      <c r="O301" s="3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2"/>
      <c r="L302" s="2"/>
      <c r="M302" s="2"/>
      <c r="N302" s="2"/>
      <c r="O302" s="3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2"/>
      <c r="L303" s="2"/>
      <c r="M303" s="2"/>
      <c r="N303" s="2"/>
      <c r="O303" s="3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2"/>
      <c r="L304" s="2"/>
      <c r="M304" s="2"/>
      <c r="N304" s="2"/>
      <c r="O304" s="3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2"/>
      <c r="L305" s="2"/>
      <c r="M305" s="2"/>
      <c r="N305" s="2"/>
      <c r="O305" s="3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2"/>
      <c r="L306" s="2"/>
      <c r="M306" s="2"/>
      <c r="N306" s="2"/>
      <c r="O306" s="3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2"/>
      <c r="L307" s="2"/>
      <c r="M307" s="2"/>
      <c r="N307" s="2"/>
      <c r="O307" s="3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2"/>
      <c r="L308" s="2"/>
      <c r="M308" s="2"/>
      <c r="N308" s="2"/>
      <c r="O308" s="3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2"/>
      <c r="L309" s="2"/>
      <c r="M309" s="2"/>
      <c r="N309" s="2"/>
      <c r="O309" s="3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2"/>
      <c r="L310" s="2"/>
      <c r="M310" s="2"/>
      <c r="N310" s="2"/>
      <c r="O310" s="3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2"/>
      <c r="L311" s="2"/>
      <c r="M311" s="2"/>
      <c r="N311" s="2"/>
      <c r="O311" s="3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2"/>
      <c r="L312" s="2"/>
      <c r="M312" s="2"/>
      <c r="N312" s="2"/>
      <c r="O312" s="3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2"/>
      <c r="L313" s="2"/>
      <c r="M313" s="2"/>
      <c r="N313" s="2"/>
      <c r="O313" s="3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2"/>
      <c r="L314" s="2"/>
      <c r="M314" s="2"/>
      <c r="N314" s="2"/>
      <c r="O314" s="3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2"/>
      <c r="L315" s="2"/>
      <c r="M315" s="2"/>
      <c r="N315" s="2"/>
      <c r="O315" s="3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2"/>
      <c r="L316" s="2"/>
      <c r="M316" s="2"/>
      <c r="N316" s="2"/>
      <c r="O316" s="3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2"/>
      <c r="L317" s="2"/>
      <c r="M317" s="2"/>
      <c r="N317" s="2"/>
      <c r="O317" s="3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2"/>
      <c r="L318" s="2"/>
      <c r="M318" s="2"/>
      <c r="N318" s="2"/>
      <c r="O318" s="3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2"/>
      <c r="L319" s="2"/>
      <c r="M319" s="2"/>
      <c r="N319" s="2"/>
      <c r="O319" s="3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2"/>
      <c r="L320" s="2"/>
      <c r="M320" s="2"/>
      <c r="N320" s="2"/>
      <c r="O320" s="3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2"/>
      <c r="L321" s="2"/>
      <c r="M321" s="2"/>
      <c r="N321" s="2"/>
      <c r="O321" s="3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2"/>
      <c r="L322" s="2"/>
      <c r="M322" s="2"/>
      <c r="N322" s="2"/>
      <c r="O322" s="3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2"/>
      <c r="L323" s="2"/>
      <c r="M323" s="2"/>
      <c r="N323" s="2"/>
      <c r="O323" s="3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2"/>
      <c r="L324" s="2"/>
      <c r="M324" s="2"/>
      <c r="N324" s="2"/>
      <c r="O324" s="3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2"/>
      <c r="L325" s="2"/>
      <c r="M325" s="2"/>
      <c r="N325" s="2"/>
      <c r="O325" s="3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2"/>
      <c r="L326" s="2"/>
      <c r="M326" s="2"/>
      <c r="N326" s="2"/>
      <c r="O326" s="3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2"/>
      <c r="L327" s="2"/>
      <c r="M327" s="2"/>
      <c r="N327" s="2"/>
      <c r="O327" s="3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2"/>
      <c r="L328" s="2"/>
      <c r="M328" s="2"/>
      <c r="N328" s="2"/>
      <c r="O328" s="3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2"/>
      <c r="L329" s="2"/>
      <c r="M329" s="2"/>
      <c r="N329" s="2"/>
      <c r="O329" s="3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2"/>
      <c r="L330" s="2"/>
      <c r="M330" s="2"/>
      <c r="N330" s="2"/>
      <c r="O330" s="3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2"/>
      <c r="L331" s="2"/>
      <c r="M331" s="2"/>
      <c r="N331" s="2"/>
      <c r="O331" s="3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2"/>
      <c r="L332" s="2"/>
      <c r="M332" s="2"/>
      <c r="N332" s="2"/>
      <c r="O332" s="3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2"/>
      <c r="L333" s="2"/>
      <c r="M333" s="2"/>
      <c r="N333" s="2"/>
      <c r="O333" s="3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2"/>
      <c r="L334" s="2"/>
      <c r="M334" s="2"/>
      <c r="N334" s="2"/>
      <c r="O334" s="3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2"/>
      <c r="L335" s="2"/>
      <c r="M335" s="2"/>
      <c r="N335" s="2"/>
      <c r="O335" s="3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2"/>
      <c r="L336" s="2"/>
      <c r="M336" s="2"/>
      <c r="N336" s="2"/>
      <c r="O336" s="3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2"/>
      <c r="L337" s="2"/>
      <c r="M337" s="2"/>
      <c r="N337" s="2"/>
      <c r="O337" s="3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2"/>
      <c r="L338" s="2"/>
      <c r="M338" s="2"/>
      <c r="N338" s="2"/>
      <c r="O338" s="3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2"/>
      <c r="L339" s="2"/>
      <c r="M339" s="2"/>
      <c r="N339" s="2"/>
      <c r="O339" s="3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2"/>
      <c r="L340" s="2"/>
      <c r="M340" s="2"/>
      <c r="N340" s="2"/>
      <c r="O340" s="3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2"/>
      <c r="L341" s="2"/>
      <c r="M341" s="2"/>
      <c r="N341" s="2"/>
      <c r="O341" s="3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2"/>
      <c r="L342" s="2"/>
      <c r="M342" s="2"/>
      <c r="N342" s="2"/>
      <c r="O342" s="3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2"/>
      <c r="L343" s="2"/>
      <c r="M343" s="2"/>
      <c r="N343" s="2"/>
      <c r="O343" s="3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2"/>
      <c r="L344" s="2"/>
      <c r="M344" s="2"/>
      <c r="N344" s="2"/>
      <c r="O344" s="3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2"/>
      <c r="L345" s="2"/>
      <c r="M345" s="2"/>
      <c r="N345" s="2"/>
      <c r="O345" s="3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2"/>
      <c r="L346" s="2"/>
      <c r="M346" s="2"/>
      <c r="N346" s="2"/>
      <c r="O346" s="3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2"/>
      <c r="L347" s="2"/>
      <c r="M347" s="2"/>
      <c r="N347" s="2"/>
      <c r="O347" s="3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2"/>
      <c r="L348" s="2"/>
      <c r="M348" s="2"/>
      <c r="N348" s="2"/>
      <c r="O348" s="3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2"/>
      <c r="L349" s="2"/>
      <c r="M349" s="2"/>
      <c r="N349" s="2"/>
      <c r="O349" s="3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2"/>
      <c r="L350" s="2"/>
      <c r="M350" s="2"/>
      <c r="N350" s="2"/>
      <c r="O350" s="3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2"/>
      <c r="L351" s="2"/>
      <c r="M351" s="2"/>
      <c r="N351" s="2"/>
      <c r="O351" s="3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2"/>
      <c r="L352" s="2"/>
      <c r="M352" s="2"/>
      <c r="N352" s="2"/>
      <c r="O352" s="3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2"/>
      <c r="L353" s="2"/>
      <c r="M353" s="2"/>
      <c r="N353" s="2"/>
      <c r="O353" s="3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2"/>
      <c r="L354" s="2"/>
      <c r="M354" s="2"/>
      <c r="N354" s="2"/>
      <c r="O354" s="3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2"/>
      <c r="L355" s="2"/>
      <c r="M355" s="2"/>
      <c r="N355" s="2"/>
      <c r="O355" s="3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2"/>
      <c r="L356" s="2"/>
      <c r="M356" s="2"/>
      <c r="N356" s="2"/>
      <c r="O356" s="3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2"/>
      <c r="L357" s="2"/>
      <c r="M357" s="2"/>
      <c r="N357" s="2"/>
      <c r="O357" s="3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2"/>
      <c r="L358" s="2"/>
      <c r="M358" s="2"/>
      <c r="N358" s="2"/>
      <c r="O358" s="3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2"/>
      <c r="L359" s="2"/>
      <c r="M359" s="2"/>
      <c r="N359" s="2"/>
      <c r="O359" s="3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2"/>
      <c r="L360" s="2"/>
      <c r="M360" s="2"/>
      <c r="N360" s="2"/>
      <c r="O360" s="3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2"/>
      <c r="L361" s="2"/>
      <c r="M361" s="2"/>
      <c r="N361" s="2"/>
      <c r="O361" s="3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2"/>
      <c r="L362" s="2"/>
      <c r="M362" s="2"/>
      <c r="N362" s="2"/>
      <c r="O362" s="3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2"/>
      <c r="L363" s="2"/>
      <c r="M363" s="2"/>
      <c r="N363" s="2"/>
      <c r="O363" s="3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2"/>
      <c r="L364" s="2"/>
      <c r="M364" s="2"/>
      <c r="N364" s="2"/>
      <c r="O364" s="3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2"/>
      <c r="L365" s="2"/>
      <c r="M365" s="2"/>
      <c r="N365" s="2"/>
      <c r="O365" s="3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2"/>
      <c r="L366" s="2"/>
      <c r="M366" s="2"/>
      <c r="N366" s="2"/>
      <c r="O366" s="3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2"/>
      <c r="L367" s="2"/>
      <c r="M367" s="2"/>
      <c r="N367" s="2"/>
      <c r="O367" s="3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2"/>
      <c r="L368" s="2"/>
      <c r="M368" s="2"/>
      <c r="N368" s="2"/>
      <c r="O368" s="3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2"/>
      <c r="L369" s="2"/>
      <c r="M369" s="2"/>
      <c r="N369" s="2"/>
      <c r="O369" s="3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2"/>
      <c r="L370" s="2"/>
      <c r="M370" s="2"/>
      <c r="N370" s="2"/>
      <c r="O370" s="3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2"/>
      <c r="L371" s="2"/>
      <c r="M371" s="2"/>
      <c r="N371" s="2"/>
      <c r="O371" s="3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2"/>
      <c r="L372" s="2"/>
      <c r="M372" s="2"/>
      <c r="N372" s="2"/>
      <c r="O372" s="3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2"/>
      <c r="L373" s="2"/>
      <c r="M373" s="2"/>
      <c r="N373" s="2"/>
      <c r="O373" s="3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2"/>
      <c r="L374" s="2"/>
      <c r="M374" s="2"/>
      <c r="N374" s="2"/>
      <c r="O374" s="3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2"/>
      <c r="L375" s="2"/>
      <c r="M375" s="2"/>
      <c r="N375" s="2"/>
      <c r="O375" s="3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2"/>
      <c r="L376" s="2"/>
      <c r="M376" s="2"/>
      <c r="N376" s="2"/>
      <c r="O376" s="3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2"/>
      <c r="L377" s="2"/>
      <c r="M377" s="2"/>
      <c r="N377" s="2"/>
      <c r="O377" s="3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2"/>
      <c r="L378" s="2"/>
      <c r="M378" s="2"/>
      <c r="N378" s="2"/>
      <c r="O378" s="3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2"/>
      <c r="L379" s="2"/>
      <c r="M379" s="2"/>
      <c r="N379" s="2"/>
      <c r="O379" s="3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2"/>
      <c r="L380" s="2"/>
      <c r="M380" s="2"/>
      <c r="N380" s="2"/>
      <c r="O380" s="3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2"/>
      <c r="L381" s="2"/>
      <c r="M381" s="2"/>
      <c r="N381" s="2"/>
      <c r="O381" s="3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2"/>
      <c r="L382" s="2"/>
      <c r="M382" s="2"/>
      <c r="N382" s="2"/>
      <c r="O382" s="3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2"/>
      <c r="L383" s="2"/>
      <c r="M383" s="2"/>
      <c r="N383" s="2"/>
      <c r="O383" s="3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2"/>
      <c r="L384" s="2"/>
      <c r="M384" s="2"/>
      <c r="N384" s="2"/>
      <c r="O384" s="3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2"/>
      <c r="L385" s="2"/>
      <c r="M385" s="2"/>
      <c r="N385" s="2"/>
      <c r="O385" s="3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2"/>
      <c r="L386" s="2"/>
      <c r="M386" s="2"/>
      <c r="N386" s="2"/>
      <c r="O386" s="3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2"/>
      <c r="L387" s="2"/>
      <c r="M387" s="2"/>
      <c r="N387" s="2"/>
      <c r="O387" s="3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2"/>
      <c r="L388" s="2"/>
      <c r="M388" s="2"/>
      <c r="N388" s="2"/>
      <c r="O388" s="3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2"/>
      <c r="L389" s="2"/>
      <c r="M389" s="2"/>
      <c r="N389" s="2"/>
      <c r="O389" s="3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2"/>
      <c r="L390" s="2"/>
      <c r="M390" s="2"/>
      <c r="N390" s="2"/>
      <c r="O390" s="3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2"/>
      <c r="L391" s="2"/>
      <c r="M391" s="2"/>
      <c r="N391" s="2"/>
      <c r="O391" s="3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2"/>
      <c r="L392" s="2"/>
      <c r="M392" s="2"/>
      <c r="N392" s="2"/>
      <c r="O392" s="3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2"/>
      <c r="L393" s="2"/>
      <c r="M393" s="2"/>
      <c r="N393" s="2"/>
      <c r="O393" s="3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2"/>
      <c r="L394" s="2"/>
      <c r="M394" s="2"/>
      <c r="N394" s="2"/>
      <c r="O394" s="3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2"/>
      <c r="L395" s="2"/>
      <c r="M395" s="2"/>
      <c r="N395" s="2"/>
      <c r="O395" s="3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2"/>
      <c r="L396" s="2"/>
      <c r="M396" s="2"/>
      <c r="N396" s="2"/>
      <c r="O396" s="3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2"/>
      <c r="L397" s="2"/>
      <c r="M397" s="2"/>
      <c r="N397" s="2"/>
      <c r="O397" s="3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2"/>
      <c r="L398" s="2"/>
      <c r="M398" s="2"/>
      <c r="N398" s="2"/>
      <c r="O398" s="3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2"/>
      <c r="L399" s="2"/>
      <c r="M399" s="2"/>
      <c r="N399" s="2"/>
      <c r="O399" s="3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2"/>
      <c r="L400" s="2"/>
      <c r="M400" s="2"/>
      <c r="N400" s="2"/>
      <c r="O400" s="3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2"/>
      <c r="L401" s="2"/>
      <c r="M401" s="2"/>
      <c r="N401" s="2"/>
      <c r="O401" s="3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2"/>
      <c r="L402" s="2"/>
      <c r="M402" s="2"/>
      <c r="N402" s="2"/>
      <c r="O402" s="3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2"/>
      <c r="L403" s="2"/>
      <c r="M403" s="2"/>
      <c r="N403" s="2"/>
      <c r="O403" s="3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2"/>
      <c r="L404" s="2"/>
      <c r="M404" s="2"/>
      <c r="N404" s="2"/>
      <c r="O404" s="3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2"/>
      <c r="L405" s="2"/>
      <c r="M405" s="2"/>
      <c r="N405" s="2"/>
      <c r="O405" s="3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2"/>
      <c r="L406" s="2"/>
      <c r="M406" s="2"/>
      <c r="N406" s="2"/>
      <c r="O406" s="3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2"/>
      <c r="L407" s="2"/>
      <c r="M407" s="2"/>
      <c r="N407" s="2"/>
      <c r="O407" s="3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2"/>
      <c r="L408" s="2"/>
      <c r="M408" s="2"/>
      <c r="N408" s="2"/>
      <c r="O408" s="3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2"/>
      <c r="L409" s="2"/>
      <c r="M409" s="2"/>
      <c r="N409" s="2"/>
      <c r="O409" s="3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2"/>
      <c r="L410" s="2"/>
      <c r="M410" s="2"/>
      <c r="N410" s="2"/>
      <c r="O410" s="3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2"/>
      <c r="L411" s="2"/>
      <c r="M411" s="2"/>
      <c r="N411" s="2"/>
      <c r="O411" s="3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2"/>
      <c r="L412" s="2"/>
      <c r="M412" s="2"/>
      <c r="N412" s="2"/>
      <c r="O412" s="3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2"/>
      <c r="L413" s="2"/>
      <c r="M413" s="2"/>
      <c r="N413" s="2"/>
      <c r="O413" s="3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2"/>
      <c r="L414" s="2"/>
      <c r="M414" s="2"/>
      <c r="N414" s="2"/>
      <c r="O414" s="3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2"/>
      <c r="L415" s="2"/>
      <c r="M415" s="2"/>
      <c r="N415" s="2"/>
      <c r="O415" s="3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2"/>
      <c r="L416" s="2"/>
      <c r="M416" s="2"/>
      <c r="N416" s="2"/>
      <c r="O416" s="3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2"/>
      <c r="L417" s="2"/>
      <c r="M417" s="2"/>
      <c r="N417" s="2"/>
      <c r="O417" s="3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2"/>
      <c r="L418" s="2"/>
      <c r="M418" s="2"/>
      <c r="N418" s="2"/>
      <c r="O418" s="3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2"/>
      <c r="L419" s="2"/>
      <c r="M419" s="2"/>
      <c r="N419" s="2"/>
      <c r="O419" s="3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2"/>
      <c r="L420" s="2"/>
      <c r="M420" s="2"/>
      <c r="N420" s="2"/>
      <c r="O420" s="3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2"/>
      <c r="L421" s="2"/>
      <c r="M421" s="2"/>
      <c r="N421" s="2"/>
      <c r="O421" s="3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2"/>
      <c r="L422" s="2"/>
      <c r="M422" s="2"/>
      <c r="N422" s="2"/>
      <c r="O422" s="3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2"/>
      <c r="L423" s="2"/>
      <c r="M423" s="2"/>
      <c r="N423" s="2"/>
      <c r="O423" s="3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2"/>
      <c r="L424" s="2"/>
      <c r="M424" s="2"/>
      <c r="N424" s="2"/>
      <c r="O424" s="3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2"/>
      <c r="L425" s="2"/>
      <c r="M425" s="2"/>
      <c r="N425" s="2"/>
      <c r="O425" s="3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2"/>
      <c r="L426" s="2"/>
      <c r="M426" s="2"/>
      <c r="N426" s="2"/>
      <c r="O426" s="3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2"/>
      <c r="L427" s="2"/>
      <c r="M427" s="2"/>
      <c r="N427" s="2"/>
      <c r="O427" s="3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2"/>
      <c r="L428" s="2"/>
      <c r="M428" s="2"/>
      <c r="N428" s="2"/>
      <c r="O428" s="3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2"/>
      <c r="L429" s="2"/>
      <c r="M429" s="2"/>
      <c r="N429" s="2"/>
      <c r="O429" s="3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2"/>
      <c r="L430" s="2"/>
      <c r="M430" s="2"/>
      <c r="N430" s="2"/>
      <c r="O430" s="3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2"/>
      <c r="L431" s="2"/>
      <c r="M431" s="2"/>
      <c r="N431" s="2"/>
      <c r="O431" s="3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2"/>
      <c r="L432" s="2"/>
      <c r="M432" s="2"/>
      <c r="N432" s="2"/>
      <c r="O432" s="3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2"/>
      <c r="L433" s="2"/>
      <c r="M433" s="2"/>
      <c r="N433" s="2"/>
      <c r="O433" s="3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2"/>
      <c r="L434" s="2"/>
      <c r="M434" s="2"/>
      <c r="N434" s="2"/>
      <c r="O434" s="3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2"/>
      <c r="L435" s="2"/>
      <c r="M435" s="2"/>
      <c r="N435" s="2"/>
      <c r="O435" s="3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2"/>
      <c r="L436" s="2"/>
      <c r="M436" s="2"/>
      <c r="N436" s="2"/>
      <c r="O436" s="3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2"/>
      <c r="L437" s="2"/>
      <c r="M437" s="2"/>
      <c r="N437" s="2"/>
      <c r="O437" s="3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2"/>
      <c r="L438" s="2"/>
      <c r="M438" s="2"/>
      <c r="N438" s="2"/>
      <c r="O438" s="3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2"/>
      <c r="L439" s="2"/>
      <c r="M439" s="2"/>
      <c r="N439" s="2"/>
      <c r="O439" s="3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2"/>
      <c r="L440" s="2"/>
      <c r="M440" s="2"/>
      <c r="N440" s="2"/>
      <c r="O440" s="3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2"/>
      <c r="L441" s="2"/>
      <c r="M441" s="2"/>
      <c r="N441" s="2"/>
      <c r="O441" s="3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2"/>
      <c r="L442" s="2"/>
      <c r="M442" s="2"/>
      <c r="N442" s="2"/>
      <c r="O442" s="3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2"/>
      <c r="L443" s="2"/>
      <c r="M443" s="2"/>
      <c r="N443" s="2"/>
      <c r="O443" s="3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2"/>
      <c r="L444" s="2"/>
      <c r="M444" s="2"/>
      <c r="N444" s="2"/>
      <c r="O444" s="3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2"/>
      <c r="L445" s="2"/>
      <c r="M445" s="2"/>
      <c r="N445" s="2"/>
      <c r="O445" s="3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2"/>
      <c r="L446" s="2"/>
      <c r="M446" s="2"/>
      <c r="N446" s="2"/>
      <c r="O446" s="3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2"/>
      <c r="L447" s="2"/>
      <c r="M447" s="2"/>
      <c r="N447" s="2"/>
      <c r="O447" s="3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2"/>
      <c r="L448" s="2"/>
      <c r="M448" s="2"/>
      <c r="N448" s="2"/>
      <c r="O448" s="3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2"/>
      <c r="L449" s="2"/>
      <c r="M449" s="2"/>
      <c r="N449" s="2"/>
      <c r="O449" s="3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2"/>
      <c r="L450" s="2"/>
      <c r="M450" s="2"/>
      <c r="N450" s="2"/>
      <c r="O450" s="3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2"/>
      <c r="L451" s="2"/>
      <c r="M451" s="2"/>
      <c r="N451" s="2"/>
      <c r="O451" s="3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2"/>
      <c r="L452" s="2"/>
      <c r="M452" s="2"/>
      <c r="N452" s="2"/>
      <c r="O452" s="3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2"/>
      <c r="L453" s="2"/>
      <c r="M453" s="2"/>
      <c r="N453" s="2"/>
      <c r="O453" s="3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2"/>
      <c r="L454" s="2"/>
      <c r="M454" s="2"/>
      <c r="N454" s="2"/>
      <c r="O454" s="3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2"/>
      <c r="L455" s="2"/>
      <c r="M455" s="2"/>
      <c r="N455" s="2"/>
      <c r="O455" s="3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2"/>
      <c r="L456" s="2"/>
      <c r="M456" s="2"/>
      <c r="N456" s="2"/>
      <c r="O456" s="3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2"/>
      <c r="L457" s="2"/>
      <c r="M457" s="2"/>
      <c r="N457" s="2"/>
      <c r="O457" s="3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2"/>
      <c r="L458" s="2"/>
      <c r="M458" s="2"/>
      <c r="N458" s="2"/>
      <c r="O458" s="3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2"/>
      <c r="L459" s="2"/>
      <c r="M459" s="2"/>
      <c r="N459" s="2"/>
      <c r="O459" s="3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2"/>
      <c r="L460" s="2"/>
      <c r="M460" s="2"/>
      <c r="N460" s="2"/>
      <c r="O460" s="3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2"/>
      <c r="L461" s="2"/>
      <c r="M461" s="2"/>
      <c r="N461" s="2"/>
      <c r="O461" s="3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2"/>
      <c r="L462" s="2"/>
      <c r="M462" s="2"/>
      <c r="N462" s="2"/>
      <c r="O462" s="3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2"/>
      <c r="L463" s="2"/>
      <c r="M463" s="2"/>
      <c r="N463" s="2"/>
      <c r="O463" s="3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2"/>
      <c r="L464" s="2"/>
      <c r="M464" s="2"/>
      <c r="N464" s="2"/>
      <c r="O464" s="3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2"/>
      <c r="L465" s="2"/>
      <c r="M465" s="2"/>
      <c r="N465" s="2"/>
      <c r="O465" s="3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2"/>
      <c r="L466" s="2"/>
      <c r="M466" s="2"/>
      <c r="N466" s="2"/>
      <c r="O466" s="3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2"/>
      <c r="L467" s="2"/>
      <c r="M467" s="2"/>
      <c r="N467" s="2"/>
      <c r="O467" s="3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2"/>
      <c r="L468" s="2"/>
      <c r="M468" s="2"/>
      <c r="N468" s="2"/>
      <c r="O468" s="3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2"/>
      <c r="L469" s="2"/>
      <c r="M469" s="2"/>
      <c r="N469" s="2"/>
      <c r="O469" s="3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2"/>
      <c r="L470" s="2"/>
      <c r="M470" s="2"/>
      <c r="N470" s="2"/>
      <c r="O470" s="3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2"/>
      <c r="L471" s="2"/>
      <c r="M471" s="2"/>
      <c r="N471" s="2"/>
      <c r="O471" s="3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2"/>
      <c r="L472" s="2"/>
      <c r="M472" s="2"/>
      <c r="N472" s="2"/>
      <c r="O472" s="3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2"/>
      <c r="L473" s="2"/>
      <c r="M473" s="2"/>
      <c r="N473" s="2"/>
      <c r="O473" s="3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2"/>
      <c r="L474" s="2"/>
      <c r="M474" s="2"/>
      <c r="N474" s="2"/>
      <c r="O474" s="3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2"/>
      <c r="L475" s="2"/>
      <c r="M475" s="2"/>
      <c r="N475" s="2"/>
      <c r="O475" s="3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2"/>
      <c r="L476" s="2"/>
      <c r="M476" s="2"/>
      <c r="N476" s="2"/>
      <c r="O476" s="3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2"/>
      <c r="L477" s="2"/>
      <c r="M477" s="2"/>
      <c r="N477" s="2"/>
      <c r="O477" s="3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2"/>
      <c r="L478" s="2"/>
      <c r="M478" s="2"/>
      <c r="N478" s="2"/>
      <c r="O478" s="3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2"/>
      <c r="L479" s="2"/>
      <c r="M479" s="2"/>
      <c r="N479" s="2"/>
      <c r="O479" s="3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2"/>
      <c r="L480" s="2"/>
      <c r="M480" s="2"/>
      <c r="N480" s="2"/>
      <c r="O480" s="3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2"/>
      <c r="L481" s="2"/>
      <c r="M481" s="2"/>
      <c r="N481" s="2"/>
      <c r="O481" s="3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2"/>
      <c r="L482" s="2"/>
      <c r="M482" s="2"/>
      <c r="N482" s="2"/>
      <c r="O482" s="3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2"/>
      <c r="L483" s="2"/>
      <c r="M483" s="2"/>
      <c r="N483" s="2"/>
      <c r="O483" s="3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2"/>
      <c r="L484" s="2"/>
      <c r="M484" s="2"/>
      <c r="N484" s="2"/>
      <c r="O484" s="3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2"/>
      <c r="L485" s="2"/>
      <c r="M485" s="2"/>
      <c r="N485" s="2"/>
      <c r="O485" s="3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2"/>
      <c r="L486" s="2"/>
      <c r="M486" s="2"/>
      <c r="N486" s="2"/>
      <c r="O486" s="3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2"/>
      <c r="L487" s="2"/>
      <c r="M487" s="2"/>
      <c r="N487" s="2"/>
      <c r="O487" s="3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2"/>
      <c r="L488" s="2"/>
      <c r="M488" s="2"/>
      <c r="N488" s="2"/>
      <c r="O488" s="3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2"/>
      <c r="L489" s="2"/>
      <c r="M489" s="2"/>
      <c r="N489" s="2"/>
      <c r="O489" s="3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2"/>
      <c r="L490" s="2"/>
      <c r="M490" s="2"/>
      <c r="N490" s="2"/>
      <c r="O490" s="3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2"/>
      <c r="L491" s="2"/>
      <c r="M491" s="2"/>
      <c r="N491" s="2"/>
      <c r="O491" s="3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2"/>
      <c r="L492" s="2"/>
      <c r="M492" s="2"/>
      <c r="N492" s="2"/>
      <c r="O492" s="3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2"/>
      <c r="L493" s="2"/>
      <c r="M493" s="2"/>
      <c r="N493" s="2"/>
      <c r="O493" s="3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2"/>
      <c r="L494" s="2"/>
      <c r="M494" s="2"/>
      <c r="N494" s="2"/>
      <c r="O494" s="3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2"/>
      <c r="L495" s="2"/>
      <c r="M495" s="2"/>
      <c r="N495" s="2"/>
      <c r="O495" s="3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2"/>
      <c r="L496" s="2"/>
      <c r="M496" s="2"/>
      <c r="N496" s="2"/>
      <c r="O496" s="3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2"/>
      <c r="L497" s="2"/>
      <c r="M497" s="2"/>
      <c r="N497" s="2"/>
      <c r="O497" s="3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2"/>
      <c r="L498" s="2"/>
      <c r="M498" s="2"/>
      <c r="N498" s="2"/>
      <c r="O498" s="3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2"/>
      <c r="L499" s="2"/>
      <c r="M499" s="2"/>
      <c r="N499" s="2"/>
      <c r="O499" s="3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2"/>
      <c r="L500" s="2"/>
      <c r="M500" s="2"/>
      <c r="N500" s="2"/>
      <c r="O500" s="3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2"/>
      <c r="L501" s="2"/>
      <c r="M501" s="2"/>
      <c r="N501" s="2"/>
      <c r="O501" s="3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2"/>
      <c r="L502" s="2"/>
      <c r="M502" s="2"/>
      <c r="N502" s="2"/>
      <c r="O502" s="3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2"/>
      <c r="L503" s="2"/>
      <c r="M503" s="2"/>
      <c r="N503" s="2"/>
      <c r="O503" s="3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2"/>
      <c r="L504" s="2"/>
      <c r="M504" s="2"/>
      <c r="N504" s="2"/>
      <c r="O504" s="3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2"/>
      <c r="L505" s="2"/>
      <c r="M505" s="2"/>
      <c r="N505" s="2"/>
      <c r="O505" s="3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2"/>
      <c r="L506" s="2"/>
      <c r="M506" s="2"/>
      <c r="N506" s="2"/>
      <c r="O506" s="3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2"/>
      <c r="L507" s="2"/>
      <c r="M507" s="2"/>
      <c r="N507" s="2"/>
      <c r="O507" s="3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2"/>
      <c r="L508" s="2"/>
      <c r="M508" s="2"/>
      <c r="N508" s="2"/>
      <c r="O508" s="3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2"/>
      <c r="L509" s="2"/>
      <c r="M509" s="2"/>
      <c r="N509" s="2"/>
      <c r="O509" s="3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2"/>
      <c r="L510" s="2"/>
      <c r="M510" s="2"/>
      <c r="N510" s="2"/>
      <c r="O510" s="3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2"/>
      <c r="L511" s="2"/>
      <c r="M511" s="2"/>
      <c r="N511" s="2"/>
      <c r="O511" s="3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2"/>
      <c r="L512" s="2"/>
      <c r="M512" s="2"/>
      <c r="N512" s="2"/>
      <c r="O512" s="3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2"/>
      <c r="L513" s="2"/>
      <c r="M513" s="2"/>
      <c r="N513" s="2"/>
      <c r="O513" s="3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2"/>
      <c r="L514" s="2"/>
      <c r="M514" s="2"/>
      <c r="N514" s="2"/>
      <c r="O514" s="3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2"/>
      <c r="L515" s="2"/>
      <c r="M515" s="2"/>
      <c r="N515" s="2"/>
      <c r="O515" s="3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2"/>
      <c r="L516" s="2"/>
      <c r="M516" s="2"/>
      <c r="N516" s="2"/>
      <c r="O516" s="3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2"/>
      <c r="L517" s="2"/>
      <c r="M517" s="2"/>
      <c r="N517" s="2"/>
      <c r="O517" s="3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2"/>
      <c r="L518" s="2"/>
      <c r="M518" s="2"/>
      <c r="N518" s="2"/>
      <c r="O518" s="3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2"/>
      <c r="L519" s="2"/>
      <c r="M519" s="2"/>
      <c r="N519" s="2"/>
      <c r="O519" s="3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2"/>
      <c r="L520" s="2"/>
      <c r="M520" s="2"/>
      <c r="N520" s="2"/>
      <c r="O520" s="3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2"/>
      <c r="L521" s="2"/>
      <c r="M521" s="2"/>
      <c r="N521" s="2"/>
      <c r="O521" s="3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2"/>
      <c r="L522" s="2"/>
      <c r="M522" s="2"/>
      <c r="N522" s="2"/>
      <c r="O522" s="3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2"/>
      <c r="L523" s="2"/>
      <c r="M523" s="2"/>
      <c r="N523" s="2"/>
      <c r="O523" s="3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2"/>
      <c r="L524" s="2"/>
      <c r="M524" s="2"/>
      <c r="N524" s="2"/>
      <c r="O524" s="3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2"/>
      <c r="L525" s="2"/>
      <c r="M525" s="2"/>
      <c r="N525" s="2"/>
      <c r="O525" s="3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2"/>
      <c r="L526" s="2"/>
      <c r="M526" s="2"/>
      <c r="N526" s="2"/>
      <c r="O526" s="3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2"/>
      <c r="L527" s="2"/>
      <c r="M527" s="2"/>
      <c r="N527" s="2"/>
      <c r="O527" s="3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2"/>
      <c r="L528" s="2"/>
      <c r="M528" s="2"/>
      <c r="N528" s="2"/>
      <c r="O528" s="3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2"/>
      <c r="L529" s="2"/>
      <c r="M529" s="2"/>
      <c r="N529" s="2"/>
      <c r="O529" s="3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2"/>
      <c r="L530" s="2"/>
      <c r="M530" s="2"/>
      <c r="N530" s="2"/>
      <c r="O530" s="3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2"/>
      <c r="L531" s="2"/>
      <c r="M531" s="2"/>
      <c r="N531" s="2"/>
      <c r="O531" s="3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2"/>
      <c r="L532" s="2"/>
      <c r="M532" s="2"/>
      <c r="N532" s="2"/>
      <c r="O532" s="3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2"/>
      <c r="L533" s="2"/>
      <c r="M533" s="2"/>
      <c r="N533" s="2"/>
      <c r="O533" s="3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2"/>
      <c r="L534" s="2"/>
      <c r="M534" s="2"/>
      <c r="N534" s="2"/>
      <c r="O534" s="3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2"/>
      <c r="L535" s="2"/>
      <c r="M535" s="2"/>
      <c r="N535" s="2"/>
      <c r="O535" s="3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2"/>
      <c r="L536" s="2"/>
      <c r="M536" s="2"/>
      <c r="N536" s="2"/>
      <c r="O536" s="3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2"/>
      <c r="L537" s="2"/>
      <c r="M537" s="2"/>
      <c r="N537" s="2"/>
      <c r="O537" s="3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2"/>
      <c r="L538" s="2"/>
      <c r="M538" s="2"/>
      <c r="N538" s="2"/>
      <c r="O538" s="3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2"/>
      <c r="L539" s="2"/>
      <c r="M539" s="2"/>
      <c r="N539" s="2"/>
      <c r="O539" s="3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2"/>
      <c r="L540" s="2"/>
      <c r="M540" s="2"/>
      <c r="N540" s="2"/>
      <c r="O540" s="3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2"/>
      <c r="L541" s="2"/>
      <c r="M541" s="2"/>
      <c r="N541" s="2"/>
      <c r="O541" s="3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2"/>
      <c r="L542" s="2"/>
      <c r="M542" s="2"/>
      <c r="N542" s="2"/>
      <c r="O542" s="3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2"/>
      <c r="L543" s="2"/>
      <c r="M543" s="2"/>
      <c r="N543" s="2"/>
      <c r="O543" s="3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2"/>
      <c r="L544" s="2"/>
      <c r="M544" s="2"/>
      <c r="N544" s="2"/>
      <c r="O544" s="3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2"/>
      <c r="L545" s="2"/>
      <c r="M545" s="2"/>
      <c r="N545" s="2"/>
      <c r="O545" s="3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2"/>
      <c r="L546" s="2"/>
      <c r="M546" s="2"/>
      <c r="N546" s="2"/>
      <c r="O546" s="3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2"/>
      <c r="L547" s="2"/>
      <c r="M547" s="2"/>
      <c r="N547" s="2"/>
      <c r="O547" s="3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2"/>
      <c r="L548" s="2"/>
      <c r="M548" s="2"/>
      <c r="N548" s="2"/>
      <c r="O548" s="3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2"/>
      <c r="L549" s="2"/>
      <c r="M549" s="2"/>
      <c r="N549" s="2"/>
      <c r="O549" s="3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2"/>
      <c r="L550" s="2"/>
      <c r="M550" s="2"/>
      <c r="N550" s="2"/>
      <c r="O550" s="3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2"/>
      <c r="L551" s="2"/>
      <c r="M551" s="2"/>
      <c r="N551" s="2"/>
      <c r="O551" s="3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2"/>
      <c r="L552" s="2"/>
      <c r="M552" s="2"/>
      <c r="N552" s="2"/>
      <c r="O552" s="3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2"/>
      <c r="L553" s="2"/>
      <c r="M553" s="2"/>
      <c r="N553" s="2"/>
      <c r="O553" s="3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2"/>
      <c r="L554" s="2"/>
      <c r="M554" s="2"/>
      <c r="N554" s="2"/>
      <c r="O554" s="3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2"/>
      <c r="L555" s="2"/>
      <c r="M555" s="2"/>
      <c r="N555" s="2"/>
      <c r="O555" s="3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2"/>
      <c r="L556" s="2"/>
      <c r="M556" s="2"/>
      <c r="N556" s="2"/>
      <c r="O556" s="3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2"/>
      <c r="L557" s="2"/>
      <c r="M557" s="2"/>
      <c r="N557" s="2"/>
      <c r="O557" s="3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2"/>
      <c r="L558" s="2"/>
      <c r="M558" s="2"/>
      <c r="N558" s="2"/>
      <c r="O558" s="3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2"/>
      <c r="L559" s="2"/>
      <c r="M559" s="2"/>
      <c r="N559" s="2"/>
      <c r="O559" s="3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2"/>
      <c r="L560" s="2"/>
      <c r="M560" s="2"/>
      <c r="N560" s="2"/>
      <c r="O560" s="3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2"/>
      <c r="L561" s="2"/>
      <c r="M561" s="2"/>
      <c r="N561" s="2"/>
      <c r="O561" s="3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2"/>
      <c r="L562" s="2"/>
      <c r="M562" s="2"/>
      <c r="N562" s="2"/>
      <c r="O562" s="3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2"/>
      <c r="L563" s="2"/>
      <c r="M563" s="2"/>
      <c r="N563" s="2"/>
      <c r="O563" s="3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2"/>
      <c r="L564" s="2"/>
      <c r="M564" s="2"/>
      <c r="N564" s="2"/>
      <c r="O564" s="3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2"/>
      <c r="L565" s="2"/>
      <c r="M565" s="2"/>
      <c r="N565" s="2"/>
      <c r="O565" s="3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2"/>
      <c r="L566" s="2"/>
      <c r="M566" s="2"/>
      <c r="N566" s="2"/>
      <c r="O566" s="3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2"/>
      <c r="L567" s="2"/>
      <c r="M567" s="2"/>
      <c r="N567" s="2"/>
      <c r="O567" s="3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2"/>
      <c r="L568" s="2"/>
      <c r="M568" s="2"/>
      <c r="N568" s="2"/>
      <c r="O568" s="3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2"/>
      <c r="L569" s="2"/>
      <c r="M569" s="2"/>
      <c r="N569" s="2"/>
      <c r="O569" s="3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2"/>
      <c r="L570" s="2"/>
      <c r="M570" s="2"/>
      <c r="N570" s="2"/>
      <c r="O570" s="3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2"/>
      <c r="L571" s="2"/>
      <c r="M571" s="2"/>
      <c r="N571" s="2"/>
      <c r="O571" s="3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2"/>
      <c r="L572" s="2"/>
      <c r="M572" s="2"/>
      <c r="N572" s="2"/>
      <c r="O572" s="3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2"/>
      <c r="L573" s="2"/>
      <c r="M573" s="2"/>
      <c r="N573" s="2"/>
      <c r="O573" s="3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2"/>
      <c r="L574" s="2"/>
      <c r="M574" s="2"/>
      <c r="N574" s="2"/>
      <c r="O574" s="3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2"/>
      <c r="L575" s="2"/>
      <c r="M575" s="2"/>
      <c r="N575" s="2"/>
      <c r="O575" s="3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2"/>
      <c r="L576" s="2"/>
      <c r="M576" s="2"/>
      <c r="N576" s="2"/>
      <c r="O576" s="3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2"/>
      <c r="L577" s="2"/>
      <c r="M577" s="2"/>
      <c r="N577" s="2"/>
      <c r="O577" s="3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2"/>
      <c r="L578" s="2"/>
      <c r="M578" s="2"/>
      <c r="N578" s="2"/>
      <c r="O578" s="3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2"/>
      <c r="L579" s="2"/>
      <c r="M579" s="2"/>
      <c r="N579" s="2"/>
      <c r="O579" s="3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2"/>
      <c r="L580" s="2"/>
      <c r="M580" s="2"/>
      <c r="N580" s="2"/>
      <c r="O580" s="3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2"/>
      <c r="L581" s="2"/>
      <c r="M581" s="2"/>
      <c r="N581" s="2"/>
      <c r="O581" s="3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2"/>
      <c r="L582" s="2"/>
      <c r="M582" s="2"/>
      <c r="N582" s="2"/>
      <c r="O582" s="3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2"/>
      <c r="L583" s="2"/>
      <c r="M583" s="2"/>
      <c r="N583" s="2"/>
      <c r="O583" s="3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2"/>
      <c r="L584" s="2"/>
      <c r="M584" s="2"/>
      <c r="N584" s="2"/>
      <c r="O584" s="3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2"/>
      <c r="L585" s="2"/>
      <c r="M585" s="2"/>
      <c r="N585" s="2"/>
      <c r="O585" s="3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2"/>
      <c r="L586" s="2"/>
      <c r="M586" s="2"/>
      <c r="N586" s="2"/>
      <c r="O586" s="3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2"/>
      <c r="L587" s="2"/>
      <c r="M587" s="2"/>
      <c r="N587" s="2"/>
      <c r="O587" s="3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2"/>
      <c r="L588" s="2"/>
      <c r="M588" s="2"/>
      <c r="N588" s="2"/>
      <c r="O588" s="3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2"/>
      <c r="L589" s="2"/>
      <c r="M589" s="2"/>
      <c r="N589" s="2"/>
      <c r="O589" s="3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2"/>
      <c r="L590" s="2"/>
      <c r="M590" s="2"/>
      <c r="N590" s="2"/>
      <c r="O590" s="3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2"/>
      <c r="L591" s="2"/>
      <c r="M591" s="2"/>
      <c r="N591" s="2"/>
      <c r="O591" s="3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2"/>
      <c r="L592" s="2"/>
      <c r="M592" s="2"/>
      <c r="N592" s="2"/>
      <c r="O592" s="3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2"/>
      <c r="L593" s="2"/>
      <c r="M593" s="2"/>
      <c r="N593" s="2"/>
      <c r="O593" s="3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2"/>
      <c r="L594" s="2"/>
      <c r="M594" s="2"/>
      <c r="N594" s="2"/>
      <c r="O594" s="3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2"/>
      <c r="L595" s="2"/>
      <c r="M595" s="2"/>
      <c r="N595" s="2"/>
      <c r="O595" s="3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2"/>
      <c r="L596" s="2"/>
      <c r="M596" s="2"/>
      <c r="N596" s="2"/>
      <c r="O596" s="3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2"/>
      <c r="L597" s="2"/>
      <c r="M597" s="2"/>
      <c r="N597" s="2"/>
      <c r="O597" s="3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2"/>
      <c r="L598" s="2"/>
      <c r="M598" s="2"/>
      <c r="N598" s="2"/>
      <c r="O598" s="3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2"/>
      <c r="L599" s="2"/>
      <c r="M599" s="2"/>
      <c r="N599" s="2"/>
      <c r="O599" s="3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2"/>
      <c r="L600" s="2"/>
      <c r="M600" s="2"/>
      <c r="N600" s="2"/>
      <c r="O600" s="3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2"/>
      <c r="L601" s="2"/>
      <c r="M601" s="2"/>
      <c r="N601" s="2"/>
      <c r="O601" s="3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2"/>
      <c r="L602" s="2"/>
      <c r="M602" s="2"/>
      <c r="N602" s="2"/>
      <c r="O602" s="3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2"/>
      <c r="L603" s="2"/>
      <c r="M603" s="2"/>
      <c r="N603" s="2"/>
      <c r="O603" s="3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2"/>
      <c r="L604" s="2"/>
      <c r="M604" s="2"/>
      <c r="N604" s="2"/>
      <c r="O604" s="3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2"/>
      <c r="L605" s="2"/>
      <c r="M605" s="2"/>
      <c r="N605" s="2"/>
      <c r="O605" s="3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2"/>
      <c r="L606" s="2"/>
      <c r="M606" s="2"/>
      <c r="N606" s="2"/>
      <c r="O606" s="3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2"/>
      <c r="L607" s="2"/>
      <c r="M607" s="2"/>
      <c r="N607" s="2"/>
      <c r="O607" s="3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2"/>
      <c r="L608" s="2"/>
      <c r="M608" s="2"/>
      <c r="N608" s="2"/>
      <c r="O608" s="3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2"/>
      <c r="L609" s="2"/>
      <c r="M609" s="2"/>
      <c r="N609" s="2"/>
      <c r="O609" s="3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2"/>
      <c r="L610" s="2"/>
      <c r="M610" s="2"/>
      <c r="N610" s="2"/>
      <c r="O610" s="3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2"/>
      <c r="L611" s="2"/>
      <c r="M611" s="2"/>
      <c r="N611" s="2"/>
      <c r="O611" s="3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2"/>
      <c r="L612" s="2"/>
      <c r="M612" s="2"/>
      <c r="N612" s="2"/>
      <c r="O612" s="3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2"/>
      <c r="L613" s="2"/>
      <c r="M613" s="2"/>
      <c r="N613" s="2"/>
      <c r="O613" s="3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2"/>
      <c r="L614" s="2"/>
      <c r="M614" s="2"/>
      <c r="N614" s="2"/>
      <c r="O614" s="3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2"/>
      <c r="L615" s="2"/>
      <c r="M615" s="2"/>
      <c r="N615" s="2"/>
      <c r="O615" s="3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2"/>
      <c r="L616" s="2"/>
      <c r="M616" s="2"/>
      <c r="N616" s="2"/>
      <c r="O616" s="3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2"/>
      <c r="L617" s="2"/>
      <c r="M617" s="2"/>
      <c r="N617" s="2"/>
      <c r="O617" s="3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2"/>
      <c r="L618" s="2"/>
      <c r="M618" s="2"/>
      <c r="N618" s="2"/>
      <c r="O618" s="3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2"/>
      <c r="L619" s="2"/>
      <c r="M619" s="2"/>
      <c r="N619" s="2"/>
      <c r="O619" s="3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2"/>
      <c r="L620" s="2"/>
      <c r="M620" s="2"/>
      <c r="N620" s="2"/>
      <c r="O620" s="3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2"/>
      <c r="L621" s="2"/>
      <c r="M621" s="2"/>
      <c r="N621" s="2"/>
      <c r="O621" s="3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2"/>
      <c r="L622" s="2"/>
      <c r="M622" s="2"/>
      <c r="N622" s="2"/>
      <c r="O622" s="3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2"/>
      <c r="L623" s="2"/>
      <c r="M623" s="2"/>
      <c r="N623" s="2"/>
      <c r="O623" s="3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2"/>
      <c r="L624" s="2"/>
      <c r="M624" s="2"/>
      <c r="N624" s="2"/>
      <c r="O624" s="3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2"/>
      <c r="L625" s="2"/>
      <c r="M625" s="2"/>
      <c r="N625" s="2"/>
      <c r="O625" s="3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2"/>
      <c r="L626" s="2"/>
      <c r="M626" s="2"/>
      <c r="N626" s="2"/>
      <c r="O626" s="3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2"/>
      <c r="L627" s="2"/>
      <c r="M627" s="2"/>
      <c r="N627" s="2"/>
      <c r="O627" s="3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2"/>
      <c r="L628" s="2"/>
      <c r="M628" s="2"/>
      <c r="N628" s="2"/>
      <c r="O628" s="3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2"/>
      <c r="L629" s="2"/>
      <c r="M629" s="2"/>
      <c r="N629" s="2"/>
      <c r="O629" s="3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2"/>
      <c r="L630" s="2"/>
      <c r="M630" s="2"/>
      <c r="N630" s="2"/>
      <c r="O630" s="3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2"/>
      <c r="L631" s="2"/>
      <c r="M631" s="2"/>
      <c r="N631" s="2"/>
      <c r="O631" s="3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2"/>
      <c r="L632" s="2"/>
      <c r="M632" s="2"/>
      <c r="N632" s="2"/>
      <c r="O632" s="3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2"/>
      <c r="L633" s="2"/>
      <c r="M633" s="2"/>
      <c r="N633" s="2"/>
      <c r="O633" s="3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2"/>
      <c r="L634" s="2"/>
      <c r="M634" s="2"/>
      <c r="N634" s="2"/>
      <c r="O634" s="3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2"/>
      <c r="L635" s="2"/>
      <c r="M635" s="2"/>
      <c r="N635" s="2"/>
      <c r="O635" s="3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2"/>
      <c r="L636" s="2"/>
      <c r="M636" s="2"/>
      <c r="N636" s="2"/>
      <c r="O636" s="3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2"/>
      <c r="L637" s="2"/>
      <c r="M637" s="2"/>
      <c r="N637" s="2"/>
      <c r="O637" s="3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2"/>
      <c r="L638" s="2"/>
      <c r="M638" s="2"/>
      <c r="N638" s="2"/>
      <c r="O638" s="3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2"/>
      <c r="L639" s="2"/>
      <c r="M639" s="2"/>
      <c r="N639" s="2"/>
      <c r="O639" s="3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2"/>
      <c r="L640" s="2"/>
      <c r="M640" s="2"/>
      <c r="N640" s="2"/>
      <c r="O640" s="3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2"/>
      <c r="L641" s="2"/>
      <c r="M641" s="2"/>
      <c r="N641" s="2"/>
      <c r="O641" s="3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2"/>
      <c r="L642" s="2"/>
      <c r="M642" s="2"/>
      <c r="N642" s="2"/>
      <c r="O642" s="3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2"/>
      <c r="L643" s="2"/>
      <c r="M643" s="2"/>
      <c r="N643" s="2"/>
      <c r="O643" s="3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2"/>
      <c r="L644" s="2"/>
      <c r="M644" s="2"/>
      <c r="N644" s="2"/>
      <c r="O644" s="3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2"/>
      <c r="L645" s="2"/>
      <c r="M645" s="2"/>
      <c r="N645" s="2"/>
      <c r="O645" s="3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2"/>
      <c r="L646" s="2"/>
      <c r="M646" s="2"/>
      <c r="N646" s="2"/>
      <c r="O646" s="3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2"/>
      <c r="L647" s="2"/>
      <c r="M647" s="2"/>
      <c r="N647" s="2"/>
      <c r="O647" s="3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2"/>
      <c r="L648" s="2"/>
      <c r="M648" s="2"/>
      <c r="N648" s="2"/>
      <c r="O648" s="3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2"/>
      <c r="L649" s="2"/>
      <c r="M649" s="2"/>
      <c r="N649" s="2"/>
      <c r="O649" s="3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2"/>
      <c r="L650" s="2"/>
      <c r="M650" s="2"/>
      <c r="N650" s="2"/>
      <c r="O650" s="3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2"/>
      <c r="L651" s="2"/>
      <c r="M651" s="2"/>
      <c r="N651" s="2"/>
      <c r="O651" s="3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2"/>
      <c r="L652" s="2"/>
      <c r="M652" s="2"/>
      <c r="N652" s="2"/>
      <c r="O652" s="3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2"/>
      <c r="L653" s="2"/>
      <c r="M653" s="2"/>
      <c r="N653" s="2"/>
      <c r="O653" s="3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2"/>
      <c r="L654" s="2"/>
      <c r="M654" s="2"/>
      <c r="N654" s="2"/>
      <c r="O654" s="3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2"/>
      <c r="L655" s="2"/>
      <c r="M655" s="2"/>
      <c r="N655" s="2"/>
      <c r="O655" s="3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2"/>
      <c r="L656" s="2"/>
      <c r="M656" s="2"/>
      <c r="N656" s="2"/>
      <c r="O656" s="3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2"/>
      <c r="L657" s="2"/>
      <c r="M657" s="2"/>
      <c r="N657" s="2"/>
      <c r="O657" s="3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2"/>
      <c r="L658" s="2"/>
      <c r="M658" s="2"/>
      <c r="N658" s="2"/>
      <c r="O658" s="3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2"/>
      <c r="L659" s="2"/>
      <c r="M659" s="2"/>
      <c r="N659" s="2"/>
      <c r="O659" s="3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2"/>
      <c r="L660" s="2"/>
      <c r="M660" s="2"/>
      <c r="N660" s="2"/>
      <c r="O660" s="3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2"/>
      <c r="L661" s="2"/>
      <c r="M661" s="2"/>
      <c r="N661" s="2"/>
      <c r="O661" s="3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2"/>
      <c r="L662" s="2"/>
      <c r="M662" s="2"/>
      <c r="N662" s="2"/>
      <c r="O662" s="3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2"/>
      <c r="L663" s="2"/>
      <c r="M663" s="2"/>
      <c r="N663" s="2"/>
      <c r="O663" s="3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2"/>
      <c r="L664" s="2"/>
      <c r="M664" s="2"/>
      <c r="N664" s="2"/>
      <c r="O664" s="3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2"/>
      <c r="L665" s="2"/>
      <c r="M665" s="2"/>
      <c r="N665" s="2"/>
      <c r="O665" s="3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2"/>
      <c r="L666" s="2"/>
      <c r="M666" s="2"/>
      <c r="N666" s="2"/>
      <c r="O666" s="3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2"/>
      <c r="L667" s="2"/>
      <c r="M667" s="2"/>
      <c r="N667" s="2"/>
      <c r="O667" s="3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2"/>
      <c r="L668" s="2"/>
      <c r="M668" s="2"/>
      <c r="N668" s="2"/>
      <c r="O668" s="3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2"/>
      <c r="L669" s="2"/>
      <c r="M669" s="2"/>
      <c r="N669" s="2"/>
      <c r="O669" s="3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2"/>
      <c r="L670" s="2"/>
      <c r="M670" s="2"/>
      <c r="N670" s="2"/>
      <c r="O670" s="3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2"/>
      <c r="L671" s="2"/>
      <c r="M671" s="2"/>
      <c r="N671" s="2"/>
      <c r="O671" s="3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2"/>
      <c r="L672" s="2"/>
      <c r="M672" s="2"/>
      <c r="N672" s="2"/>
      <c r="O672" s="3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2"/>
      <c r="L673" s="2"/>
      <c r="M673" s="2"/>
      <c r="N673" s="2"/>
      <c r="O673" s="3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2"/>
      <c r="L674" s="2"/>
      <c r="M674" s="2"/>
      <c r="N674" s="2"/>
      <c r="O674" s="3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2"/>
      <c r="L675" s="2"/>
      <c r="M675" s="2"/>
      <c r="N675" s="2"/>
      <c r="O675" s="3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2"/>
      <c r="L676" s="2"/>
      <c r="M676" s="2"/>
      <c r="N676" s="2"/>
      <c r="O676" s="3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2"/>
      <c r="L677" s="2"/>
      <c r="M677" s="2"/>
      <c r="N677" s="2"/>
      <c r="O677" s="3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2"/>
      <c r="L678" s="2"/>
      <c r="M678" s="2"/>
      <c r="N678" s="2"/>
      <c r="O678" s="3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2"/>
      <c r="L679" s="2"/>
      <c r="M679" s="2"/>
      <c r="N679" s="2"/>
      <c r="O679" s="3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2"/>
      <c r="L680" s="2"/>
      <c r="M680" s="2"/>
      <c r="N680" s="2"/>
      <c r="O680" s="3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2"/>
      <c r="L681" s="2"/>
      <c r="M681" s="2"/>
      <c r="N681" s="2"/>
      <c r="O681" s="3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2"/>
      <c r="L682" s="2"/>
      <c r="M682" s="2"/>
      <c r="N682" s="2"/>
      <c r="O682" s="3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2"/>
      <c r="L683" s="2"/>
      <c r="M683" s="2"/>
      <c r="N683" s="2"/>
      <c r="O683" s="3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2"/>
      <c r="L684" s="2"/>
      <c r="M684" s="2"/>
      <c r="N684" s="2"/>
      <c r="O684" s="3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2"/>
      <c r="L685" s="2"/>
      <c r="M685" s="2"/>
      <c r="N685" s="2"/>
      <c r="O685" s="3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2"/>
      <c r="L686" s="2"/>
      <c r="M686" s="2"/>
      <c r="N686" s="2"/>
      <c r="O686" s="3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2"/>
      <c r="L687" s="2"/>
      <c r="M687" s="2"/>
      <c r="N687" s="2"/>
      <c r="O687" s="3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2"/>
      <c r="L688" s="2"/>
      <c r="M688" s="2"/>
      <c r="N688" s="2"/>
      <c r="O688" s="3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2"/>
      <c r="L689" s="2"/>
      <c r="M689" s="2"/>
      <c r="N689" s="2"/>
      <c r="O689" s="3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2"/>
      <c r="L690" s="2"/>
      <c r="M690" s="2"/>
      <c r="N690" s="2"/>
      <c r="O690" s="3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2"/>
      <c r="L691" s="2"/>
      <c r="M691" s="2"/>
      <c r="N691" s="2"/>
      <c r="O691" s="3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2"/>
      <c r="L692" s="2"/>
      <c r="M692" s="2"/>
      <c r="N692" s="2"/>
      <c r="O692" s="3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2"/>
      <c r="L693" s="2"/>
      <c r="M693" s="2"/>
      <c r="N693" s="2"/>
      <c r="O693" s="3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2"/>
      <c r="L694" s="2"/>
      <c r="M694" s="2"/>
      <c r="N694" s="2"/>
      <c r="O694" s="3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2"/>
      <c r="L695" s="2"/>
      <c r="M695" s="2"/>
      <c r="N695" s="2"/>
      <c r="O695" s="3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2"/>
      <c r="L696" s="2"/>
      <c r="M696" s="2"/>
      <c r="N696" s="2"/>
      <c r="O696" s="3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2"/>
      <c r="L697" s="2"/>
      <c r="M697" s="2"/>
      <c r="N697" s="2"/>
      <c r="O697" s="3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2"/>
      <c r="L698" s="2"/>
      <c r="M698" s="2"/>
      <c r="N698" s="2"/>
      <c r="O698" s="3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2"/>
      <c r="L699" s="2"/>
      <c r="M699" s="2"/>
      <c r="N699" s="2"/>
      <c r="O699" s="3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2"/>
      <c r="L700" s="2"/>
      <c r="M700" s="2"/>
      <c r="N700" s="2"/>
      <c r="O700" s="3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2"/>
      <c r="L701" s="2"/>
      <c r="M701" s="2"/>
      <c r="N701" s="2"/>
      <c r="O701" s="3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2"/>
      <c r="L702" s="2"/>
      <c r="M702" s="2"/>
      <c r="N702" s="2"/>
      <c r="O702" s="3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2"/>
      <c r="L703" s="2"/>
      <c r="M703" s="2"/>
      <c r="N703" s="2"/>
      <c r="O703" s="3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2"/>
      <c r="L704" s="2"/>
      <c r="M704" s="2"/>
      <c r="N704" s="2"/>
      <c r="O704" s="3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2"/>
      <c r="L705" s="2"/>
      <c r="M705" s="2"/>
      <c r="N705" s="2"/>
      <c r="O705" s="3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2"/>
      <c r="L706" s="2"/>
      <c r="M706" s="2"/>
      <c r="N706" s="2"/>
      <c r="O706" s="3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2"/>
      <c r="L707" s="2"/>
      <c r="M707" s="2"/>
      <c r="N707" s="2"/>
      <c r="O707" s="3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2"/>
      <c r="L708" s="2"/>
      <c r="M708" s="2"/>
      <c r="N708" s="2"/>
      <c r="O708" s="3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2"/>
      <c r="L709" s="2"/>
      <c r="M709" s="2"/>
      <c r="N709" s="2"/>
      <c r="O709" s="3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2"/>
      <c r="L710" s="2"/>
      <c r="M710" s="2"/>
      <c r="N710" s="2"/>
      <c r="O710" s="3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2"/>
      <c r="L711" s="2"/>
      <c r="M711" s="2"/>
      <c r="N711" s="2"/>
      <c r="O711" s="3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2"/>
      <c r="L712" s="2"/>
      <c r="M712" s="2"/>
      <c r="N712" s="2"/>
      <c r="O712" s="3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2"/>
      <c r="L713" s="2"/>
      <c r="M713" s="2"/>
      <c r="N713" s="2"/>
      <c r="O713" s="3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2"/>
      <c r="L714" s="2"/>
      <c r="M714" s="2"/>
      <c r="N714" s="2"/>
      <c r="O714" s="3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2"/>
      <c r="L715" s="2"/>
      <c r="M715" s="2"/>
      <c r="N715" s="2"/>
      <c r="O715" s="3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2"/>
      <c r="L716" s="2"/>
      <c r="M716" s="2"/>
      <c r="N716" s="2"/>
      <c r="O716" s="3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2"/>
      <c r="L717" s="2"/>
      <c r="M717" s="2"/>
      <c r="N717" s="2"/>
      <c r="O717" s="3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2"/>
      <c r="L718" s="2"/>
      <c r="M718" s="2"/>
      <c r="N718" s="2"/>
      <c r="O718" s="3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2"/>
      <c r="L719" s="2"/>
      <c r="M719" s="2"/>
      <c r="N719" s="2"/>
      <c r="O719" s="3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2"/>
      <c r="L720" s="2"/>
      <c r="M720" s="2"/>
      <c r="N720" s="2"/>
      <c r="O720" s="3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2"/>
      <c r="L721" s="2"/>
      <c r="M721" s="2"/>
      <c r="N721" s="2"/>
      <c r="O721" s="3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2"/>
      <c r="L722" s="2"/>
      <c r="M722" s="2"/>
      <c r="N722" s="2"/>
      <c r="O722" s="3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2"/>
      <c r="L723" s="2"/>
      <c r="M723" s="2"/>
      <c r="N723" s="2"/>
      <c r="O723" s="3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2"/>
      <c r="L724" s="2"/>
      <c r="M724" s="2"/>
      <c r="N724" s="2"/>
      <c r="O724" s="3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2"/>
      <c r="L725" s="2"/>
      <c r="M725" s="2"/>
      <c r="N725" s="2"/>
      <c r="O725" s="3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2"/>
      <c r="L726" s="2"/>
      <c r="M726" s="2"/>
      <c r="N726" s="2"/>
      <c r="O726" s="3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2"/>
      <c r="L727" s="2"/>
      <c r="M727" s="2"/>
      <c r="N727" s="2"/>
      <c r="O727" s="3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2"/>
      <c r="L728" s="2"/>
      <c r="M728" s="2"/>
      <c r="N728" s="2"/>
      <c r="O728" s="3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2"/>
      <c r="L729" s="2"/>
      <c r="M729" s="2"/>
      <c r="N729" s="2"/>
      <c r="O729" s="3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2"/>
      <c r="L730" s="2"/>
      <c r="M730" s="2"/>
      <c r="N730" s="2"/>
      <c r="O730" s="3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2"/>
      <c r="L731" s="2"/>
      <c r="M731" s="2"/>
      <c r="N731" s="2"/>
      <c r="O731" s="3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2"/>
      <c r="L732" s="2"/>
      <c r="M732" s="2"/>
      <c r="N732" s="2"/>
      <c r="O732" s="3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2"/>
      <c r="L733" s="2"/>
      <c r="M733" s="2"/>
      <c r="N733" s="2"/>
      <c r="O733" s="3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2"/>
      <c r="L734" s="2"/>
      <c r="M734" s="2"/>
      <c r="N734" s="2"/>
      <c r="O734" s="3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2"/>
      <c r="L735" s="2"/>
      <c r="M735" s="2"/>
      <c r="N735" s="2"/>
      <c r="O735" s="3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2"/>
      <c r="L736" s="2"/>
      <c r="M736" s="2"/>
      <c r="N736" s="2"/>
      <c r="O736" s="3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2"/>
      <c r="L737" s="2"/>
      <c r="M737" s="2"/>
      <c r="N737" s="2"/>
      <c r="O737" s="3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2"/>
      <c r="L738" s="2"/>
      <c r="M738" s="2"/>
      <c r="N738" s="2"/>
      <c r="O738" s="3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2"/>
      <c r="L739" s="2"/>
      <c r="M739" s="2"/>
      <c r="N739" s="2"/>
      <c r="O739" s="3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2"/>
      <c r="L740" s="2"/>
      <c r="M740" s="2"/>
      <c r="N740" s="2"/>
      <c r="O740" s="3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2"/>
      <c r="L741" s="2"/>
      <c r="M741" s="2"/>
      <c r="N741" s="2"/>
      <c r="O741" s="3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2"/>
      <c r="L742" s="2"/>
      <c r="M742" s="2"/>
      <c r="N742" s="2"/>
      <c r="O742" s="3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2"/>
      <c r="L743" s="2"/>
      <c r="M743" s="2"/>
      <c r="N743" s="2"/>
      <c r="O743" s="3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2"/>
      <c r="L744" s="2"/>
      <c r="M744" s="2"/>
      <c r="N744" s="2"/>
      <c r="O744" s="3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2"/>
      <c r="L745" s="2"/>
      <c r="M745" s="2"/>
      <c r="N745" s="2"/>
      <c r="O745" s="3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2"/>
      <c r="L746" s="2"/>
      <c r="M746" s="2"/>
      <c r="N746" s="2"/>
      <c r="O746" s="3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2"/>
      <c r="L747" s="2"/>
      <c r="M747" s="2"/>
      <c r="N747" s="2"/>
      <c r="O747" s="3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2"/>
      <c r="L748" s="2"/>
      <c r="M748" s="2"/>
      <c r="N748" s="2"/>
      <c r="O748" s="3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2"/>
      <c r="L749" s="2"/>
      <c r="M749" s="2"/>
      <c r="N749" s="2"/>
      <c r="O749" s="3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2"/>
      <c r="L750" s="2"/>
      <c r="M750" s="2"/>
      <c r="N750" s="2"/>
      <c r="O750" s="3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2"/>
      <c r="L751" s="2"/>
      <c r="M751" s="2"/>
      <c r="N751" s="2"/>
      <c r="O751" s="3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2"/>
      <c r="L752" s="2"/>
      <c r="M752" s="2"/>
      <c r="N752" s="2"/>
      <c r="O752" s="3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2"/>
      <c r="L753" s="2"/>
      <c r="M753" s="2"/>
      <c r="N753" s="2"/>
      <c r="O753" s="3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2"/>
      <c r="L754" s="2"/>
      <c r="M754" s="2"/>
      <c r="N754" s="2"/>
      <c r="O754" s="3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2"/>
      <c r="L755" s="2"/>
      <c r="M755" s="2"/>
      <c r="N755" s="2"/>
      <c r="O755" s="3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2"/>
      <c r="L756" s="2"/>
      <c r="M756" s="2"/>
      <c r="N756" s="2"/>
      <c r="O756" s="3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2"/>
      <c r="L757" s="2"/>
      <c r="M757" s="2"/>
      <c r="N757" s="2"/>
      <c r="O757" s="3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2"/>
      <c r="L758" s="2"/>
      <c r="M758" s="2"/>
      <c r="N758" s="2"/>
      <c r="O758" s="3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2"/>
      <c r="L759" s="2"/>
      <c r="M759" s="2"/>
      <c r="N759" s="2"/>
      <c r="O759" s="3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2"/>
      <c r="L760" s="2"/>
      <c r="M760" s="2"/>
      <c r="N760" s="2"/>
      <c r="O760" s="3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2"/>
      <c r="L761" s="2"/>
      <c r="M761" s="2"/>
      <c r="N761" s="2"/>
      <c r="O761" s="3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2"/>
      <c r="L762" s="2"/>
      <c r="M762" s="2"/>
      <c r="N762" s="2"/>
      <c r="O762" s="3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2"/>
      <c r="L763" s="2"/>
      <c r="M763" s="2"/>
      <c r="N763" s="2"/>
      <c r="O763" s="3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2"/>
      <c r="L764" s="2"/>
      <c r="M764" s="2"/>
      <c r="N764" s="2"/>
      <c r="O764" s="3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2"/>
      <c r="L765" s="2"/>
      <c r="M765" s="2"/>
      <c r="N765" s="2"/>
      <c r="O765" s="3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2"/>
      <c r="L766" s="2"/>
      <c r="M766" s="2"/>
      <c r="N766" s="2"/>
      <c r="O766" s="3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2"/>
      <c r="L767" s="2"/>
      <c r="M767" s="2"/>
      <c r="N767" s="2"/>
      <c r="O767" s="3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2"/>
      <c r="L768" s="2"/>
      <c r="M768" s="2"/>
      <c r="N768" s="2"/>
      <c r="O768" s="3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2"/>
      <c r="L769" s="2"/>
      <c r="M769" s="2"/>
      <c r="N769" s="2"/>
      <c r="O769" s="3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2"/>
      <c r="L770" s="2"/>
      <c r="M770" s="2"/>
      <c r="N770" s="2"/>
      <c r="O770" s="3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2"/>
      <c r="L771" s="2"/>
      <c r="M771" s="2"/>
      <c r="N771" s="2"/>
      <c r="O771" s="3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2"/>
      <c r="L772" s="2"/>
      <c r="M772" s="2"/>
      <c r="N772" s="2"/>
      <c r="O772" s="3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2"/>
      <c r="L773" s="2"/>
      <c r="M773" s="2"/>
      <c r="N773" s="2"/>
      <c r="O773" s="3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2"/>
      <c r="L774" s="2"/>
      <c r="M774" s="2"/>
      <c r="N774" s="2"/>
      <c r="O774" s="3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2"/>
      <c r="L775" s="2"/>
      <c r="M775" s="2"/>
      <c r="N775" s="2"/>
      <c r="O775" s="3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2"/>
      <c r="L776" s="2"/>
      <c r="M776" s="2"/>
      <c r="N776" s="2"/>
      <c r="O776" s="3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2"/>
      <c r="L777" s="2"/>
      <c r="M777" s="2"/>
      <c r="N777" s="2"/>
      <c r="O777" s="3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2"/>
      <c r="L778" s="2"/>
      <c r="M778" s="2"/>
      <c r="N778" s="2"/>
      <c r="O778" s="3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2"/>
      <c r="L779" s="2"/>
      <c r="M779" s="2"/>
      <c r="N779" s="2"/>
      <c r="O779" s="3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2"/>
      <c r="L780" s="2"/>
      <c r="M780" s="2"/>
      <c r="N780" s="2"/>
      <c r="O780" s="3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2"/>
      <c r="L781" s="2"/>
      <c r="M781" s="2"/>
      <c r="N781" s="2"/>
      <c r="O781" s="3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2"/>
      <c r="L782" s="2"/>
      <c r="M782" s="2"/>
      <c r="N782" s="2"/>
      <c r="O782" s="3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2"/>
      <c r="L783" s="2"/>
      <c r="M783" s="2"/>
      <c r="N783" s="2"/>
      <c r="O783" s="3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2"/>
      <c r="L784" s="2"/>
      <c r="M784" s="2"/>
      <c r="N784" s="2"/>
      <c r="O784" s="3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2"/>
      <c r="L785" s="2"/>
      <c r="M785" s="2"/>
      <c r="N785" s="2"/>
      <c r="O785" s="3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2"/>
      <c r="L786" s="2"/>
      <c r="M786" s="2"/>
      <c r="N786" s="2"/>
      <c r="O786" s="3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2"/>
      <c r="L787" s="2"/>
      <c r="M787" s="2"/>
      <c r="N787" s="2"/>
      <c r="O787" s="3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2"/>
      <c r="L788" s="2"/>
      <c r="M788" s="2"/>
      <c r="N788" s="2"/>
      <c r="O788" s="3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2"/>
      <c r="L789" s="2"/>
      <c r="M789" s="2"/>
      <c r="N789" s="2"/>
      <c r="O789" s="3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2"/>
      <c r="L790" s="2"/>
      <c r="M790" s="2"/>
      <c r="N790" s="2"/>
      <c r="O790" s="3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2"/>
      <c r="L791" s="2"/>
      <c r="M791" s="2"/>
      <c r="N791" s="2"/>
      <c r="O791" s="3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2"/>
      <c r="L792" s="2"/>
      <c r="M792" s="2"/>
      <c r="N792" s="2"/>
      <c r="O792" s="3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2"/>
      <c r="L793" s="2"/>
      <c r="M793" s="2"/>
      <c r="N793" s="2"/>
      <c r="O793" s="3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2"/>
      <c r="L794" s="2"/>
      <c r="M794" s="2"/>
      <c r="N794" s="2"/>
      <c r="O794" s="3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2"/>
      <c r="L795" s="2"/>
      <c r="M795" s="2"/>
      <c r="N795" s="2"/>
      <c r="O795" s="3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2"/>
      <c r="L796" s="2"/>
      <c r="M796" s="2"/>
      <c r="N796" s="2"/>
      <c r="O796" s="3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2"/>
      <c r="L797" s="2"/>
      <c r="M797" s="2"/>
      <c r="N797" s="2"/>
      <c r="O797" s="3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2"/>
      <c r="L798" s="2"/>
      <c r="M798" s="2"/>
      <c r="N798" s="2"/>
      <c r="O798" s="3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2"/>
      <c r="L799" s="2"/>
      <c r="M799" s="2"/>
      <c r="N799" s="2"/>
      <c r="O799" s="3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2"/>
      <c r="L800" s="2"/>
      <c r="M800" s="2"/>
      <c r="N800" s="2"/>
      <c r="O800" s="3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2"/>
      <c r="L801" s="2"/>
      <c r="M801" s="2"/>
      <c r="N801" s="2"/>
      <c r="O801" s="3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2"/>
      <c r="L802" s="2"/>
      <c r="M802" s="2"/>
      <c r="N802" s="2"/>
      <c r="O802" s="3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2"/>
      <c r="L803" s="2"/>
      <c r="M803" s="2"/>
      <c r="N803" s="2"/>
      <c r="O803" s="3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2"/>
      <c r="L804" s="2"/>
      <c r="M804" s="2"/>
      <c r="N804" s="2"/>
      <c r="O804" s="3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2"/>
      <c r="L805" s="2"/>
      <c r="M805" s="2"/>
      <c r="N805" s="2"/>
      <c r="O805" s="3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2"/>
      <c r="L806" s="2"/>
      <c r="M806" s="2"/>
      <c r="N806" s="2"/>
      <c r="O806" s="3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2"/>
      <c r="L807" s="2"/>
      <c r="M807" s="2"/>
      <c r="N807" s="2"/>
      <c r="O807" s="3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2"/>
      <c r="L808" s="2"/>
      <c r="M808" s="2"/>
      <c r="N808" s="2"/>
      <c r="O808" s="3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2"/>
      <c r="L809" s="2"/>
      <c r="M809" s="2"/>
      <c r="N809" s="2"/>
      <c r="O809" s="3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2"/>
      <c r="L810" s="2"/>
      <c r="M810" s="2"/>
      <c r="N810" s="2"/>
      <c r="O810" s="3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2"/>
      <c r="L811" s="2"/>
      <c r="M811" s="2"/>
      <c r="N811" s="2"/>
      <c r="O811" s="3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2"/>
      <c r="L812" s="2"/>
      <c r="M812" s="2"/>
      <c r="N812" s="2"/>
      <c r="O812" s="3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2"/>
      <c r="L813" s="2"/>
      <c r="M813" s="2"/>
      <c r="N813" s="2"/>
      <c r="O813" s="3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2"/>
      <c r="L814" s="2"/>
      <c r="M814" s="2"/>
      <c r="N814" s="2"/>
      <c r="O814" s="3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2"/>
      <c r="L815" s="2"/>
      <c r="M815" s="2"/>
      <c r="N815" s="2"/>
      <c r="O815" s="3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2"/>
      <c r="L816" s="2"/>
      <c r="M816" s="2"/>
      <c r="N816" s="2"/>
      <c r="O816" s="3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2"/>
      <c r="L817" s="2"/>
      <c r="M817" s="2"/>
      <c r="N817" s="2"/>
      <c r="O817" s="3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2"/>
      <c r="L818" s="2"/>
      <c r="M818" s="2"/>
      <c r="N818" s="2"/>
      <c r="O818" s="3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2"/>
      <c r="L819" s="2"/>
      <c r="M819" s="2"/>
      <c r="N819" s="2"/>
      <c r="O819" s="3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2"/>
      <c r="L820" s="2"/>
      <c r="M820" s="2"/>
      <c r="N820" s="2"/>
      <c r="O820" s="3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2"/>
      <c r="L821" s="2"/>
      <c r="M821" s="2"/>
      <c r="N821" s="2"/>
      <c r="O821" s="3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2"/>
      <c r="L822" s="2"/>
      <c r="M822" s="2"/>
      <c r="N822" s="2"/>
      <c r="O822" s="3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2"/>
      <c r="L823" s="2"/>
      <c r="M823" s="2"/>
      <c r="N823" s="2"/>
      <c r="O823" s="3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2"/>
      <c r="L824" s="2"/>
      <c r="M824" s="2"/>
      <c r="N824" s="2"/>
      <c r="O824" s="3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2"/>
      <c r="L825" s="2"/>
      <c r="M825" s="2"/>
      <c r="N825" s="2"/>
      <c r="O825" s="3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2"/>
      <c r="L826" s="2"/>
      <c r="M826" s="2"/>
      <c r="N826" s="2"/>
      <c r="O826" s="3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2"/>
      <c r="L827" s="2"/>
      <c r="M827" s="2"/>
      <c r="N827" s="2"/>
      <c r="O827" s="3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2"/>
      <c r="L828" s="2"/>
      <c r="M828" s="2"/>
      <c r="N828" s="2"/>
      <c r="O828" s="3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2"/>
      <c r="L829" s="2"/>
      <c r="M829" s="2"/>
      <c r="N829" s="2"/>
      <c r="O829" s="3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2"/>
      <c r="L830" s="2"/>
      <c r="M830" s="2"/>
      <c r="N830" s="2"/>
      <c r="O830" s="3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2"/>
      <c r="L831" s="2"/>
      <c r="M831" s="2"/>
      <c r="N831" s="2"/>
      <c r="O831" s="3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2"/>
      <c r="L832" s="2"/>
      <c r="M832" s="2"/>
      <c r="N832" s="2"/>
      <c r="O832" s="3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2"/>
      <c r="L833" s="2"/>
      <c r="M833" s="2"/>
      <c r="N833" s="2"/>
      <c r="O833" s="3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2"/>
      <c r="L834" s="2"/>
      <c r="M834" s="2"/>
      <c r="N834" s="2"/>
      <c r="O834" s="3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2"/>
      <c r="L835" s="2"/>
      <c r="M835" s="2"/>
      <c r="N835" s="2"/>
      <c r="O835" s="3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2"/>
      <c r="L836" s="2"/>
      <c r="M836" s="2"/>
      <c r="N836" s="2"/>
      <c r="O836" s="3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2"/>
      <c r="L837" s="2"/>
      <c r="M837" s="2"/>
      <c r="N837" s="2"/>
      <c r="O837" s="3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2"/>
      <c r="L838" s="2"/>
      <c r="M838" s="2"/>
      <c r="N838" s="2"/>
      <c r="O838" s="3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2"/>
      <c r="L839" s="2"/>
      <c r="M839" s="2"/>
      <c r="N839" s="2"/>
      <c r="O839" s="3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2"/>
      <c r="L840" s="2"/>
      <c r="M840" s="2"/>
      <c r="N840" s="2"/>
      <c r="O840" s="3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2"/>
      <c r="L841" s="2"/>
      <c r="M841" s="2"/>
      <c r="N841" s="2"/>
      <c r="O841" s="3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2"/>
      <c r="L842" s="2"/>
      <c r="M842" s="2"/>
      <c r="N842" s="2"/>
      <c r="O842" s="3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2"/>
      <c r="L843" s="2"/>
      <c r="M843" s="2"/>
      <c r="N843" s="2"/>
      <c r="O843" s="3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2"/>
      <c r="L844" s="2"/>
      <c r="M844" s="2"/>
      <c r="N844" s="2"/>
      <c r="O844" s="3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2"/>
      <c r="L845" s="2"/>
      <c r="M845" s="2"/>
      <c r="N845" s="2"/>
      <c r="O845" s="3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2"/>
      <c r="L846" s="2"/>
      <c r="M846" s="2"/>
      <c r="N846" s="2"/>
      <c r="O846" s="3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2"/>
      <c r="L847" s="2"/>
      <c r="M847" s="2"/>
      <c r="N847" s="2"/>
      <c r="O847" s="3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2"/>
      <c r="L848" s="2"/>
      <c r="M848" s="2"/>
      <c r="N848" s="2"/>
      <c r="O848" s="3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2"/>
      <c r="L849" s="2"/>
      <c r="M849" s="2"/>
      <c r="N849" s="2"/>
      <c r="O849" s="3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2"/>
      <c r="L850" s="2"/>
      <c r="M850" s="2"/>
      <c r="N850" s="2"/>
      <c r="O850" s="3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2"/>
      <c r="L851" s="2"/>
      <c r="M851" s="2"/>
      <c r="N851" s="2"/>
      <c r="O851" s="3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2"/>
      <c r="L852" s="2"/>
      <c r="M852" s="2"/>
      <c r="N852" s="2"/>
      <c r="O852" s="3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2"/>
      <c r="L853" s="2"/>
      <c r="M853" s="2"/>
      <c r="N853" s="2"/>
      <c r="O853" s="3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2"/>
      <c r="L854" s="2"/>
      <c r="M854" s="2"/>
      <c r="N854" s="2"/>
      <c r="O854" s="3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2"/>
      <c r="L855" s="2"/>
      <c r="M855" s="2"/>
      <c r="N855" s="2"/>
      <c r="O855" s="3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2"/>
      <c r="L856" s="2"/>
      <c r="M856" s="2"/>
      <c r="N856" s="2"/>
      <c r="O856" s="3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2"/>
      <c r="L857" s="2"/>
      <c r="M857" s="2"/>
      <c r="N857" s="2"/>
      <c r="O857" s="3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2"/>
      <c r="L858" s="2"/>
      <c r="M858" s="2"/>
      <c r="N858" s="2"/>
      <c r="O858" s="3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2"/>
      <c r="L859" s="2"/>
      <c r="M859" s="2"/>
      <c r="N859" s="2"/>
      <c r="O859" s="3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2"/>
      <c r="L860" s="2"/>
      <c r="M860" s="2"/>
      <c r="N860" s="2"/>
      <c r="O860" s="3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2"/>
      <c r="L861" s="2"/>
      <c r="M861" s="2"/>
      <c r="N861" s="2"/>
      <c r="O861" s="3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2"/>
      <c r="L862" s="2"/>
      <c r="M862" s="2"/>
      <c r="N862" s="2"/>
      <c r="O862" s="3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2"/>
      <c r="L863" s="2"/>
      <c r="M863" s="2"/>
      <c r="N863" s="2"/>
      <c r="O863" s="3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2"/>
      <c r="L864" s="2"/>
      <c r="M864" s="2"/>
      <c r="N864" s="2"/>
      <c r="O864" s="3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2"/>
      <c r="L865" s="2"/>
      <c r="M865" s="2"/>
      <c r="N865" s="2"/>
      <c r="O865" s="3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2"/>
      <c r="L866" s="2"/>
      <c r="M866" s="2"/>
      <c r="N866" s="2"/>
      <c r="O866" s="3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2"/>
      <c r="L867" s="2"/>
      <c r="M867" s="2"/>
      <c r="N867" s="2"/>
      <c r="O867" s="3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2"/>
      <c r="L868" s="2"/>
      <c r="M868" s="2"/>
      <c r="N868" s="2"/>
      <c r="O868" s="3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2"/>
      <c r="L869" s="2"/>
      <c r="M869" s="2"/>
      <c r="N869" s="2"/>
      <c r="O869" s="3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2"/>
      <c r="K870" s="2"/>
      <c r="L870" s="2"/>
      <c r="M870" s="2"/>
      <c r="N870" s="2"/>
      <c r="O870" s="3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2"/>
      <c r="K871" s="2"/>
      <c r="L871" s="2"/>
      <c r="M871" s="2"/>
      <c r="N871" s="2"/>
      <c r="O871" s="3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2"/>
      <c r="K872" s="2"/>
      <c r="L872" s="2"/>
      <c r="M872" s="2"/>
      <c r="N872" s="2"/>
      <c r="O872" s="3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2"/>
      <c r="K873" s="2"/>
      <c r="L873" s="2"/>
      <c r="M873" s="2"/>
      <c r="N873" s="2"/>
      <c r="O873" s="3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2"/>
      <c r="K874" s="2"/>
      <c r="L874" s="2"/>
      <c r="M874" s="2"/>
      <c r="N874" s="2"/>
      <c r="O874" s="3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2"/>
      <c r="K875" s="2"/>
      <c r="L875" s="2"/>
      <c r="M875" s="2"/>
      <c r="N875" s="2"/>
      <c r="O875" s="3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2"/>
      <c r="K876" s="2"/>
      <c r="L876" s="2"/>
      <c r="M876" s="2"/>
      <c r="N876" s="2"/>
      <c r="O876" s="3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2"/>
      <c r="K877" s="2"/>
      <c r="L877" s="2"/>
      <c r="M877" s="2"/>
      <c r="N877" s="2"/>
      <c r="O877" s="3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2"/>
      <c r="K878" s="2"/>
      <c r="L878" s="2"/>
      <c r="M878" s="2"/>
      <c r="N878" s="2"/>
      <c r="O878" s="3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2"/>
      <c r="K879" s="2"/>
      <c r="L879" s="2"/>
      <c r="M879" s="2"/>
      <c r="N879" s="2"/>
      <c r="O879" s="3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2"/>
      <c r="K880" s="2"/>
      <c r="L880" s="2"/>
      <c r="M880" s="2"/>
      <c r="N880" s="2"/>
      <c r="O880" s="3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2"/>
      <c r="K881" s="2"/>
      <c r="L881" s="2"/>
      <c r="M881" s="2"/>
      <c r="N881" s="2"/>
      <c r="O881" s="3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2"/>
      <c r="K882" s="2"/>
      <c r="L882" s="2"/>
      <c r="M882" s="2"/>
      <c r="N882" s="2"/>
      <c r="O882" s="3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2"/>
      <c r="K883" s="2"/>
      <c r="L883" s="2"/>
      <c r="M883" s="2"/>
      <c r="N883" s="2"/>
      <c r="O883" s="3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2"/>
      <c r="K884" s="2"/>
      <c r="L884" s="2"/>
      <c r="M884" s="2"/>
      <c r="N884" s="2"/>
      <c r="O884" s="3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2"/>
      <c r="K885" s="2"/>
      <c r="L885" s="2"/>
      <c r="M885" s="2"/>
      <c r="N885" s="2"/>
      <c r="O885" s="3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2"/>
      <c r="K886" s="2"/>
      <c r="L886" s="2"/>
      <c r="M886" s="2"/>
      <c r="N886" s="2"/>
      <c r="O886" s="3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2"/>
      <c r="K887" s="2"/>
      <c r="L887" s="2"/>
      <c r="M887" s="2"/>
      <c r="N887" s="2"/>
      <c r="O887" s="3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2"/>
      <c r="K888" s="2"/>
      <c r="L888" s="2"/>
      <c r="M888" s="2"/>
      <c r="N888" s="2"/>
      <c r="O888" s="3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2"/>
      <c r="K889" s="2"/>
      <c r="L889" s="2"/>
      <c r="M889" s="2"/>
      <c r="N889" s="2"/>
      <c r="O889" s="3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2"/>
      <c r="K890" s="2"/>
      <c r="L890" s="2"/>
      <c r="M890" s="2"/>
      <c r="N890" s="2"/>
      <c r="O890" s="3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2"/>
      <c r="K891" s="2"/>
      <c r="L891" s="2"/>
      <c r="M891" s="2"/>
      <c r="N891" s="2"/>
      <c r="O891" s="3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2"/>
      <c r="K892" s="2"/>
      <c r="L892" s="2"/>
      <c r="M892" s="2"/>
      <c r="N892" s="2"/>
      <c r="O892" s="3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2"/>
      <c r="K893" s="2"/>
      <c r="L893" s="2"/>
      <c r="M893" s="2"/>
      <c r="N893" s="2"/>
      <c r="O893" s="3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2"/>
      <c r="K894" s="2"/>
      <c r="L894" s="2"/>
      <c r="M894" s="2"/>
      <c r="N894" s="2"/>
      <c r="O894" s="3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2"/>
      <c r="K895" s="2"/>
      <c r="L895" s="2"/>
      <c r="M895" s="2"/>
      <c r="N895" s="2"/>
      <c r="O895" s="3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2"/>
      <c r="K896" s="2"/>
      <c r="L896" s="2"/>
      <c r="M896" s="2"/>
      <c r="N896" s="2"/>
      <c r="O896" s="3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2"/>
      <c r="K897" s="2"/>
      <c r="L897" s="2"/>
      <c r="M897" s="2"/>
      <c r="N897" s="2"/>
      <c r="O897" s="3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2"/>
      <c r="K898" s="2"/>
      <c r="L898" s="2"/>
      <c r="M898" s="2"/>
      <c r="N898" s="2"/>
      <c r="O898" s="3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2"/>
      <c r="K899" s="2"/>
      <c r="L899" s="2"/>
      <c r="M899" s="2"/>
      <c r="N899" s="2"/>
      <c r="O899" s="3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2"/>
      <c r="K900" s="2"/>
      <c r="L900" s="2"/>
      <c r="M900" s="2"/>
      <c r="N900" s="2"/>
      <c r="O900" s="3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2"/>
      <c r="K901" s="2"/>
      <c r="L901" s="2"/>
      <c r="M901" s="2"/>
      <c r="N901" s="2"/>
      <c r="O901" s="3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2"/>
      <c r="K902" s="2"/>
      <c r="L902" s="2"/>
      <c r="M902" s="2"/>
      <c r="N902" s="2"/>
      <c r="O902" s="3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2"/>
      <c r="K903" s="2"/>
      <c r="L903" s="2"/>
      <c r="M903" s="2"/>
      <c r="N903" s="2"/>
      <c r="O903" s="3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2"/>
      <c r="K904" s="2"/>
      <c r="L904" s="2"/>
      <c r="M904" s="2"/>
      <c r="N904" s="2"/>
      <c r="O904" s="3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2"/>
      <c r="K905" s="2"/>
      <c r="L905" s="2"/>
      <c r="M905" s="2"/>
      <c r="N905" s="2"/>
      <c r="O905" s="3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2"/>
      <c r="K906" s="2"/>
      <c r="L906" s="2"/>
      <c r="M906" s="2"/>
      <c r="N906" s="2"/>
      <c r="O906" s="3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2"/>
      <c r="K907" s="2"/>
      <c r="L907" s="2"/>
      <c r="M907" s="2"/>
      <c r="N907" s="2"/>
      <c r="O907" s="3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2"/>
      <c r="K908" s="2"/>
      <c r="L908" s="2"/>
      <c r="M908" s="2"/>
      <c r="N908" s="2"/>
      <c r="O908" s="3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2"/>
      <c r="K909" s="2"/>
      <c r="L909" s="2"/>
      <c r="M909" s="2"/>
      <c r="N909" s="2"/>
      <c r="O909" s="3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2"/>
      <c r="K910" s="2"/>
      <c r="L910" s="2"/>
      <c r="M910" s="2"/>
      <c r="N910" s="2"/>
      <c r="O910" s="3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2"/>
      <c r="K911" s="2"/>
      <c r="L911" s="2"/>
      <c r="M911" s="2"/>
      <c r="N911" s="2"/>
      <c r="O911" s="3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2"/>
      <c r="K912" s="2"/>
      <c r="L912" s="2"/>
      <c r="M912" s="2"/>
      <c r="N912" s="2"/>
      <c r="O912" s="3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2"/>
      <c r="K913" s="2"/>
      <c r="L913" s="2"/>
      <c r="M913" s="2"/>
      <c r="N913" s="2"/>
      <c r="O913" s="3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2"/>
      <c r="K914" s="2"/>
      <c r="L914" s="2"/>
      <c r="M914" s="2"/>
      <c r="N914" s="2"/>
      <c r="O914" s="3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2"/>
      <c r="K915" s="2"/>
      <c r="L915" s="2"/>
      <c r="M915" s="2"/>
      <c r="N915" s="2"/>
      <c r="O915" s="3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2"/>
      <c r="K916" s="2"/>
      <c r="L916" s="2"/>
      <c r="M916" s="2"/>
      <c r="N916" s="2"/>
      <c r="O916" s="3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2"/>
      <c r="K917" s="2"/>
      <c r="L917" s="2"/>
      <c r="M917" s="2"/>
      <c r="N917" s="2"/>
      <c r="O917" s="3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2"/>
      <c r="K918" s="2"/>
      <c r="L918" s="2"/>
      <c r="M918" s="2"/>
      <c r="N918" s="2"/>
      <c r="O918" s="3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2"/>
      <c r="K919" s="2"/>
      <c r="L919" s="2"/>
      <c r="M919" s="2"/>
      <c r="N919" s="2"/>
      <c r="O919" s="3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2"/>
      <c r="K920" s="2"/>
      <c r="L920" s="2"/>
      <c r="M920" s="2"/>
      <c r="N920" s="2"/>
      <c r="O920" s="3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2"/>
      <c r="K921" s="2"/>
      <c r="L921" s="2"/>
      <c r="M921" s="2"/>
      <c r="N921" s="2"/>
      <c r="O921" s="3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2"/>
      <c r="K922" s="2"/>
      <c r="L922" s="2"/>
      <c r="M922" s="2"/>
      <c r="N922" s="2"/>
      <c r="O922" s="3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2"/>
      <c r="K923" s="2"/>
      <c r="L923" s="2"/>
      <c r="M923" s="2"/>
      <c r="N923" s="2"/>
      <c r="O923" s="3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2"/>
      <c r="K924" s="2"/>
      <c r="L924" s="2"/>
      <c r="M924" s="2"/>
      <c r="N924" s="2"/>
      <c r="O924" s="3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2"/>
      <c r="K925" s="2"/>
      <c r="L925" s="2"/>
      <c r="M925" s="2"/>
      <c r="N925" s="2"/>
      <c r="O925" s="3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2"/>
      <c r="K926" s="2"/>
      <c r="L926" s="2"/>
      <c r="M926" s="2"/>
      <c r="N926" s="2"/>
      <c r="O926" s="3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2"/>
      <c r="K927" s="2"/>
      <c r="L927" s="2"/>
      <c r="M927" s="2"/>
      <c r="N927" s="2"/>
      <c r="O927" s="3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2"/>
      <c r="K928" s="2"/>
      <c r="L928" s="2"/>
      <c r="M928" s="2"/>
      <c r="N928" s="2"/>
      <c r="O928" s="3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2"/>
      <c r="K929" s="2"/>
      <c r="L929" s="2"/>
      <c r="M929" s="2"/>
      <c r="N929" s="2"/>
      <c r="O929" s="3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2"/>
      <c r="K930" s="2"/>
      <c r="L930" s="2"/>
      <c r="M930" s="2"/>
      <c r="N930" s="2"/>
      <c r="O930" s="3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2"/>
      <c r="K931" s="2"/>
      <c r="L931" s="2"/>
      <c r="M931" s="2"/>
      <c r="N931" s="2"/>
      <c r="O931" s="3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2"/>
      <c r="K932" s="2"/>
      <c r="L932" s="2"/>
      <c r="M932" s="2"/>
      <c r="N932" s="2"/>
      <c r="O932" s="3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2"/>
      <c r="K933" s="2"/>
      <c r="L933" s="2"/>
      <c r="M933" s="2"/>
      <c r="N933" s="2"/>
      <c r="O933" s="3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2"/>
      <c r="K934" s="2"/>
      <c r="L934" s="2"/>
      <c r="M934" s="2"/>
      <c r="N934" s="2"/>
      <c r="O934" s="3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2"/>
      <c r="K935" s="2"/>
      <c r="L935" s="2"/>
      <c r="M935" s="2"/>
      <c r="N935" s="2"/>
      <c r="O935" s="3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2"/>
      <c r="K936" s="2"/>
      <c r="L936" s="2"/>
      <c r="M936" s="2"/>
      <c r="N936" s="2"/>
      <c r="O936" s="3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2"/>
      <c r="K937" s="2"/>
      <c r="L937" s="2"/>
      <c r="M937" s="2"/>
      <c r="N937" s="2"/>
      <c r="O937" s="3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2"/>
      <c r="K938" s="2"/>
      <c r="L938" s="2"/>
      <c r="M938" s="2"/>
      <c r="N938" s="2"/>
      <c r="O938" s="3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2"/>
      <c r="K939" s="2"/>
      <c r="L939" s="2"/>
      <c r="M939" s="2"/>
      <c r="N939" s="2"/>
      <c r="O939" s="3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2"/>
      <c r="K940" s="2"/>
      <c r="L940" s="2"/>
      <c r="M940" s="2"/>
      <c r="N940" s="2"/>
      <c r="O940" s="3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2"/>
      <c r="K941" s="2"/>
      <c r="L941" s="2"/>
      <c r="M941" s="2"/>
      <c r="N941" s="2"/>
      <c r="O941" s="3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2"/>
      <c r="K942" s="2"/>
      <c r="L942" s="2"/>
      <c r="M942" s="2"/>
      <c r="N942" s="2"/>
      <c r="O942" s="3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2"/>
      <c r="K943" s="2"/>
      <c r="L943" s="2"/>
      <c r="M943" s="2"/>
      <c r="N943" s="2"/>
      <c r="O943" s="3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2"/>
      <c r="K944" s="2"/>
      <c r="L944" s="2"/>
      <c r="M944" s="2"/>
      <c r="N944" s="2"/>
      <c r="O944" s="3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2"/>
      <c r="K945" s="2"/>
      <c r="L945" s="2"/>
      <c r="M945" s="2"/>
      <c r="N945" s="2"/>
      <c r="O945" s="3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2"/>
      <c r="K946" s="2"/>
      <c r="L946" s="2"/>
      <c r="M946" s="2"/>
      <c r="N946" s="2"/>
      <c r="O946" s="3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2"/>
      <c r="K947" s="2"/>
      <c r="L947" s="2"/>
      <c r="M947" s="2"/>
      <c r="N947" s="2"/>
      <c r="O947" s="3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2"/>
      <c r="K948" s="2"/>
      <c r="L948" s="2"/>
      <c r="M948" s="2"/>
      <c r="N948" s="2"/>
      <c r="O948" s="3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2"/>
      <c r="K949" s="2"/>
      <c r="L949" s="2"/>
      <c r="M949" s="2"/>
      <c r="N949" s="2"/>
      <c r="O949" s="3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2"/>
      <c r="K950" s="2"/>
      <c r="L950" s="2"/>
      <c r="M950" s="2"/>
      <c r="N950" s="2"/>
      <c r="O950" s="3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2"/>
      <c r="K951" s="2"/>
      <c r="L951" s="2"/>
      <c r="M951" s="2"/>
      <c r="N951" s="2"/>
      <c r="O951" s="3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2"/>
      <c r="K952" s="2"/>
      <c r="L952" s="2"/>
      <c r="M952" s="2"/>
      <c r="N952" s="2"/>
      <c r="O952" s="3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2"/>
      <c r="K953" s="2"/>
      <c r="L953" s="2"/>
      <c r="M953" s="2"/>
      <c r="N953" s="2"/>
      <c r="O953" s="3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2"/>
      <c r="K954" s="2"/>
      <c r="L954" s="2"/>
      <c r="M954" s="2"/>
      <c r="N954" s="2"/>
      <c r="O954" s="3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2"/>
      <c r="K955" s="2"/>
      <c r="L955" s="2"/>
      <c r="M955" s="2"/>
      <c r="N955" s="2"/>
      <c r="O955" s="3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2"/>
      <c r="K956" s="2"/>
      <c r="L956" s="2"/>
      <c r="M956" s="2"/>
      <c r="N956" s="2"/>
      <c r="O956" s="3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2"/>
      <c r="K957" s="2"/>
      <c r="L957" s="2"/>
      <c r="M957" s="2"/>
      <c r="N957" s="2"/>
      <c r="O957" s="3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2"/>
      <c r="K958" s="2"/>
      <c r="L958" s="2"/>
      <c r="M958" s="2"/>
      <c r="N958" s="2"/>
      <c r="O958" s="3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2"/>
      <c r="K959" s="2"/>
      <c r="L959" s="2"/>
      <c r="M959" s="2"/>
      <c r="N959" s="2"/>
      <c r="O959" s="3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2"/>
      <c r="K960" s="2"/>
      <c r="L960" s="2"/>
      <c r="M960" s="2"/>
      <c r="N960" s="2"/>
      <c r="O960" s="3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2"/>
      <c r="K961" s="2"/>
      <c r="L961" s="2"/>
      <c r="M961" s="2"/>
      <c r="N961" s="2"/>
      <c r="O961" s="3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2"/>
      <c r="K962" s="2"/>
      <c r="L962" s="2"/>
      <c r="M962" s="2"/>
      <c r="N962" s="2"/>
      <c r="O962" s="3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2"/>
      <c r="K963" s="2"/>
      <c r="L963" s="2"/>
      <c r="M963" s="2"/>
      <c r="N963" s="2"/>
      <c r="O963" s="3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2"/>
      <c r="K964" s="2"/>
      <c r="L964" s="2"/>
      <c r="M964" s="2"/>
      <c r="N964" s="2"/>
      <c r="O964" s="3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2"/>
      <c r="K965" s="2"/>
      <c r="L965" s="2"/>
      <c r="M965" s="2"/>
      <c r="N965" s="2"/>
      <c r="O965" s="3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2"/>
      <c r="K966" s="2"/>
      <c r="L966" s="2"/>
      <c r="M966" s="2"/>
      <c r="N966" s="2"/>
      <c r="O966" s="3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2"/>
      <c r="K967" s="2"/>
      <c r="L967" s="2"/>
      <c r="M967" s="2"/>
      <c r="N967" s="2"/>
      <c r="O967" s="3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2"/>
      <c r="K968" s="2"/>
      <c r="L968" s="2"/>
      <c r="M968" s="2"/>
      <c r="N968" s="2"/>
      <c r="O968" s="3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2"/>
      <c r="K969" s="2"/>
      <c r="L969" s="2"/>
      <c r="M969" s="2"/>
      <c r="N969" s="2"/>
      <c r="O969" s="3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2"/>
      <c r="K970" s="2"/>
      <c r="L970" s="2"/>
      <c r="M970" s="2"/>
      <c r="N970" s="2"/>
      <c r="O970" s="3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2"/>
      <c r="K971" s="2"/>
      <c r="L971" s="2"/>
      <c r="M971" s="2"/>
      <c r="N971" s="2"/>
      <c r="O971" s="3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2"/>
      <c r="K972" s="2"/>
      <c r="L972" s="2"/>
      <c r="M972" s="2"/>
      <c r="N972" s="2"/>
      <c r="O972" s="3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2"/>
      <c r="K973" s="2"/>
      <c r="L973" s="2"/>
      <c r="M973" s="2"/>
      <c r="N973" s="2"/>
      <c r="O973" s="3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2"/>
      <c r="K974" s="2"/>
      <c r="L974" s="2"/>
      <c r="M974" s="2"/>
      <c r="N974" s="2"/>
      <c r="O974" s="3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2"/>
      <c r="K975" s="2"/>
      <c r="L975" s="2"/>
      <c r="M975" s="2"/>
      <c r="N975" s="2"/>
      <c r="O975" s="3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2"/>
      <c r="K976" s="2"/>
      <c r="L976" s="2"/>
      <c r="M976" s="2"/>
      <c r="N976" s="2"/>
      <c r="O976" s="3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2"/>
      <c r="K977" s="2"/>
      <c r="L977" s="2"/>
      <c r="M977" s="2"/>
      <c r="N977" s="2"/>
      <c r="O977" s="3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2"/>
      <c r="K978" s="2"/>
      <c r="L978" s="2"/>
      <c r="M978" s="2"/>
      <c r="N978" s="2"/>
      <c r="O978" s="3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2"/>
      <c r="K979" s="2"/>
      <c r="L979" s="2"/>
      <c r="M979" s="2"/>
      <c r="N979" s="2"/>
      <c r="O979" s="3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2"/>
      <c r="K980" s="2"/>
      <c r="L980" s="2"/>
      <c r="M980" s="2"/>
      <c r="N980" s="2"/>
      <c r="O980" s="3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2"/>
      <c r="K981" s="2"/>
      <c r="L981" s="2"/>
      <c r="M981" s="2"/>
      <c r="N981" s="2"/>
      <c r="O981" s="3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2"/>
      <c r="K982" s="2"/>
      <c r="L982" s="2"/>
      <c r="M982" s="2"/>
      <c r="N982" s="2"/>
      <c r="O982" s="3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2"/>
      <c r="K983" s="2"/>
      <c r="L983" s="2"/>
      <c r="M983" s="2"/>
      <c r="N983" s="2"/>
      <c r="O983" s="3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2"/>
      <c r="K984" s="2"/>
      <c r="L984" s="2"/>
      <c r="M984" s="2"/>
      <c r="N984" s="2"/>
      <c r="O984" s="3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2"/>
      <c r="K985" s="2"/>
      <c r="L985" s="2"/>
      <c r="M985" s="2"/>
      <c r="N985" s="2"/>
      <c r="O985" s="3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2"/>
      <c r="K986" s="2"/>
      <c r="L986" s="2"/>
      <c r="M986" s="2"/>
      <c r="N986" s="2"/>
      <c r="O986" s="3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2"/>
      <c r="K987" s="2"/>
      <c r="L987" s="2"/>
      <c r="M987" s="2"/>
      <c r="N987" s="2"/>
      <c r="O987" s="3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2"/>
      <c r="K988" s="2"/>
      <c r="L988" s="2"/>
      <c r="M988" s="2"/>
      <c r="N988" s="2"/>
      <c r="O988" s="3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2"/>
      <c r="K989" s="2"/>
      <c r="L989" s="2"/>
      <c r="M989" s="2"/>
      <c r="N989" s="2"/>
      <c r="O989" s="3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2"/>
      <c r="K990" s="2"/>
      <c r="L990" s="2"/>
      <c r="M990" s="2"/>
      <c r="N990" s="2"/>
      <c r="O990" s="3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2"/>
      <c r="K991" s="2"/>
      <c r="L991" s="2"/>
      <c r="M991" s="2"/>
      <c r="N991" s="2"/>
      <c r="O991" s="3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2"/>
      <c r="K992" s="2"/>
      <c r="L992" s="2"/>
      <c r="M992" s="2"/>
      <c r="N992" s="2"/>
      <c r="O992" s="3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2"/>
      <c r="K993" s="2"/>
      <c r="L993" s="2"/>
      <c r="M993" s="2"/>
      <c r="N993" s="2"/>
      <c r="O993" s="3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2"/>
      <c r="K994" s="2"/>
      <c r="L994" s="2"/>
      <c r="M994" s="2"/>
      <c r="N994" s="2"/>
      <c r="O994" s="3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2"/>
      <c r="K995" s="2"/>
      <c r="L995" s="2"/>
      <c r="M995" s="2"/>
      <c r="N995" s="2"/>
      <c r="O995" s="3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2"/>
      <c r="K996" s="2"/>
      <c r="L996" s="2"/>
      <c r="M996" s="2"/>
      <c r="N996" s="2"/>
      <c r="O996" s="3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2"/>
      <c r="K997" s="2"/>
      <c r="L997" s="2"/>
      <c r="M997" s="2"/>
      <c r="N997" s="2"/>
      <c r="O997" s="3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2"/>
      <c r="K998" s="2"/>
      <c r="L998" s="2"/>
      <c r="M998" s="2"/>
      <c r="N998" s="2"/>
      <c r="O998" s="3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2"/>
      <c r="K999" s="2"/>
      <c r="L999" s="2"/>
      <c r="M999" s="2"/>
      <c r="N999" s="2"/>
      <c r="O999" s="3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2"/>
      <c r="K1000" s="2"/>
      <c r="L1000" s="2"/>
      <c r="M1000" s="2"/>
      <c r="N1000" s="2"/>
      <c r="O1000" s="3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F7:G7"/>
    <mergeCell ref="F8:G8"/>
    <mergeCell ref="B1:D1"/>
    <mergeCell ref="F3:G3"/>
    <mergeCell ref="F4:G4"/>
    <mergeCell ref="F5:G5"/>
    <mergeCell ref="F6:G6"/>
  </mergeCells>
  <dataValidations count="4">
    <dataValidation type="custom" allowBlank="1" showInputMessage="1" showErrorMessage="1" prompt="Perhatian - Data terisi secara outomatis, silahkan pilih cancel" sqref="F3:F5">
      <formula1>GTE(LEN(F3),(1000))</formula1>
    </dataValidation>
    <dataValidation type="custom" allowBlank="1" sqref="H3:H4">
      <formula1>GTE(LEN(H3),(1000))</formula1>
    </dataValidation>
    <dataValidation type="custom" allowBlank="1" showErrorMessage="1" sqref="I1:I1000 O1:Z1000">
      <formula1>AND(GTE(LEN(I1),MIN((1234),(1235))),LTE(LEN(I1),MAX((1234),(1235))))</formula1>
    </dataValidation>
    <dataValidation type="custom" allowBlank="1" showInputMessage="1" showErrorMessage="1" prompt="Maaf tidak usah di ganti - Maaf tidak usah di ganti" sqref="F6 H6">
      <formula1>EQ(LEN(F6),(0))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000"/>
  <sheetViews>
    <sheetView tabSelected="1" topLeftCell="A25" workbookViewId="0">
      <selection activeCell="A45" sqref="A45"/>
    </sheetView>
  </sheetViews>
  <sheetFormatPr defaultColWidth="17.28515625" defaultRowHeight="15" customHeight="1"/>
  <cols>
    <col min="1" max="1" width="4.7109375" customWidth="1"/>
    <col min="2" max="2" width="6.28515625" customWidth="1"/>
    <col min="3" max="3" width="33.140625" customWidth="1"/>
    <col min="4" max="4" width="5.5703125" customWidth="1"/>
    <col min="5" max="5" width="26.28515625" customWidth="1"/>
    <col min="6" max="6" width="9.85546875" customWidth="1"/>
    <col min="7" max="7" width="28.42578125" customWidth="1"/>
    <col min="8" max="8" width="19" customWidth="1"/>
    <col min="9" max="9" width="11.28515625" customWidth="1"/>
    <col min="10" max="10" width="19" customWidth="1"/>
    <col min="11" max="11" width="25.42578125" customWidth="1"/>
    <col min="12" max="12" width="19" customWidth="1"/>
    <col min="13" max="13" width="16.5703125" customWidth="1"/>
    <col min="14" max="26" width="8.7109375" customWidth="1"/>
  </cols>
  <sheetData>
    <row r="1" spans="1:13" ht="18" customHeight="1">
      <c r="A1" s="272" t="s">
        <v>48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5"/>
      <c r="M1" s="25"/>
    </row>
    <row r="2" spans="1:13" ht="26.25" customHeight="1">
      <c r="A2" s="274" t="s">
        <v>49</v>
      </c>
      <c r="B2" s="273"/>
      <c r="C2" s="273"/>
      <c r="D2" s="273"/>
      <c r="E2" s="273"/>
      <c r="F2" s="273"/>
      <c r="G2" s="273"/>
      <c r="H2" s="273"/>
      <c r="I2" s="273"/>
      <c r="J2" s="273"/>
      <c r="K2" s="273"/>
      <c r="L2" s="25"/>
      <c r="M2" s="25"/>
    </row>
    <row r="3" spans="1:13" ht="18" customHeight="1">
      <c r="A3" s="272" t="s">
        <v>50</v>
      </c>
      <c r="B3" s="273"/>
      <c r="C3" s="273"/>
      <c r="D3" s="273"/>
      <c r="E3" s="273"/>
      <c r="F3" s="273"/>
      <c r="G3" s="273"/>
      <c r="H3" s="273"/>
      <c r="I3" s="273"/>
      <c r="J3" s="273"/>
      <c r="K3" s="273"/>
      <c r="L3" s="25"/>
      <c r="M3" s="25"/>
    </row>
    <row r="4" spans="1:13" ht="18" customHeight="1">
      <c r="A4" s="26"/>
      <c r="B4" s="27"/>
      <c r="C4" s="27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3" ht="16.5" customHeight="1">
      <c r="A5" s="28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</row>
    <row r="6" spans="1:13" ht="15" customHeight="1">
      <c r="A6" s="278" t="s">
        <v>51</v>
      </c>
      <c r="B6" s="275" t="s">
        <v>52</v>
      </c>
      <c r="C6" s="270" t="s">
        <v>53</v>
      </c>
      <c r="D6" s="277" t="s">
        <v>54</v>
      </c>
      <c r="E6" s="270" t="s">
        <v>55</v>
      </c>
      <c r="F6" s="29"/>
      <c r="G6" s="270" t="s">
        <v>56</v>
      </c>
      <c r="H6" s="270" t="s">
        <v>57</v>
      </c>
      <c r="I6" s="270" t="s">
        <v>58</v>
      </c>
      <c r="J6" s="270" t="s">
        <v>59</v>
      </c>
      <c r="K6" s="270" t="s">
        <v>60</v>
      </c>
      <c r="L6" s="270" t="s">
        <v>61</v>
      </c>
      <c r="M6" s="270" t="s">
        <v>62</v>
      </c>
    </row>
    <row r="7" spans="1:13" ht="27.75" customHeight="1">
      <c r="A7" s="279"/>
      <c r="B7" s="276"/>
      <c r="C7" s="271"/>
      <c r="D7" s="271"/>
      <c r="E7" s="271"/>
      <c r="F7" s="30" t="s">
        <v>63</v>
      </c>
      <c r="G7" s="271"/>
      <c r="H7" s="271"/>
      <c r="I7" s="271"/>
      <c r="J7" s="271"/>
      <c r="K7" s="271"/>
      <c r="L7" s="271"/>
      <c r="M7" s="271"/>
    </row>
    <row r="8" spans="1:13" ht="16.5" customHeight="1">
      <c r="A8" s="31">
        <v>1</v>
      </c>
      <c r="B8" s="32">
        <v>1226</v>
      </c>
      <c r="C8" s="33" t="s">
        <v>64</v>
      </c>
      <c r="D8" s="34"/>
      <c r="E8" s="35"/>
      <c r="F8" s="36" t="s">
        <v>65</v>
      </c>
      <c r="G8" s="35"/>
      <c r="H8" s="35"/>
      <c r="I8" s="37"/>
      <c r="J8" s="38"/>
      <c r="K8" s="35"/>
      <c r="L8" s="39"/>
      <c r="M8" s="40"/>
    </row>
    <row r="9" spans="1:13" ht="16.5" customHeight="1">
      <c r="A9" s="41">
        <v>2</v>
      </c>
      <c r="B9" s="32">
        <v>1227</v>
      </c>
      <c r="C9" s="33" t="s">
        <v>66</v>
      </c>
      <c r="D9" s="42"/>
      <c r="E9" s="43"/>
      <c r="F9" s="36" t="s">
        <v>65</v>
      </c>
      <c r="G9" s="43"/>
      <c r="H9" s="43"/>
      <c r="I9" s="44"/>
      <c r="J9" s="45"/>
      <c r="K9" s="43"/>
      <c r="L9" s="46"/>
      <c r="M9" s="47"/>
    </row>
    <row r="10" spans="1:13" ht="16.5" customHeight="1">
      <c r="A10" s="41">
        <v>3</v>
      </c>
      <c r="B10" s="32">
        <v>1228</v>
      </c>
      <c r="C10" s="33" t="s">
        <v>67</v>
      </c>
      <c r="D10" s="42"/>
      <c r="E10" s="43"/>
      <c r="F10" s="36" t="s">
        <v>65</v>
      </c>
      <c r="G10" s="43"/>
      <c r="H10" s="43"/>
      <c r="I10" s="44"/>
      <c r="J10" s="45"/>
      <c r="K10" s="43"/>
      <c r="L10" s="46"/>
      <c r="M10" s="47"/>
    </row>
    <row r="11" spans="1:13" ht="16.5" customHeight="1">
      <c r="A11" s="41">
        <v>4</v>
      </c>
      <c r="B11" s="32">
        <v>1229</v>
      </c>
      <c r="C11" s="33" t="s">
        <v>68</v>
      </c>
      <c r="D11" s="42"/>
      <c r="E11" s="43"/>
      <c r="F11" s="36" t="s">
        <v>65</v>
      </c>
      <c r="G11" s="43"/>
      <c r="H11" s="43"/>
      <c r="I11" s="44"/>
      <c r="J11" s="45"/>
      <c r="K11" s="43"/>
      <c r="L11" s="46"/>
      <c r="M11" s="47"/>
    </row>
    <row r="12" spans="1:13" ht="16.5" customHeight="1">
      <c r="A12" s="41">
        <v>5</v>
      </c>
      <c r="B12" s="32">
        <v>1230</v>
      </c>
      <c r="C12" s="33" t="s">
        <v>69</v>
      </c>
      <c r="D12" s="42"/>
      <c r="E12" s="43"/>
      <c r="F12" s="36" t="s">
        <v>65</v>
      </c>
      <c r="G12" s="43"/>
      <c r="H12" s="43"/>
      <c r="I12" s="44"/>
      <c r="J12" s="45"/>
      <c r="K12" s="43"/>
      <c r="L12" s="46"/>
      <c r="M12" s="47"/>
    </row>
    <row r="13" spans="1:13" ht="16.5" customHeight="1">
      <c r="A13" s="41">
        <v>6</v>
      </c>
      <c r="B13" s="32">
        <v>1232</v>
      </c>
      <c r="C13" s="33" t="s">
        <v>70</v>
      </c>
      <c r="D13" s="42"/>
      <c r="E13" s="43"/>
      <c r="F13" s="36" t="s">
        <v>65</v>
      </c>
      <c r="G13" s="43"/>
      <c r="H13" s="43"/>
      <c r="I13" s="44"/>
      <c r="J13" s="45"/>
      <c r="K13" s="43"/>
      <c r="L13" s="46"/>
      <c r="M13" s="47"/>
    </row>
    <row r="14" spans="1:13" ht="16.5" customHeight="1">
      <c r="A14" s="41">
        <v>7</v>
      </c>
      <c r="B14" s="32">
        <v>1233</v>
      </c>
      <c r="C14" s="33" t="s">
        <v>71</v>
      </c>
      <c r="D14" s="42"/>
      <c r="E14" s="48"/>
      <c r="F14" s="36" t="s">
        <v>65</v>
      </c>
      <c r="G14" s="48"/>
      <c r="H14" s="48"/>
      <c r="I14" s="9"/>
      <c r="J14" s="49"/>
      <c r="K14" s="48"/>
      <c r="L14" s="46"/>
      <c r="M14" s="47"/>
    </row>
    <row r="15" spans="1:13" ht="16.5" customHeight="1">
      <c r="A15" s="41">
        <v>8</v>
      </c>
      <c r="B15" s="32">
        <v>1234</v>
      </c>
      <c r="C15" s="33" t="s">
        <v>72</v>
      </c>
      <c r="D15" s="42"/>
      <c r="E15" s="43"/>
      <c r="F15" s="36" t="s">
        <v>65</v>
      </c>
      <c r="G15" s="43"/>
      <c r="H15" s="43"/>
      <c r="I15" s="9"/>
      <c r="J15" s="45"/>
      <c r="K15" s="43"/>
      <c r="L15" s="46"/>
      <c r="M15" s="47"/>
    </row>
    <row r="16" spans="1:13" ht="16.5" customHeight="1">
      <c r="A16" s="41">
        <v>9</v>
      </c>
      <c r="B16" s="32">
        <v>1235</v>
      </c>
      <c r="C16" s="33" t="s">
        <v>73</v>
      </c>
      <c r="D16" s="42"/>
      <c r="E16" s="43"/>
      <c r="F16" s="36" t="s">
        <v>65</v>
      </c>
      <c r="G16" s="43"/>
      <c r="H16" s="43"/>
      <c r="I16" s="9"/>
      <c r="J16" s="45"/>
      <c r="K16" s="43"/>
      <c r="L16" s="46"/>
      <c r="M16" s="47"/>
    </row>
    <row r="17" spans="1:16" ht="16.5" customHeight="1">
      <c r="A17" s="41">
        <v>10</v>
      </c>
      <c r="B17" s="32">
        <v>1236</v>
      </c>
      <c r="C17" s="33" t="s">
        <v>74</v>
      </c>
      <c r="D17" s="42"/>
      <c r="E17" s="43"/>
      <c r="F17" s="36" t="s">
        <v>65</v>
      </c>
      <c r="G17" s="43"/>
      <c r="H17" s="43"/>
      <c r="I17" s="9"/>
      <c r="J17" s="45"/>
      <c r="K17" s="43"/>
      <c r="L17" s="46"/>
      <c r="M17" s="47"/>
    </row>
    <row r="18" spans="1:16" ht="16.5" customHeight="1">
      <c r="A18" s="41">
        <v>11</v>
      </c>
      <c r="B18" s="32">
        <v>1237</v>
      </c>
      <c r="C18" s="33" t="s">
        <v>75</v>
      </c>
      <c r="D18" s="42"/>
      <c r="E18" s="43"/>
      <c r="F18" s="36" t="s">
        <v>76</v>
      </c>
      <c r="G18" s="43"/>
      <c r="H18" s="43"/>
      <c r="I18" s="44"/>
      <c r="J18" s="45"/>
      <c r="K18" s="43"/>
      <c r="L18" s="46"/>
      <c r="M18" s="47"/>
    </row>
    <row r="19" spans="1:16" ht="16.5" customHeight="1">
      <c r="A19" s="41">
        <v>12</v>
      </c>
      <c r="B19" s="32">
        <v>1238</v>
      </c>
      <c r="C19" s="33" t="s">
        <v>77</v>
      </c>
      <c r="D19" s="42"/>
      <c r="E19" s="43"/>
      <c r="F19" s="36" t="s">
        <v>76</v>
      </c>
      <c r="G19" s="43"/>
      <c r="H19" s="43"/>
      <c r="I19" s="44"/>
      <c r="J19" s="45"/>
      <c r="K19" s="43"/>
      <c r="L19" s="46"/>
      <c r="M19" s="47"/>
    </row>
    <row r="20" spans="1:16" ht="16.5" customHeight="1">
      <c r="A20" s="41">
        <v>13</v>
      </c>
      <c r="B20" s="32">
        <v>1239</v>
      </c>
      <c r="C20" s="33" t="s">
        <v>78</v>
      </c>
      <c r="D20" s="42"/>
      <c r="E20" s="43"/>
      <c r="F20" s="36" t="s">
        <v>65</v>
      </c>
      <c r="G20" s="43"/>
      <c r="H20" s="43"/>
      <c r="I20" s="44"/>
      <c r="J20" s="45"/>
      <c r="K20" s="43"/>
      <c r="L20" s="46"/>
      <c r="M20" s="47"/>
    </row>
    <row r="21" spans="1:16" ht="16.5" customHeight="1">
      <c r="A21" s="41">
        <v>14</v>
      </c>
      <c r="B21" s="32">
        <v>1240</v>
      </c>
      <c r="C21" s="33" t="s">
        <v>79</v>
      </c>
      <c r="D21" s="42"/>
      <c r="E21" s="43"/>
      <c r="F21" s="36" t="s">
        <v>76</v>
      </c>
      <c r="G21" s="43"/>
      <c r="H21" s="43"/>
      <c r="I21" s="44"/>
      <c r="J21" s="45"/>
      <c r="K21" s="43"/>
      <c r="L21" s="46"/>
      <c r="M21" s="47"/>
    </row>
    <row r="22" spans="1:16" ht="16.5" customHeight="1">
      <c r="A22" s="41">
        <v>15</v>
      </c>
      <c r="B22" s="32">
        <v>1241</v>
      </c>
      <c r="C22" s="33" t="s">
        <v>80</v>
      </c>
      <c r="D22" s="42"/>
      <c r="E22" s="43"/>
      <c r="F22" s="36" t="s">
        <v>76</v>
      </c>
      <c r="G22" s="43"/>
      <c r="H22" s="43"/>
      <c r="I22" s="44"/>
      <c r="J22" s="45"/>
      <c r="K22" s="43"/>
      <c r="L22" s="46"/>
      <c r="M22" s="47"/>
      <c r="P22" s="27" t="s">
        <v>81</v>
      </c>
    </row>
    <row r="23" spans="1:16" ht="16.5" customHeight="1">
      <c r="A23" s="41">
        <v>16</v>
      </c>
      <c r="B23" s="32">
        <v>1242</v>
      </c>
      <c r="C23" s="33" t="s">
        <v>82</v>
      </c>
      <c r="D23" s="42"/>
      <c r="E23" s="43"/>
      <c r="F23" s="36" t="s">
        <v>65</v>
      </c>
      <c r="G23" s="43"/>
      <c r="H23" s="43"/>
      <c r="I23" s="44"/>
      <c r="J23" s="45"/>
      <c r="K23" s="43"/>
      <c r="L23" s="46"/>
      <c r="M23" s="47"/>
    </row>
    <row r="24" spans="1:16" ht="16.5" customHeight="1">
      <c r="A24" s="41">
        <v>17</v>
      </c>
      <c r="B24" s="32">
        <v>1243</v>
      </c>
      <c r="C24" s="33" t="s">
        <v>83</v>
      </c>
      <c r="D24" s="42"/>
      <c r="E24" s="43"/>
      <c r="F24" s="36" t="s">
        <v>65</v>
      </c>
      <c r="G24" s="43"/>
      <c r="H24" s="43"/>
      <c r="I24" s="44"/>
      <c r="J24" s="45"/>
      <c r="K24" s="43"/>
      <c r="L24" s="46"/>
      <c r="M24" s="47"/>
    </row>
    <row r="25" spans="1:16" ht="16.5" customHeight="1">
      <c r="A25" s="41">
        <v>18</v>
      </c>
      <c r="B25" s="32">
        <v>1244</v>
      </c>
      <c r="C25" s="33" t="s">
        <v>84</v>
      </c>
      <c r="D25" s="42"/>
      <c r="E25" s="43"/>
      <c r="F25" s="36" t="s">
        <v>65</v>
      </c>
      <c r="G25" s="43"/>
      <c r="H25" s="43"/>
      <c r="I25" s="44"/>
      <c r="J25" s="45"/>
      <c r="K25" s="43"/>
      <c r="L25" s="46"/>
      <c r="M25" s="47"/>
    </row>
    <row r="26" spans="1:16" ht="16.5" customHeight="1">
      <c r="A26" s="41">
        <v>19</v>
      </c>
      <c r="B26" s="32">
        <v>1245</v>
      </c>
      <c r="C26" s="33" t="s">
        <v>85</v>
      </c>
      <c r="D26" s="42"/>
      <c r="E26" s="43"/>
      <c r="F26" s="36" t="s">
        <v>65</v>
      </c>
      <c r="G26" s="43"/>
      <c r="H26" s="43"/>
      <c r="I26" s="44"/>
      <c r="J26" s="45"/>
      <c r="K26" s="43"/>
      <c r="L26" s="46"/>
      <c r="M26" s="47"/>
    </row>
    <row r="27" spans="1:16" ht="16.5" customHeight="1">
      <c r="A27" s="41">
        <v>20</v>
      </c>
      <c r="B27" s="32">
        <v>1246</v>
      </c>
      <c r="C27" s="33" t="s">
        <v>86</v>
      </c>
      <c r="D27" s="42"/>
      <c r="E27" s="43"/>
      <c r="F27" s="36" t="s">
        <v>65</v>
      </c>
      <c r="G27" s="43"/>
      <c r="H27" s="43"/>
      <c r="I27" s="44"/>
      <c r="J27" s="45"/>
      <c r="K27" s="43"/>
      <c r="L27" s="46"/>
      <c r="M27" s="47"/>
    </row>
    <row r="28" spans="1:16" ht="16.5" customHeight="1">
      <c r="A28" s="41">
        <v>21</v>
      </c>
      <c r="B28" s="32">
        <v>1247</v>
      </c>
      <c r="C28" s="33" t="s">
        <v>87</v>
      </c>
      <c r="D28" s="42"/>
      <c r="E28" s="43"/>
      <c r="F28" s="36" t="s">
        <v>65</v>
      </c>
      <c r="G28" s="43"/>
      <c r="H28" s="43"/>
      <c r="I28" s="44"/>
      <c r="J28" s="45"/>
      <c r="K28" s="43"/>
      <c r="L28" s="46"/>
      <c r="M28" s="47"/>
    </row>
    <row r="29" spans="1:16" ht="16.5" customHeight="1">
      <c r="A29" s="41">
        <v>22</v>
      </c>
      <c r="B29" s="32">
        <v>1248</v>
      </c>
      <c r="C29" s="33" t="s">
        <v>88</v>
      </c>
      <c r="D29" s="42"/>
      <c r="E29" s="43"/>
      <c r="F29" s="36" t="s">
        <v>65</v>
      </c>
      <c r="G29" s="43"/>
      <c r="H29" s="43"/>
      <c r="I29" s="44"/>
      <c r="J29" s="45"/>
      <c r="K29" s="43"/>
      <c r="L29" s="46"/>
      <c r="M29" s="47"/>
    </row>
    <row r="30" spans="1:16" ht="16.5" customHeight="1">
      <c r="A30" s="41">
        <v>23</v>
      </c>
      <c r="B30" s="32">
        <v>1249</v>
      </c>
      <c r="C30" s="33" t="s">
        <v>89</v>
      </c>
      <c r="D30" s="42"/>
      <c r="E30" s="43"/>
      <c r="F30" s="36" t="s">
        <v>65</v>
      </c>
      <c r="G30" s="43"/>
      <c r="H30" s="43"/>
      <c r="I30" s="44"/>
      <c r="J30" s="45"/>
      <c r="K30" s="43"/>
      <c r="L30" s="46"/>
      <c r="M30" s="47"/>
    </row>
    <row r="31" spans="1:16" ht="16.5" customHeight="1">
      <c r="A31" s="41">
        <v>24</v>
      </c>
      <c r="B31" s="32">
        <v>1250</v>
      </c>
      <c r="C31" s="33" t="s">
        <v>90</v>
      </c>
      <c r="D31" s="42"/>
      <c r="E31" s="43"/>
      <c r="F31" s="36" t="s">
        <v>65</v>
      </c>
      <c r="G31" s="43"/>
      <c r="H31" s="43"/>
      <c r="I31" s="44"/>
      <c r="J31" s="45"/>
      <c r="K31" s="43"/>
      <c r="L31" s="46"/>
      <c r="M31" s="47"/>
    </row>
    <row r="32" spans="1:16" ht="16.5" customHeight="1">
      <c r="A32" s="41">
        <v>25</v>
      </c>
      <c r="B32" s="32">
        <v>1251</v>
      </c>
      <c r="C32" s="33" t="s">
        <v>91</v>
      </c>
      <c r="D32" s="42"/>
      <c r="E32" s="43"/>
      <c r="F32" s="36" t="s">
        <v>65</v>
      </c>
      <c r="G32" s="43"/>
      <c r="H32" s="43"/>
      <c r="I32" s="44"/>
      <c r="J32" s="45"/>
      <c r="K32" s="43"/>
      <c r="L32" s="46"/>
      <c r="M32" s="47"/>
    </row>
    <row r="33" spans="1:13" ht="16.5" customHeight="1">
      <c r="A33" s="41">
        <v>26</v>
      </c>
      <c r="B33" s="32">
        <v>1252</v>
      </c>
      <c r="C33" s="33" t="s">
        <v>92</v>
      </c>
      <c r="D33" s="42"/>
      <c r="E33" s="43"/>
      <c r="F33" s="36" t="s">
        <v>65</v>
      </c>
      <c r="G33" s="43"/>
      <c r="H33" s="43"/>
      <c r="I33" s="44"/>
      <c r="J33" s="45"/>
      <c r="K33" s="43"/>
      <c r="L33" s="46"/>
      <c r="M33" s="47"/>
    </row>
    <row r="34" spans="1:13" ht="16.5" customHeight="1">
      <c r="A34" s="41">
        <v>27</v>
      </c>
      <c r="B34" s="32">
        <v>1253</v>
      </c>
      <c r="C34" s="33" t="s">
        <v>93</v>
      </c>
      <c r="D34" s="42"/>
      <c r="E34" s="43"/>
      <c r="F34" s="36" t="s">
        <v>94</v>
      </c>
      <c r="G34" s="43"/>
      <c r="H34" s="43"/>
      <c r="I34" s="44"/>
      <c r="J34" s="45"/>
      <c r="K34" s="43"/>
      <c r="L34" s="46"/>
      <c r="M34" s="47"/>
    </row>
    <row r="35" spans="1:13" ht="16.5" customHeight="1">
      <c r="A35" s="41">
        <v>28</v>
      </c>
      <c r="B35" s="32">
        <v>1254</v>
      </c>
      <c r="C35" s="33" t="s">
        <v>95</v>
      </c>
      <c r="D35" s="42"/>
      <c r="E35" s="43"/>
      <c r="F35" s="36" t="s">
        <v>65</v>
      </c>
      <c r="G35" s="43"/>
      <c r="H35" s="43"/>
      <c r="I35" s="9"/>
      <c r="J35" s="45"/>
      <c r="K35" s="43"/>
      <c r="L35" s="46"/>
      <c r="M35" s="47"/>
    </row>
    <row r="36" spans="1:13" ht="16.5" customHeight="1">
      <c r="A36" s="41">
        <v>29</v>
      </c>
      <c r="B36" s="32">
        <v>1255</v>
      </c>
      <c r="C36" s="33" t="s">
        <v>96</v>
      </c>
      <c r="D36" s="42"/>
      <c r="E36" s="43"/>
      <c r="F36" s="36" t="s">
        <v>65</v>
      </c>
      <c r="G36" s="43"/>
      <c r="H36" s="43"/>
      <c r="I36" s="44"/>
      <c r="J36" s="45"/>
      <c r="K36" s="43"/>
      <c r="L36" s="46"/>
      <c r="M36" s="47"/>
    </row>
    <row r="37" spans="1:13" ht="16.5" customHeight="1">
      <c r="A37" s="41">
        <v>30</v>
      </c>
      <c r="B37" s="32">
        <v>1256</v>
      </c>
      <c r="C37" s="33" t="s">
        <v>97</v>
      </c>
      <c r="D37" s="42"/>
      <c r="E37" s="43"/>
      <c r="F37" s="36" t="s">
        <v>76</v>
      </c>
      <c r="G37" s="43"/>
      <c r="H37" s="43"/>
      <c r="I37" s="44"/>
      <c r="J37" s="45"/>
      <c r="K37" s="43"/>
      <c r="L37" s="46"/>
      <c r="M37" s="47"/>
    </row>
    <row r="38" spans="1:13" ht="16.5" customHeight="1">
      <c r="A38" s="41">
        <v>31</v>
      </c>
      <c r="B38" s="32">
        <v>1257</v>
      </c>
      <c r="C38" s="33" t="s">
        <v>98</v>
      </c>
      <c r="D38" s="42"/>
      <c r="E38" s="43"/>
      <c r="F38" s="36" t="s">
        <v>76</v>
      </c>
      <c r="G38" s="43"/>
      <c r="H38" s="43"/>
      <c r="I38" s="9"/>
      <c r="J38" s="45"/>
      <c r="K38" s="43"/>
      <c r="L38" s="46"/>
      <c r="M38" s="47"/>
    </row>
    <row r="39" spans="1:13" ht="16.5" customHeight="1">
      <c r="A39" s="41">
        <v>32</v>
      </c>
      <c r="B39" s="32">
        <v>1258</v>
      </c>
      <c r="C39" s="33" t="s">
        <v>99</v>
      </c>
      <c r="D39" s="42"/>
      <c r="E39" s="43"/>
      <c r="F39" s="36" t="s">
        <v>65</v>
      </c>
      <c r="G39" s="43"/>
      <c r="H39" s="43"/>
      <c r="I39" s="44"/>
      <c r="J39" s="45"/>
      <c r="K39" s="43"/>
      <c r="L39" s="46"/>
      <c r="M39" s="47"/>
    </row>
    <row r="40" spans="1:13" ht="16.5" customHeight="1">
      <c r="A40" s="41">
        <v>33</v>
      </c>
      <c r="B40" s="32">
        <v>1259</v>
      </c>
      <c r="C40" s="33" t="s">
        <v>100</v>
      </c>
      <c r="D40" s="42"/>
      <c r="E40" s="43"/>
      <c r="F40" s="36" t="s">
        <v>65</v>
      </c>
      <c r="G40" s="43"/>
      <c r="H40" s="43"/>
      <c r="I40" s="44"/>
      <c r="J40" s="45"/>
      <c r="K40" s="43"/>
      <c r="L40" s="46"/>
      <c r="M40" s="47"/>
    </row>
    <row r="41" spans="1:13" ht="16.5" customHeight="1">
      <c r="A41" s="41">
        <v>34</v>
      </c>
      <c r="B41" s="32">
        <v>1260</v>
      </c>
      <c r="C41" s="33" t="s">
        <v>101</v>
      </c>
      <c r="D41" s="42"/>
      <c r="E41" s="43"/>
      <c r="F41" s="36" t="s">
        <v>65</v>
      </c>
      <c r="G41" s="43"/>
      <c r="H41" s="43"/>
      <c r="I41" s="44"/>
      <c r="J41" s="45"/>
      <c r="K41" s="43"/>
      <c r="L41" s="46"/>
      <c r="M41" s="47"/>
    </row>
    <row r="42" spans="1:13" ht="16.5" customHeight="1">
      <c r="A42" s="41">
        <v>35</v>
      </c>
      <c r="B42" s="32">
        <v>1261</v>
      </c>
      <c r="C42" s="33" t="s">
        <v>102</v>
      </c>
      <c r="D42" s="42"/>
      <c r="E42" s="43"/>
      <c r="F42" s="36" t="s">
        <v>65</v>
      </c>
      <c r="G42" s="43"/>
      <c r="H42" s="43"/>
      <c r="I42" s="44"/>
      <c r="J42" s="45"/>
      <c r="K42" s="43"/>
      <c r="L42" s="46"/>
      <c r="M42" s="47"/>
    </row>
    <row r="43" spans="1:13" ht="16.5" customHeight="1">
      <c r="A43" s="41">
        <v>36</v>
      </c>
      <c r="B43" s="32">
        <v>1262</v>
      </c>
      <c r="C43" s="33" t="s">
        <v>103</v>
      </c>
      <c r="D43" s="42"/>
      <c r="E43" s="43"/>
      <c r="F43" s="36" t="s">
        <v>65</v>
      </c>
      <c r="G43" s="43"/>
      <c r="H43" s="43"/>
      <c r="I43" s="44"/>
      <c r="J43" s="45"/>
      <c r="K43" s="43"/>
      <c r="L43" s="46"/>
      <c r="M43" s="47"/>
    </row>
    <row r="44" spans="1:13" ht="16.5" customHeight="1">
      <c r="A44" s="41">
        <v>37</v>
      </c>
      <c r="B44" s="32">
        <v>1263</v>
      </c>
      <c r="C44" s="33" t="s">
        <v>104</v>
      </c>
      <c r="D44" s="42"/>
      <c r="E44" s="43"/>
      <c r="F44" s="36" t="s">
        <v>65</v>
      </c>
      <c r="G44" s="43"/>
      <c r="H44" s="43"/>
      <c r="I44" s="44"/>
      <c r="J44" s="45"/>
      <c r="K44" s="43"/>
      <c r="L44" s="46"/>
      <c r="M44" s="47"/>
    </row>
    <row r="45" spans="1:13" ht="16.5" customHeight="1">
      <c r="A45" s="41">
        <v>38</v>
      </c>
      <c r="B45" s="32">
        <v>1264</v>
      </c>
      <c r="C45" s="33" t="s">
        <v>105</v>
      </c>
      <c r="D45" s="42"/>
      <c r="E45" s="43"/>
      <c r="F45" s="36" t="s">
        <v>65</v>
      </c>
      <c r="G45" s="43"/>
      <c r="H45" s="43"/>
      <c r="I45" s="44"/>
      <c r="J45" s="45"/>
      <c r="K45" s="43"/>
      <c r="L45" s="46"/>
      <c r="M45" s="47"/>
    </row>
    <row r="46" spans="1:13" ht="16.5" customHeight="1">
      <c r="A46" s="41">
        <v>39</v>
      </c>
      <c r="B46" s="50"/>
      <c r="C46" s="33"/>
      <c r="D46" s="42"/>
      <c r="E46" s="43"/>
      <c r="F46" s="36"/>
      <c r="G46" s="43"/>
      <c r="H46" s="43"/>
      <c r="I46" s="44"/>
      <c r="J46" s="45"/>
      <c r="K46" s="43"/>
      <c r="L46" s="46"/>
      <c r="M46" s="47"/>
    </row>
    <row r="47" spans="1:13" ht="16.5" customHeight="1">
      <c r="A47" s="51">
        <v>40</v>
      </c>
      <c r="B47" s="52"/>
      <c r="C47" s="53"/>
      <c r="D47" s="54"/>
      <c r="E47" s="43"/>
      <c r="F47" s="55"/>
      <c r="G47" s="43"/>
      <c r="H47" s="43"/>
      <c r="I47" s="44"/>
      <c r="J47" s="45"/>
      <c r="K47" s="43"/>
      <c r="L47" s="46"/>
      <c r="M47" s="47"/>
    </row>
    <row r="48" spans="1:13" ht="16.5" customHeight="1">
      <c r="A48" s="51">
        <v>41</v>
      </c>
      <c r="B48" s="56"/>
      <c r="C48" s="57"/>
      <c r="D48" s="54"/>
      <c r="E48" s="43"/>
      <c r="F48" s="55"/>
      <c r="G48" s="43"/>
      <c r="H48" s="43"/>
      <c r="I48" s="9"/>
      <c r="J48" s="45"/>
      <c r="K48" s="43"/>
      <c r="L48" s="46"/>
      <c r="M48" s="47"/>
    </row>
    <row r="49" spans="1:13" ht="16.5" customHeight="1">
      <c r="A49" s="51">
        <v>42</v>
      </c>
      <c r="B49" s="56"/>
      <c r="C49" s="57"/>
      <c r="D49" s="54"/>
      <c r="E49" s="43"/>
      <c r="F49" s="55"/>
      <c r="G49" s="43"/>
      <c r="H49" s="43"/>
      <c r="I49" s="44"/>
      <c r="J49" s="45"/>
      <c r="K49" s="43"/>
      <c r="L49" s="46"/>
      <c r="M49" s="47"/>
    </row>
    <row r="50" spans="1:13" ht="16.5" customHeight="1">
      <c r="A50" s="51">
        <v>43</v>
      </c>
      <c r="B50" s="56"/>
      <c r="C50" s="57"/>
      <c r="D50" s="54"/>
      <c r="E50" s="43"/>
      <c r="F50" s="55"/>
      <c r="G50" s="43"/>
      <c r="H50" s="43"/>
      <c r="I50" s="44"/>
      <c r="J50" s="45"/>
      <c r="K50" s="43"/>
      <c r="L50" s="46"/>
      <c r="M50" s="47"/>
    </row>
    <row r="51" spans="1:13" ht="16.5" customHeight="1">
      <c r="A51" s="51">
        <v>44</v>
      </c>
      <c r="B51" s="56"/>
      <c r="C51" s="57"/>
      <c r="D51" s="54"/>
      <c r="E51" s="43"/>
      <c r="F51" s="55"/>
      <c r="G51" s="43"/>
      <c r="H51" s="43"/>
      <c r="I51" s="44"/>
      <c r="J51" s="45"/>
      <c r="K51" s="43"/>
      <c r="L51" s="46"/>
      <c r="M51" s="47"/>
    </row>
    <row r="52" spans="1:13" ht="16.5" customHeight="1">
      <c r="A52" s="51">
        <v>45</v>
      </c>
      <c r="B52" s="56"/>
      <c r="C52" s="57"/>
      <c r="D52" s="54"/>
      <c r="E52" s="43"/>
      <c r="F52" s="55"/>
      <c r="G52" s="43"/>
      <c r="H52" s="43"/>
      <c r="I52" s="44"/>
      <c r="J52" s="45"/>
      <c r="K52" s="43"/>
      <c r="L52" s="46"/>
      <c r="M52" s="47"/>
    </row>
    <row r="53" spans="1:13" ht="16.5" customHeight="1">
      <c r="A53" s="51">
        <v>46</v>
      </c>
      <c r="B53" s="56"/>
      <c r="C53" s="57"/>
      <c r="D53" s="54"/>
      <c r="E53" s="43"/>
      <c r="F53" s="55"/>
      <c r="G53" s="43"/>
      <c r="H53" s="43"/>
      <c r="I53" s="44"/>
      <c r="J53" s="45"/>
      <c r="K53" s="43"/>
      <c r="L53" s="46"/>
      <c r="M53" s="47"/>
    </row>
    <row r="54" spans="1:13" ht="16.5" customHeight="1">
      <c r="A54" s="51">
        <v>47</v>
      </c>
      <c r="B54" s="56"/>
      <c r="C54" s="57"/>
      <c r="D54" s="54"/>
      <c r="E54" s="43"/>
      <c r="F54" s="55"/>
      <c r="G54" s="43"/>
      <c r="H54" s="43"/>
      <c r="I54" s="44"/>
      <c r="J54" s="45"/>
      <c r="K54" s="43"/>
      <c r="L54" s="46"/>
      <c r="M54" s="47"/>
    </row>
    <row r="55" spans="1:13" ht="16.5" customHeight="1">
      <c r="A55" s="51">
        <v>48</v>
      </c>
      <c r="B55" s="56"/>
      <c r="C55" s="57"/>
      <c r="D55" s="54"/>
      <c r="E55" s="43"/>
      <c r="F55" s="55"/>
      <c r="G55" s="43"/>
      <c r="H55" s="43"/>
      <c r="I55" s="44"/>
      <c r="J55" s="45"/>
      <c r="K55" s="43"/>
      <c r="L55" s="46"/>
      <c r="M55" s="47"/>
    </row>
    <row r="56" spans="1:13" ht="16.5" customHeight="1">
      <c r="A56" s="51">
        <v>49</v>
      </c>
      <c r="B56" s="56"/>
      <c r="C56" s="57"/>
      <c r="D56" s="54"/>
      <c r="E56" s="43"/>
      <c r="F56" s="55"/>
      <c r="G56" s="43"/>
      <c r="H56" s="43"/>
      <c r="I56" s="44"/>
      <c r="J56" s="45"/>
      <c r="K56" s="43"/>
      <c r="L56" s="46"/>
      <c r="M56" s="47"/>
    </row>
    <row r="57" spans="1:13" ht="16.5" customHeight="1">
      <c r="A57" s="51">
        <v>50</v>
      </c>
      <c r="B57" s="56"/>
      <c r="C57" s="57"/>
      <c r="D57" s="54"/>
      <c r="E57" s="43"/>
      <c r="F57" s="55"/>
      <c r="G57" s="43"/>
      <c r="H57" s="43"/>
      <c r="I57" s="44"/>
      <c r="J57" s="45"/>
      <c r="K57" s="43"/>
      <c r="L57" s="46"/>
      <c r="M57" s="47"/>
    </row>
    <row r="58" spans="1:13" ht="16.5" customHeight="1">
      <c r="A58" s="51">
        <v>51</v>
      </c>
      <c r="B58" s="56"/>
      <c r="C58" s="57"/>
      <c r="D58" s="54"/>
      <c r="E58" s="43"/>
      <c r="F58" s="55"/>
      <c r="G58" s="43"/>
      <c r="H58" s="43"/>
      <c r="I58" s="44"/>
      <c r="J58" s="45"/>
      <c r="K58" s="43"/>
      <c r="L58" s="46"/>
      <c r="M58" s="47"/>
    </row>
    <row r="59" spans="1:13" ht="16.5" customHeight="1">
      <c r="A59" s="51">
        <v>52</v>
      </c>
      <c r="B59" s="56"/>
      <c r="C59" s="57"/>
      <c r="D59" s="54"/>
      <c r="E59" s="43"/>
      <c r="F59" s="55"/>
      <c r="G59" s="43"/>
      <c r="H59" s="43"/>
      <c r="I59" s="44"/>
      <c r="J59" s="45"/>
      <c r="K59" s="43"/>
      <c r="L59" s="46"/>
      <c r="M59" s="47"/>
    </row>
    <row r="60" spans="1:13" ht="16.5" customHeight="1">
      <c r="A60" s="51">
        <v>53</v>
      </c>
      <c r="B60" s="56"/>
      <c r="C60" s="57"/>
      <c r="D60" s="54"/>
      <c r="E60" s="43"/>
      <c r="F60" s="55"/>
      <c r="G60" s="43"/>
      <c r="H60" s="43"/>
      <c r="I60" s="44"/>
      <c r="J60" s="45"/>
      <c r="K60" s="43"/>
      <c r="L60" s="46"/>
      <c r="M60" s="47"/>
    </row>
    <row r="61" spans="1:13" ht="16.5" customHeight="1">
      <c r="A61" s="51">
        <v>54</v>
      </c>
      <c r="B61" s="56"/>
      <c r="C61" s="57"/>
      <c r="D61" s="54"/>
      <c r="E61" s="43"/>
      <c r="F61" s="55"/>
      <c r="G61" s="43"/>
      <c r="H61" s="43"/>
      <c r="I61" s="44"/>
      <c r="J61" s="45"/>
      <c r="K61" s="43"/>
      <c r="L61" s="46"/>
      <c r="M61" s="47"/>
    </row>
    <row r="62" spans="1:13" ht="16.5" customHeight="1">
      <c r="A62" s="51">
        <v>55</v>
      </c>
      <c r="B62" s="56"/>
      <c r="C62" s="57"/>
      <c r="D62" s="54"/>
      <c r="E62" s="43"/>
      <c r="F62" s="55"/>
      <c r="G62" s="43"/>
      <c r="H62" s="43"/>
      <c r="I62" s="44"/>
      <c r="J62" s="45"/>
      <c r="K62" s="43"/>
      <c r="L62" s="46"/>
      <c r="M62" s="47"/>
    </row>
    <row r="63" spans="1:13" ht="16.5" customHeight="1">
      <c r="A63" s="51">
        <v>56</v>
      </c>
      <c r="B63" s="56"/>
      <c r="C63" s="57"/>
      <c r="D63" s="54"/>
      <c r="E63" s="43"/>
      <c r="F63" s="55"/>
      <c r="G63" s="43"/>
      <c r="H63" s="43"/>
      <c r="I63" s="44"/>
      <c r="J63" s="45"/>
      <c r="K63" s="43"/>
      <c r="L63" s="46"/>
      <c r="M63" s="47"/>
    </row>
    <row r="64" spans="1:13" ht="16.5" customHeight="1">
      <c r="A64" s="51">
        <v>57</v>
      </c>
      <c r="B64" s="56"/>
      <c r="C64" s="57"/>
      <c r="D64" s="54"/>
      <c r="E64" s="43"/>
      <c r="F64" s="55"/>
      <c r="G64" s="43"/>
      <c r="H64" s="43"/>
      <c r="I64" s="44"/>
      <c r="J64" s="45"/>
      <c r="K64" s="43"/>
      <c r="L64" s="46"/>
      <c r="M64" s="47"/>
    </row>
    <row r="65" spans="1:13" ht="16.5" customHeight="1">
      <c r="A65" s="51">
        <v>58</v>
      </c>
      <c r="B65" s="56"/>
      <c r="C65" s="57"/>
      <c r="D65" s="54"/>
      <c r="E65" s="43"/>
      <c r="F65" s="55"/>
      <c r="G65" s="43"/>
      <c r="H65" s="43"/>
      <c r="I65" s="44"/>
      <c r="J65" s="45"/>
      <c r="K65" s="43"/>
      <c r="L65" s="46"/>
      <c r="M65" s="47"/>
    </row>
    <row r="66" spans="1:13" ht="16.5" customHeight="1">
      <c r="A66" s="51">
        <v>59</v>
      </c>
      <c r="B66" s="56"/>
      <c r="C66" s="57"/>
      <c r="D66" s="54"/>
      <c r="E66" s="43"/>
      <c r="F66" s="55"/>
      <c r="G66" s="43"/>
      <c r="H66" s="43"/>
      <c r="I66" s="44"/>
      <c r="J66" s="45"/>
      <c r="K66" s="43"/>
      <c r="L66" s="46"/>
      <c r="M66" s="47"/>
    </row>
    <row r="67" spans="1:13" ht="16.5" customHeight="1">
      <c r="A67" s="51">
        <v>60</v>
      </c>
      <c r="B67" s="56"/>
      <c r="C67" s="57"/>
      <c r="D67" s="54"/>
      <c r="E67" s="43"/>
      <c r="F67" s="55"/>
      <c r="G67" s="43"/>
      <c r="H67" s="43"/>
      <c r="I67" s="44"/>
      <c r="J67" s="45"/>
      <c r="K67" s="43"/>
      <c r="L67" s="46"/>
      <c r="M67" s="47"/>
    </row>
    <row r="68" spans="1:13" ht="16.5" customHeight="1">
      <c r="A68" s="51">
        <v>61</v>
      </c>
      <c r="B68" s="56"/>
      <c r="C68" s="57"/>
      <c r="D68" s="54"/>
      <c r="E68" s="43"/>
      <c r="F68" s="55"/>
      <c r="G68" s="43"/>
      <c r="H68" s="43"/>
      <c r="I68" s="44"/>
      <c r="J68" s="45"/>
      <c r="K68" s="43"/>
      <c r="L68" s="46"/>
      <c r="M68" s="47"/>
    </row>
    <row r="69" spans="1:13" ht="16.5" customHeight="1">
      <c r="A69" s="51">
        <v>62</v>
      </c>
      <c r="B69" s="56"/>
      <c r="C69" s="57"/>
      <c r="D69" s="54"/>
      <c r="E69" s="43"/>
      <c r="F69" s="55"/>
      <c r="G69" s="43"/>
      <c r="H69" s="43"/>
      <c r="I69" s="44"/>
      <c r="J69" s="45"/>
      <c r="K69" s="43"/>
      <c r="L69" s="46"/>
      <c r="M69" s="47"/>
    </row>
    <row r="70" spans="1:13" ht="16.5" customHeight="1">
      <c r="A70" s="51">
        <v>63</v>
      </c>
      <c r="B70" s="56"/>
      <c r="C70" s="57"/>
      <c r="D70" s="54"/>
      <c r="E70" s="43"/>
      <c r="F70" s="55"/>
      <c r="G70" s="43"/>
      <c r="H70" s="43"/>
      <c r="I70" s="44"/>
      <c r="J70" s="45"/>
      <c r="K70" s="43"/>
      <c r="L70" s="46"/>
      <c r="M70" s="47"/>
    </row>
    <row r="71" spans="1:13" ht="16.5" customHeight="1">
      <c r="A71" s="51">
        <v>64</v>
      </c>
      <c r="B71" s="56"/>
      <c r="C71" s="57"/>
      <c r="D71" s="54"/>
      <c r="E71" s="43"/>
      <c r="F71" s="55"/>
      <c r="G71" s="43"/>
      <c r="H71" s="43"/>
      <c r="I71" s="44"/>
      <c r="J71" s="45"/>
      <c r="K71" s="43"/>
      <c r="L71" s="46"/>
      <c r="M71" s="47"/>
    </row>
    <row r="72" spans="1:13" ht="16.5" customHeight="1">
      <c r="A72" s="51">
        <v>65</v>
      </c>
      <c r="B72" s="56"/>
      <c r="C72" s="57"/>
      <c r="D72" s="54"/>
      <c r="E72" s="43"/>
      <c r="F72" s="55"/>
      <c r="G72" s="43"/>
      <c r="H72" s="43"/>
      <c r="I72" s="44"/>
      <c r="J72" s="45"/>
      <c r="K72" s="43"/>
      <c r="L72" s="46"/>
      <c r="M72" s="47"/>
    </row>
    <row r="73" spans="1:13" ht="16.5" customHeight="1">
      <c r="A73" s="51">
        <v>66</v>
      </c>
      <c r="B73" s="56"/>
      <c r="C73" s="57"/>
      <c r="D73" s="54"/>
      <c r="E73" s="43"/>
      <c r="F73" s="55"/>
      <c r="G73" s="43"/>
      <c r="H73" s="43"/>
      <c r="I73" s="44"/>
      <c r="J73" s="45"/>
      <c r="K73" s="43"/>
      <c r="L73" s="46"/>
      <c r="M73" s="47"/>
    </row>
    <row r="74" spans="1:13" ht="16.5" customHeight="1">
      <c r="A74" s="51">
        <v>67</v>
      </c>
      <c r="B74" s="56"/>
      <c r="C74" s="57"/>
      <c r="D74" s="54"/>
      <c r="E74" s="43"/>
      <c r="F74" s="55"/>
      <c r="G74" s="43"/>
      <c r="H74" s="43"/>
      <c r="I74" s="9"/>
      <c r="J74" s="45"/>
      <c r="K74" s="43"/>
      <c r="L74" s="46"/>
      <c r="M74" s="47"/>
    </row>
    <row r="75" spans="1:13" ht="16.5" customHeight="1">
      <c r="A75" s="51">
        <v>68</v>
      </c>
      <c r="B75" s="56"/>
      <c r="C75" s="57"/>
      <c r="D75" s="54"/>
      <c r="E75" s="43"/>
      <c r="F75" s="55"/>
      <c r="G75" s="43"/>
      <c r="H75" s="43"/>
      <c r="I75" s="44"/>
      <c r="J75" s="45"/>
      <c r="K75" s="43"/>
      <c r="L75" s="46"/>
      <c r="M75" s="47"/>
    </row>
    <row r="76" spans="1:13" ht="16.5" customHeight="1">
      <c r="A76" s="51">
        <v>69</v>
      </c>
      <c r="B76" s="56"/>
      <c r="C76" s="57"/>
      <c r="D76" s="54"/>
      <c r="E76" s="43"/>
      <c r="F76" s="55"/>
      <c r="G76" s="43"/>
      <c r="H76" s="43"/>
      <c r="I76" s="44"/>
      <c r="J76" s="45"/>
      <c r="K76" s="43"/>
      <c r="L76" s="46"/>
      <c r="M76" s="47"/>
    </row>
    <row r="77" spans="1:13" ht="16.5" customHeight="1">
      <c r="A77" s="51">
        <v>70</v>
      </c>
      <c r="B77" s="56"/>
      <c r="C77" s="57"/>
      <c r="D77" s="54"/>
      <c r="E77" s="43"/>
      <c r="F77" s="55"/>
      <c r="G77" s="43"/>
      <c r="H77" s="43"/>
      <c r="I77" s="44"/>
      <c r="J77" s="45"/>
      <c r="K77" s="43"/>
      <c r="L77" s="46"/>
      <c r="M77" s="47"/>
    </row>
    <row r="78" spans="1:13" ht="16.5" customHeight="1">
      <c r="A78" s="51">
        <v>71</v>
      </c>
      <c r="B78" s="56"/>
      <c r="C78" s="57"/>
      <c r="D78" s="54"/>
      <c r="E78" s="43"/>
      <c r="F78" s="55"/>
      <c r="G78" s="43"/>
      <c r="H78" s="43"/>
      <c r="I78" s="9"/>
      <c r="J78" s="45"/>
      <c r="K78" s="43"/>
      <c r="L78" s="46"/>
      <c r="M78" s="47"/>
    </row>
    <row r="79" spans="1:13" ht="16.5" customHeight="1">
      <c r="A79" s="51">
        <v>72</v>
      </c>
      <c r="B79" s="56"/>
      <c r="C79" s="57"/>
      <c r="D79" s="54"/>
      <c r="E79" s="43"/>
      <c r="F79" s="55"/>
      <c r="G79" s="43"/>
      <c r="H79" s="43"/>
      <c r="I79" s="44"/>
      <c r="J79" s="45"/>
      <c r="K79" s="43"/>
      <c r="L79" s="46"/>
      <c r="M79" s="47"/>
    </row>
    <row r="80" spans="1:13" ht="16.5" customHeight="1">
      <c r="A80" s="51">
        <v>73</v>
      </c>
      <c r="B80" s="56"/>
      <c r="C80" s="57"/>
      <c r="D80" s="54"/>
      <c r="E80" s="43"/>
      <c r="F80" s="55"/>
      <c r="G80" s="43"/>
      <c r="H80" s="43"/>
      <c r="I80" s="44"/>
      <c r="J80" s="45"/>
      <c r="K80" s="43"/>
      <c r="L80" s="46"/>
      <c r="M80" s="47"/>
    </row>
    <row r="81" spans="1:13" ht="16.5" customHeight="1">
      <c r="A81" s="51">
        <v>74</v>
      </c>
      <c r="B81" s="56"/>
      <c r="C81" s="57"/>
      <c r="D81" s="54"/>
      <c r="E81" s="43"/>
      <c r="F81" s="55"/>
      <c r="G81" s="43"/>
      <c r="H81" s="43"/>
      <c r="I81" s="44"/>
      <c r="J81" s="45"/>
      <c r="K81" s="43"/>
      <c r="L81" s="46"/>
      <c r="M81" s="47"/>
    </row>
    <row r="82" spans="1:13" ht="16.5" customHeight="1">
      <c r="A82" s="51">
        <v>75</v>
      </c>
      <c r="B82" s="56"/>
      <c r="C82" s="57"/>
      <c r="D82" s="54"/>
      <c r="E82" s="43"/>
      <c r="F82" s="55"/>
      <c r="G82" s="43"/>
      <c r="H82" s="43"/>
      <c r="I82" s="44"/>
      <c r="J82" s="45"/>
      <c r="K82" s="43"/>
      <c r="L82" s="46"/>
      <c r="M82" s="47"/>
    </row>
    <row r="83" spans="1:13" ht="16.5" customHeight="1">
      <c r="A83" s="51">
        <v>76</v>
      </c>
      <c r="B83" s="56"/>
      <c r="C83" s="57"/>
      <c r="D83" s="54"/>
      <c r="E83" s="43"/>
      <c r="F83" s="55"/>
      <c r="G83" s="43"/>
      <c r="H83" s="43"/>
      <c r="I83" s="44"/>
      <c r="J83" s="45"/>
      <c r="K83" s="43"/>
      <c r="L83" s="46"/>
      <c r="M83" s="47"/>
    </row>
    <row r="84" spans="1:13" ht="16.5" customHeight="1">
      <c r="A84" s="51">
        <v>77</v>
      </c>
      <c r="B84" s="56"/>
      <c r="C84" s="57"/>
      <c r="D84" s="54"/>
      <c r="E84" s="43"/>
      <c r="F84" s="55"/>
      <c r="G84" s="43"/>
      <c r="H84" s="43"/>
      <c r="I84" s="44"/>
      <c r="J84" s="45"/>
      <c r="K84" s="43"/>
      <c r="L84" s="46"/>
      <c r="M84" s="47"/>
    </row>
    <row r="85" spans="1:13" ht="16.5" customHeight="1">
      <c r="A85" s="51">
        <v>78</v>
      </c>
      <c r="B85" s="56"/>
      <c r="C85" s="57"/>
      <c r="D85" s="54"/>
      <c r="E85" s="43"/>
      <c r="F85" s="55"/>
      <c r="G85" s="43"/>
      <c r="H85" s="43"/>
      <c r="I85" s="44"/>
      <c r="J85" s="45"/>
      <c r="K85" s="43"/>
      <c r="L85" s="46"/>
      <c r="M85" s="47"/>
    </row>
    <row r="86" spans="1:13" ht="16.5" customHeight="1">
      <c r="A86" s="51">
        <v>79</v>
      </c>
      <c r="B86" s="56"/>
      <c r="C86" s="57"/>
      <c r="D86" s="54"/>
      <c r="E86" s="43"/>
      <c r="F86" s="55"/>
      <c r="G86" s="43"/>
      <c r="H86" s="43"/>
      <c r="I86" s="44"/>
      <c r="J86" s="45"/>
      <c r="K86" s="43"/>
      <c r="L86" s="46"/>
      <c r="M86" s="47"/>
    </row>
    <row r="87" spans="1:13" ht="16.5" customHeight="1">
      <c r="A87" s="51">
        <v>80</v>
      </c>
      <c r="B87" s="56"/>
      <c r="C87" s="57"/>
      <c r="D87" s="54"/>
      <c r="E87" s="43"/>
      <c r="F87" s="55"/>
      <c r="G87" s="43"/>
      <c r="H87" s="43"/>
      <c r="I87" s="44"/>
      <c r="J87" s="45"/>
      <c r="K87" s="43"/>
      <c r="L87" s="46"/>
      <c r="M87" s="47"/>
    </row>
    <row r="88" spans="1:13" ht="16.5" customHeight="1">
      <c r="A88" s="51">
        <v>81</v>
      </c>
      <c r="B88" s="56"/>
      <c r="C88" s="57"/>
      <c r="D88" s="54"/>
      <c r="E88" s="43"/>
      <c r="F88" s="55"/>
      <c r="G88" s="43"/>
      <c r="H88" s="43"/>
      <c r="I88" s="44"/>
      <c r="J88" s="45"/>
      <c r="K88" s="43"/>
      <c r="L88" s="46"/>
      <c r="M88" s="47"/>
    </row>
    <row r="89" spans="1:13" ht="16.5" customHeight="1">
      <c r="A89" s="51">
        <v>82</v>
      </c>
      <c r="B89" s="56"/>
      <c r="C89" s="57"/>
      <c r="D89" s="54"/>
      <c r="E89" s="43"/>
      <c r="F89" s="55"/>
      <c r="G89" s="43"/>
      <c r="H89" s="43"/>
      <c r="I89" s="9"/>
      <c r="J89" s="45"/>
      <c r="K89" s="43"/>
      <c r="L89" s="46"/>
      <c r="M89" s="47"/>
    </row>
    <row r="90" spans="1:13" ht="16.5" customHeight="1">
      <c r="A90" s="51">
        <v>83</v>
      </c>
      <c r="B90" s="56"/>
      <c r="C90" s="57"/>
      <c r="D90" s="54"/>
      <c r="E90" s="43"/>
      <c r="F90" s="55"/>
      <c r="G90" s="43"/>
      <c r="H90" s="43"/>
      <c r="I90" s="44"/>
      <c r="J90" s="45"/>
      <c r="K90" s="43"/>
      <c r="L90" s="46"/>
      <c r="M90" s="47"/>
    </row>
    <row r="91" spans="1:13" ht="16.5" customHeight="1">
      <c r="A91" s="51">
        <v>84</v>
      </c>
      <c r="B91" s="56"/>
      <c r="C91" s="57"/>
      <c r="D91" s="54"/>
      <c r="E91" s="43"/>
      <c r="F91" s="55"/>
      <c r="G91" s="43"/>
      <c r="H91" s="43"/>
      <c r="I91" s="44"/>
      <c r="J91" s="45"/>
      <c r="K91" s="43"/>
      <c r="L91" s="46"/>
      <c r="M91" s="47"/>
    </row>
    <row r="92" spans="1:13" ht="16.5" customHeight="1">
      <c r="A92" s="51">
        <v>85</v>
      </c>
      <c r="B92" s="56"/>
      <c r="C92" s="57"/>
      <c r="D92" s="54"/>
      <c r="E92" s="43"/>
      <c r="F92" s="55"/>
      <c r="G92" s="43"/>
      <c r="H92" s="43"/>
      <c r="I92" s="9"/>
      <c r="J92" s="45"/>
      <c r="K92" s="43"/>
      <c r="L92" s="46"/>
      <c r="M92" s="47"/>
    </row>
    <row r="93" spans="1:13" ht="16.5" customHeight="1">
      <c r="A93" s="51">
        <v>86</v>
      </c>
      <c r="B93" s="56"/>
      <c r="C93" s="57"/>
      <c r="D93" s="54"/>
      <c r="E93" s="43"/>
      <c r="F93" s="55"/>
      <c r="G93" s="43"/>
      <c r="H93" s="43"/>
      <c r="I93" s="44"/>
      <c r="J93" s="45"/>
      <c r="K93" s="43"/>
      <c r="L93" s="46"/>
      <c r="M93" s="47"/>
    </row>
    <row r="94" spans="1:13" ht="16.5" customHeight="1">
      <c r="A94" s="51">
        <v>87</v>
      </c>
      <c r="B94" s="56"/>
      <c r="C94" s="57"/>
      <c r="D94" s="54"/>
      <c r="E94" s="43"/>
      <c r="F94" s="55"/>
      <c r="G94" s="43"/>
      <c r="H94" s="43"/>
      <c r="I94" s="44"/>
      <c r="J94" s="45"/>
      <c r="K94" s="43"/>
      <c r="L94" s="46"/>
      <c r="M94" s="47"/>
    </row>
    <row r="95" spans="1:13" ht="16.5" customHeight="1">
      <c r="A95" s="51">
        <v>88</v>
      </c>
      <c r="B95" s="56"/>
      <c r="C95" s="57"/>
      <c r="D95" s="54"/>
      <c r="E95" s="43"/>
      <c r="F95" s="55"/>
      <c r="G95" s="43"/>
      <c r="H95" s="43"/>
      <c r="I95" s="44"/>
      <c r="J95" s="45"/>
      <c r="K95" s="43"/>
      <c r="L95" s="46"/>
      <c r="M95" s="47"/>
    </row>
    <row r="96" spans="1:13" ht="16.5" customHeight="1">
      <c r="A96" s="51">
        <v>89</v>
      </c>
      <c r="B96" s="56"/>
      <c r="C96" s="57"/>
      <c r="D96" s="54"/>
      <c r="E96" s="43"/>
      <c r="F96" s="55"/>
      <c r="G96" s="43"/>
      <c r="H96" s="43"/>
      <c r="I96" s="44"/>
      <c r="J96" s="45"/>
      <c r="K96" s="43"/>
      <c r="L96" s="46"/>
      <c r="M96" s="47"/>
    </row>
    <row r="97" spans="1:13" ht="16.5" customHeight="1">
      <c r="A97" s="51">
        <v>90</v>
      </c>
      <c r="B97" s="56"/>
      <c r="C97" s="57"/>
      <c r="D97" s="54"/>
      <c r="E97" s="43"/>
      <c r="F97" s="55"/>
      <c r="G97" s="43"/>
      <c r="H97" s="43"/>
      <c r="I97" s="44"/>
      <c r="J97" s="45"/>
      <c r="K97" s="43"/>
      <c r="L97" s="46"/>
      <c r="M97" s="47"/>
    </row>
    <row r="98" spans="1:13" ht="16.5" customHeight="1">
      <c r="A98" s="51">
        <v>91</v>
      </c>
      <c r="B98" s="56"/>
      <c r="C98" s="57"/>
      <c r="D98" s="54"/>
      <c r="E98" s="43"/>
      <c r="F98" s="55"/>
      <c r="G98" s="43"/>
      <c r="H98" s="43"/>
      <c r="I98" s="44"/>
      <c r="J98" s="45"/>
      <c r="K98" s="43"/>
      <c r="L98" s="46"/>
      <c r="M98" s="47"/>
    </row>
    <row r="99" spans="1:13" ht="16.5" customHeight="1">
      <c r="A99" s="51">
        <v>92</v>
      </c>
      <c r="B99" s="56"/>
      <c r="C99" s="57"/>
      <c r="D99" s="54"/>
      <c r="E99" s="43"/>
      <c r="F99" s="55"/>
      <c r="G99" s="43"/>
      <c r="H99" s="43"/>
      <c r="I99" s="44"/>
      <c r="J99" s="45"/>
      <c r="K99" s="43"/>
      <c r="L99" s="46"/>
      <c r="M99" s="47"/>
    </row>
    <row r="100" spans="1:13" ht="16.5" customHeight="1">
      <c r="A100" s="51">
        <v>93</v>
      </c>
      <c r="B100" s="56"/>
      <c r="C100" s="57"/>
      <c r="D100" s="54"/>
      <c r="E100" s="43"/>
      <c r="F100" s="55"/>
      <c r="G100" s="43"/>
      <c r="H100" s="43"/>
      <c r="I100" s="9"/>
      <c r="J100" s="45"/>
      <c r="K100" s="43"/>
      <c r="L100" s="46"/>
      <c r="M100" s="47"/>
    </row>
    <row r="101" spans="1:13" ht="16.5" customHeight="1">
      <c r="A101" s="51">
        <v>94</v>
      </c>
      <c r="B101" s="56"/>
      <c r="C101" s="57"/>
      <c r="D101" s="54"/>
      <c r="E101" s="43"/>
      <c r="F101" s="55"/>
      <c r="G101" s="43"/>
      <c r="H101" s="43"/>
      <c r="I101" s="44"/>
      <c r="J101" s="45"/>
      <c r="K101" s="43"/>
      <c r="L101" s="46"/>
      <c r="M101" s="47"/>
    </row>
    <row r="102" spans="1:13" ht="16.5" customHeight="1">
      <c r="A102" s="51">
        <v>95</v>
      </c>
      <c r="B102" s="56"/>
      <c r="C102" s="57"/>
      <c r="D102" s="54"/>
      <c r="E102" s="43"/>
      <c r="F102" s="55"/>
      <c r="G102" s="43"/>
      <c r="H102" s="43"/>
      <c r="I102" s="44"/>
      <c r="J102" s="45"/>
      <c r="K102" s="43"/>
      <c r="L102" s="46"/>
      <c r="M102" s="47"/>
    </row>
    <row r="103" spans="1:13" ht="16.5" customHeight="1">
      <c r="A103" s="51">
        <v>96</v>
      </c>
      <c r="B103" s="56"/>
      <c r="C103" s="57"/>
      <c r="D103" s="54"/>
      <c r="E103" s="43"/>
      <c r="F103" s="55"/>
      <c r="G103" s="43"/>
      <c r="H103" s="43"/>
      <c r="I103" s="44"/>
      <c r="J103" s="45"/>
      <c r="K103" s="43"/>
      <c r="L103" s="46"/>
      <c r="M103" s="47"/>
    </row>
    <row r="104" spans="1:13" ht="16.5" customHeight="1">
      <c r="A104" s="51">
        <v>97</v>
      </c>
      <c r="B104" s="56"/>
      <c r="C104" s="57"/>
      <c r="D104" s="54"/>
      <c r="E104" s="43"/>
      <c r="F104" s="55"/>
      <c r="G104" s="43"/>
      <c r="H104" s="43"/>
      <c r="I104" s="44"/>
      <c r="J104" s="45"/>
      <c r="K104" s="43"/>
      <c r="L104" s="46"/>
      <c r="M104" s="47"/>
    </row>
    <row r="105" spans="1:13" ht="16.5" customHeight="1">
      <c r="A105" s="51">
        <v>98</v>
      </c>
      <c r="B105" s="56"/>
      <c r="C105" s="57"/>
      <c r="D105" s="54"/>
      <c r="E105" s="43"/>
      <c r="F105" s="55"/>
      <c r="G105" s="43"/>
      <c r="H105" s="43"/>
      <c r="I105" s="44"/>
      <c r="J105" s="45"/>
      <c r="K105" s="43"/>
      <c r="L105" s="46"/>
      <c r="M105" s="47"/>
    </row>
    <row r="106" spans="1:13" ht="16.5" customHeight="1">
      <c r="A106" s="51">
        <v>99</v>
      </c>
      <c r="B106" s="56"/>
      <c r="C106" s="57"/>
      <c r="D106" s="54"/>
      <c r="E106" s="43"/>
      <c r="F106" s="55"/>
      <c r="G106" s="43"/>
      <c r="H106" s="43"/>
      <c r="I106" s="44"/>
      <c r="J106" s="45"/>
      <c r="K106" s="43"/>
      <c r="L106" s="46"/>
      <c r="M106" s="47"/>
    </row>
    <row r="107" spans="1:13" ht="16.5" customHeight="1">
      <c r="A107" s="51">
        <v>100</v>
      </c>
      <c r="B107" s="56"/>
      <c r="C107" s="57"/>
      <c r="D107" s="54"/>
      <c r="E107" s="43"/>
      <c r="F107" s="55"/>
      <c r="G107" s="43"/>
      <c r="H107" s="43"/>
      <c r="I107" s="44"/>
      <c r="J107" s="45"/>
      <c r="K107" s="43"/>
      <c r="L107" s="46"/>
      <c r="M107" s="47"/>
    </row>
    <row r="108" spans="1:13" ht="16.5" customHeight="1">
      <c r="A108" s="51">
        <v>101</v>
      </c>
      <c r="B108" s="56"/>
      <c r="C108" s="57"/>
      <c r="D108" s="54"/>
      <c r="E108" s="43"/>
      <c r="F108" s="55"/>
      <c r="G108" s="43"/>
      <c r="H108" s="43"/>
      <c r="I108" s="44"/>
      <c r="J108" s="45"/>
      <c r="K108" s="43"/>
      <c r="L108" s="46"/>
      <c r="M108" s="47"/>
    </row>
    <row r="109" spans="1:13" ht="16.5" customHeight="1">
      <c r="A109" s="51">
        <v>102</v>
      </c>
      <c r="B109" s="56"/>
      <c r="C109" s="57"/>
      <c r="D109" s="54"/>
      <c r="E109" s="43"/>
      <c r="F109" s="55"/>
      <c r="G109" s="43"/>
      <c r="H109" s="43"/>
      <c r="I109" s="9"/>
      <c r="J109" s="45"/>
      <c r="K109" s="43"/>
      <c r="L109" s="46"/>
      <c r="M109" s="47"/>
    </row>
    <row r="110" spans="1:13" ht="16.5" customHeight="1">
      <c r="A110" s="51">
        <v>103</v>
      </c>
      <c r="B110" s="56"/>
      <c r="C110" s="57"/>
      <c r="D110" s="54"/>
      <c r="E110" s="43"/>
      <c r="F110" s="55"/>
      <c r="G110" s="43"/>
      <c r="H110" s="43"/>
      <c r="I110" s="44"/>
      <c r="J110" s="45"/>
      <c r="K110" s="43"/>
      <c r="L110" s="46"/>
      <c r="M110" s="47"/>
    </row>
    <row r="111" spans="1:13" ht="16.5" customHeight="1">
      <c r="A111" s="51">
        <v>104</v>
      </c>
      <c r="B111" s="56"/>
      <c r="C111" s="57"/>
      <c r="D111" s="54"/>
      <c r="E111" s="43"/>
      <c r="F111" s="55"/>
      <c r="G111" s="43"/>
      <c r="H111" s="43"/>
      <c r="I111" s="44"/>
      <c r="J111" s="45"/>
      <c r="K111" s="43"/>
      <c r="L111" s="46"/>
      <c r="M111" s="47"/>
    </row>
    <row r="112" spans="1:13" ht="16.5" customHeight="1">
      <c r="A112" s="51">
        <v>105</v>
      </c>
      <c r="B112" s="56"/>
      <c r="C112" s="57"/>
      <c r="D112" s="54"/>
      <c r="E112" s="43"/>
      <c r="F112" s="55"/>
      <c r="G112" s="43"/>
      <c r="H112" s="43"/>
      <c r="I112" s="44"/>
      <c r="J112" s="45"/>
      <c r="K112" s="43"/>
      <c r="L112" s="58"/>
      <c r="M112" s="47"/>
    </row>
    <row r="113" spans="1:13" ht="16.5" customHeight="1">
      <c r="A113" s="51">
        <v>106</v>
      </c>
      <c r="B113" s="56"/>
      <c r="C113" s="57"/>
      <c r="D113" s="54"/>
      <c r="E113" s="43"/>
      <c r="F113" s="55"/>
      <c r="G113" s="43"/>
      <c r="H113" s="43"/>
      <c r="I113" s="44"/>
      <c r="J113" s="45"/>
      <c r="K113" s="43"/>
      <c r="L113" s="46"/>
      <c r="M113" s="47"/>
    </row>
    <row r="114" spans="1:13" ht="16.5" customHeight="1">
      <c r="A114" s="51">
        <v>107</v>
      </c>
      <c r="B114" s="56"/>
      <c r="C114" s="57"/>
      <c r="D114" s="54"/>
      <c r="E114" s="43"/>
      <c r="F114" s="55"/>
      <c r="G114" s="43"/>
      <c r="H114" s="43"/>
      <c r="I114" s="9"/>
      <c r="J114" s="45"/>
      <c r="K114" s="43"/>
      <c r="L114" s="46"/>
      <c r="M114" s="47"/>
    </row>
    <row r="115" spans="1:13" ht="16.5" customHeight="1">
      <c r="A115" s="51">
        <v>108</v>
      </c>
      <c r="B115" s="56"/>
      <c r="C115" s="57"/>
      <c r="D115" s="54"/>
      <c r="E115" s="43"/>
      <c r="F115" s="55"/>
      <c r="G115" s="43"/>
      <c r="H115" s="43"/>
      <c r="I115" s="9"/>
      <c r="J115" s="45"/>
      <c r="K115" s="43"/>
      <c r="L115" s="46"/>
      <c r="M115" s="47"/>
    </row>
    <row r="116" spans="1:13" ht="16.5" customHeight="1">
      <c r="A116" s="51">
        <v>109</v>
      </c>
      <c r="B116" s="56"/>
      <c r="C116" s="57"/>
      <c r="D116" s="54"/>
      <c r="E116" s="43"/>
      <c r="F116" s="55"/>
      <c r="G116" s="43"/>
      <c r="H116" s="43"/>
      <c r="I116" s="9"/>
      <c r="J116" s="59"/>
      <c r="K116" s="43"/>
      <c r="L116" s="46"/>
      <c r="M116" s="47"/>
    </row>
    <row r="117" spans="1:13" ht="16.5" customHeight="1">
      <c r="A117" s="51">
        <v>110</v>
      </c>
      <c r="B117" s="56"/>
      <c r="C117" s="57"/>
      <c r="D117" s="54"/>
      <c r="E117" s="43"/>
      <c r="F117" s="55"/>
      <c r="G117" s="43"/>
      <c r="H117" s="43"/>
      <c r="I117" s="9"/>
      <c r="J117" s="45"/>
      <c r="K117" s="43"/>
      <c r="L117" s="46"/>
      <c r="M117" s="47"/>
    </row>
    <row r="118" spans="1:13" ht="16.5" customHeight="1">
      <c r="A118" s="51">
        <v>111</v>
      </c>
      <c r="B118" s="56"/>
      <c r="C118" s="57"/>
      <c r="D118" s="54"/>
      <c r="E118" s="43"/>
      <c r="F118" s="55"/>
      <c r="G118" s="43"/>
      <c r="H118" s="43"/>
      <c r="I118" s="44"/>
      <c r="J118" s="45"/>
      <c r="K118" s="43"/>
      <c r="L118" s="46"/>
      <c r="M118" s="47"/>
    </row>
    <row r="119" spans="1:13" ht="16.5" customHeight="1">
      <c r="A119" s="51">
        <v>112</v>
      </c>
      <c r="B119" s="56"/>
      <c r="C119" s="57"/>
      <c r="D119" s="54"/>
      <c r="E119" s="43"/>
      <c r="F119" s="55"/>
      <c r="G119" s="43"/>
      <c r="H119" s="43"/>
      <c r="I119" s="44"/>
      <c r="J119" s="45"/>
      <c r="K119" s="43"/>
      <c r="L119" s="46"/>
      <c r="M119" s="47"/>
    </row>
    <row r="120" spans="1:13" ht="16.5" customHeight="1">
      <c r="A120" s="51">
        <v>113</v>
      </c>
      <c r="B120" s="56"/>
      <c r="C120" s="57"/>
      <c r="D120" s="54"/>
      <c r="E120" s="60"/>
      <c r="F120" s="55"/>
      <c r="G120" s="43"/>
      <c r="H120" s="43"/>
      <c r="I120" s="44"/>
      <c r="J120" s="45"/>
      <c r="K120" s="43"/>
      <c r="L120" s="46"/>
      <c r="M120" s="47"/>
    </row>
    <row r="121" spans="1:13" ht="16.5" customHeight="1">
      <c r="A121" s="51">
        <v>114</v>
      </c>
      <c r="B121" s="56"/>
      <c r="C121" s="57"/>
      <c r="D121" s="54"/>
      <c r="E121" s="43"/>
      <c r="F121" s="55"/>
      <c r="G121" s="43"/>
      <c r="H121" s="43"/>
      <c r="I121" s="44"/>
      <c r="J121" s="45"/>
      <c r="K121" s="43"/>
      <c r="L121" s="46"/>
      <c r="M121" s="47"/>
    </row>
    <row r="122" spans="1:13" ht="16.5" customHeight="1">
      <c r="A122" s="51">
        <v>115</v>
      </c>
      <c r="B122" s="56"/>
      <c r="C122" s="57"/>
      <c r="D122" s="54"/>
      <c r="E122" s="43"/>
      <c r="F122" s="55"/>
      <c r="G122" s="43"/>
      <c r="H122" s="43"/>
      <c r="I122" s="9"/>
      <c r="J122" s="45"/>
      <c r="K122" s="43"/>
      <c r="L122" s="46"/>
      <c r="M122" s="47"/>
    </row>
    <row r="123" spans="1:13" ht="16.5" customHeight="1">
      <c r="A123" s="51">
        <v>116</v>
      </c>
      <c r="B123" s="56"/>
      <c r="C123" s="57"/>
      <c r="D123" s="54"/>
      <c r="E123" s="43"/>
      <c r="F123" s="55"/>
      <c r="G123" s="43"/>
      <c r="H123" s="43"/>
      <c r="I123" s="44"/>
      <c r="J123" s="45"/>
      <c r="K123" s="43"/>
      <c r="L123" s="46"/>
      <c r="M123" s="47"/>
    </row>
    <row r="124" spans="1:13" ht="16.5" customHeight="1">
      <c r="A124" s="51">
        <v>117</v>
      </c>
      <c r="B124" s="56"/>
      <c r="C124" s="57"/>
      <c r="D124" s="54"/>
      <c r="E124" s="43"/>
      <c r="F124" s="55"/>
      <c r="G124" s="43"/>
      <c r="H124" s="43"/>
      <c r="I124" s="9"/>
      <c r="J124" s="45"/>
      <c r="K124" s="43"/>
      <c r="L124" s="46"/>
      <c r="M124" s="47"/>
    </row>
    <row r="125" spans="1:13" ht="16.5" customHeight="1">
      <c r="A125" s="51">
        <v>118</v>
      </c>
      <c r="B125" s="56"/>
      <c r="C125" s="57"/>
      <c r="D125" s="54"/>
      <c r="E125" s="43"/>
      <c r="F125" s="55"/>
      <c r="G125" s="43"/>
      <c r="H125" s="43"/>
      <c r="I125" s="44"/>
      <c r="J125" s="45"/>
      <c r="K125" s="43"/>
      <c r="L125" s="46"/>
      <c r="M125" s="47"/>
    </row>
    <row r="126" spans="1:13" ht="16.5" customHeight="1">
      <c r="A126" s="51">
        <v>119</v>
      </c>
      <c r="B126" s="56"/>
      <c r="C126" s="57"/>
      <c r="D126" s="54"/>
      <c r="E126" s="43"/>
      <c r="F126" s="55"/>
      <c r="G126" s="43"/>
      <c r="H126" s="43"/>
      <c r="I126" s="44"/>
      <c r="J126" s="45"/>
      <c r="K126" s="43"/>
      <c r="L126" s="46"/>
      <c r="M126" s="47"/>
    </row>
    <row r="127" spans="1:13" ht="16.5" customHeight="1">
      <c r="A127" s="51">
        <v>120</v>
      </c>
      <c r="B127" s="56"/>
      <c r="C127" s="57"/>
      <c r="D127" s="54"/>
      <c r="E127" s="43"/>
      <c r="F127" s="55"/>
      <c r="G127" s="43"/>
      <c r="H127" s="43"/>
      <c r="I127" s="44"/>
      <c r="J127" s="45"/>
      <c r="K127" s="43"/>
      <c r="L127" s="46"/>
      <c r="M127" s="47"/>
    </row>
    <row r="128" spans="1:13" ht="16.5" customHeight="1">
      <c r="A128" s="51">
        <v>121</v>
      </c>
      <c r="B128" s="56"/>
      <c r="C128" s="57"/>
      <c r="D128" s="54"/>
      <c r="E128" s="43"/>
      <c r="F128" s="55"/>
      <c r="G128" s="43"/>
      <c r="H128" s="43"/>
      <c r="I128" s="44"/>
      <c r="J128" s="45"/>
      <c r="K128" s="43"/>
      <c r="L128" s="46"/>
      <c r="M128" s="47"/>
    </row>
    <row r="129" spans="1:13" ht="16.5" customHeight="1">
      <c r="A129" s="51">
        <v>122</v>
      </c>
      <c r="B129" s="56"/>
      <c r="C129" s="57"/>
      <c r="D129" s="54"/>
      <c r="E129" s="43"/>
      <c r="F129" s="55"/>
      <c r="G129" s="43"/>
      <c r="H129" s="43"/>
      <c r="I129" s="44"/>
      <c r="J129" s="45"/>
      <c r="K129" s="43"/>
      <c r="L129" s="46"/>
      <c r="M129" s="47"/>
    </row>
    <row r="130" spans="1:13" ht="16.5" customHeight="1">
      <c r="A130" s="51">
        <v>123</v>
      </c>
      <c r="B130" s="56"/>
      <c r="C130" s="57"/>
      <c r="D130" s="54"/>
      <c r="E130" s="43"/>
      <c r="F130" s="55"/>
      <c r="G130" s="43"/>
      <c r="H130" s="43"/>
      <c r="I130" s="44"/>
      <c r="J130" s="45"/>
      <c r="K130" s="43"/>
      <c r="L130" s="46"/>
      <c r="M130" s="47"/>
    </row>
    <row r="131" spans="1:13" ht="16.5" customHeight="1">
      <c r="A131" s="51">
        <v>124</v>
      </c>
      <c r="B131" s="56"/>
      <c r="C131" s="57"/>
      <c r="D131" s="54"/>
      <c r="E131" s="43"/>
      <c r="F131" s="55"/>
      <c r="G131" s="43"/>
      <c r="H131" s="43"/>
      <c r="I131" s="44"/>
      <c r="J131" s="45"/>
      <c r="K131" s="43"/>
      <c r="L131" s="46"/>
      <c r="M131" s="47"/>
    </row>
    <row r="132" spans="1:13" ht="16.5" customHeight="1">
      <c r="A132" s="51">
        <v>125</v>
      </c>
      <c r="B132" s="56"/>
      <c r="C132" s="57"/>
      <c r="D132" s="54"/>
      <c r="E132" s="43"/>
      <c r="F132" s="55"/>
      <c r="G132" s="43"/>
      <c r="H132" s="43"/>
      <c r="I132" s="44"/>
      <c r="J132" s="45"/>
      <c r="K132" s="43"/>
      <c r="L132" s="46"/>
      <c r="M132" s="47"/>
    </row>
    <row r="133" spans="1:13" ht="16.5" customHeight="1">
      <c r="A133" s="51">
        <v>126</v>
      </c>
      <c r="B133" s="56"/>
      <c r="C133" s="57"/>
      <c r="D133" s="54"/>
      <c r="E133" s="43"/>
      <c r="F133" s="55"/>
      <c r="G133" s="43"/>
      <c r="H133" s="43"/>
      <c r="I133" s="44"/>
      <c r="J133" s="45"/>
      <c r="K133" s="43"/>
      <c r="L133" s="46"/>
      <c r="M133" s="47"/>
    </row>
    <row r="134" spans="1:13" ht="16.5" customHeight="1">
      <c r="A134" s="51">
        <v>127</v>
      </c>
      <c r="B134" s="56"/>
      <c r="C134" s="57"/>
      <c r="D134" s="54"/>
      <c r="E134" s="43"/>
      <c r="F134" s="55"/>
      <c r="G134" s="43"/>
      <c r="H134" s="43"/>
      <c r="I134" s="9"/>
      <c r="J134" s="45"/>
      <c r="K134" s="43"/>
      <c r="L134" s="46"/>
      <c r="M134" s="47"/>
    </row>
    <row r="135" spans="1:13" ht="16.5" customHeight="1">
      <c r="A135" s="51">
        <v>128</v>
      </c>
      <c r="B135" s="56"/>
      <c r="C135" s="57"/>
      <c r="D135" s="54"/>
      <c r="E135" s="43"/>
      <c r="F135" s="55"/>
      <c r="G135" s="43"/>
      <c r="H135" s="43"/>
      <c r="I135" s="44"/>
      <c r="J135" s="45"/>
      <c r="K135" s="43"/>
      <c r="L135" s="46"/>
      <c r="M135" s="47"/>
    </row>
    <row r="136" spans="1:13" ht="16.5" customHeight="1">
      <c r="A136" s="51">
        <v>129</v>
      </c>
      <c r="B136" s="56"/>
      <c r="C136" s="57"/>
      <c r="D136" s="54"/>
      <c r="E136" s="43"/>
      <c r="F136" s="55"/>
      <c r="G136" s="43"/>
      <c r="H136" s="43"/>
      <c r="I136" s="44"/>
      <c r="J136" s="45"/>
      <c r="K136" s="43"/>
      <c r="L136" s="46"/>
      <c r="M136" s="47"/>
    </row>
    <row r="137" spans="1:13" ht="16.5" customHeight="1">
      <c r="A137" s="51">
        <v>130</v>
      </c>
      <c r="B137" s="56"/>
      <c r="C137" s="57"/>
      <c r="D137" s="54"/>
      <c r="E137" s="43"/>
      <c r="F137" s="55"/>
      <c r="G137" s="43"/>
      <c r="H137" s="43"/>
      <c r="I137" s="44"/>
      <c r="J137" s="45"/>
      <c r="K137" s="43"/>
      <c r="L137" s="46"/>
      <c r="M137" s="47"/>
    </row>
    <row r="138" spans="1:13" ht="16.5" customHeight="1">
      <c r="A138" s="51">
        <v>131</v>
      </c>
      <c r="B138" s="56"/>
      <c r="C138" s="57"/>
      <c r="D138" s="54"/>
      <c r="E138" s="43"/>
      <c r="F138" s="55"/>
      <c r="G138" s="43"/>
      <c r="H138" s="43"/>
      <c r="I138" s="44"/>
      <c r="J138" s="45"/>
      <c r="K138" s="43"/>
      <c r="L138" s="46"/>
      <c r="M138" s="47"/>
    </row>
    <row r="139" spans="1:13" ht="16.5" customHeight="1">
      <c r="A139" s="51">
        <v>132</v>
      </c>
      <c r="B139" s="56"/>
      <c r="C139" s="57"/>
      <c r="D139" s="54"/>
      <c r="E139" s="43"/>
      <c r="F139" s="55"/>
      <c r="G139" s="43"/>
      <c r="H139" s="43"/>
      <c r="I139" s="44"/>
      <c r="J139" s="45"/>
      <c r="K139" s="43"/>
      <c r="L139" s="46"/>
      <c r="M139" s="47"/>
    </row>
    <row r="140" spans="1:13" ht="16.5" customHeight="1">
      <c r="A140" s="51">
        <v>133</v>
      </c>
      <c r="B140" s="56"/>
      <c r="C140" s="57"/>
      <c r="D140" s="54"/>
      <c r="E140" s="43"/>
      <c r="F140" s="55"/>
      <c r="G140" s="43"/>
      <c r="H140" s="43"/>
      <c r="I140" s="44"/>
      <c r="J140" s="45"/>
      <c r="K140" s="45"/>
      <c r="L140" s="58"/>
      <c r="M140" s="47"/>
    </row>
    <row r="141" spans="1:13" ht="16.5" customHeight="1">
      <c r="A141" s="51">
        <v>134</v>
      </c>
      <c r="B141" s="56"/>
      <c r="C141" s="57"/>
      <c r="D141" s="54"/>
      <c r="E141" s="43"/>
      <c r="F141" s="55"/>
      <c r="G141" s="43"/>
      <c r="H141" s="43"/>
      <c r="I141" s="44"/>
      <c r="J141" s="45"/>
      <c r="K141" s="45"/>
      <c r="L141" s="46"/>
      <c r="M141" s="47"/>
    </row>
    <row r="142" spans="1:13" ht="16.5" customHeight="1">
      <c r="A142" s="51">
        <v>135</v>
      </c>
      <c r="B142" s="56"/>
      <c r="C142" s="57"/>
      <c r="D142" s="54"/>
      <c r="E142" s="43"/>
      <c r="F142" s="55"/>
      <c r="G142" s="43"/>
      <c r="H142" s="43"/>
      <c r="I142" s="44"/>
      <c r="J142" s="45"/>
      <c r="K142" s="43"/>
      <c r="L142" s="46"/>
      <c r="M142" s="47"/>
    </row>
    <row r="143" spans="1:13" ht="16.5" customHeight="1">
      <c r="A143" s="51">
        <v>136</v>
      </c>
      <c r="B143" s="56"/>
      <c r="C143" s="57"/>
      <c r="D143" s="54"/>
      <c r="E143" s="43"/>
      <c r="F143" s="55"/>
      <c r="G143" s="43"/>
      <c r="H143" s="43"/>
      <c r="I143" s="44"/>
      <c r="J143" s="45"/>
      <c r="K143" s="43"/>
      <c r="L143" s="46"/>
      <c r="M143" s="47"/>
    </row>
    <row r="144" spans="1:13" ht="16.5" customHeight="1">
      <c r="A144" s="51">
        <v>137</v>
      </c>
      <c r="B144" s="56"/>
      <c r="C144" s="57"/>
      <c r="D144" s="54"/>
      <c r="E144" s="43"/>
      <c r="F144" s="55"/>
      <c r="G144" s="43"/>
      <c r="H144" s="43"/>
      <c r="I144" s="44"/>
      <c r="J144" s="45"/>
      <c r="K144" s="43"/>
      <c r="L144" s="46"/>
      <c r="M144" s="47"/>
    </row>
    <row r="145" spans="1:13" ht="16.5" customHeight="1">
      <c r="A145" s="51">
        <v>138</v>
      </c>
      <c r="B145" s="56"/>
      <c r="C145" s="57"/>
      <c r="D145" s="54"/>
      <c r="E145" s="43"/>
      <c r="F145" s="55"/>
      <c r="G145" s="43"/>
      <c r="H145" s="43"/>
      <c r="I145" s="44"/>
      <c r="J145" s="45"/>
      <c r="K145" s="43"/>
      <c r="L145" s="46"/>
      <c r="M145" s="47"/>
    </row>
    <row r="146" spans="1:13" ht="16.5" customHeight="1">
      <c r="A146" s="51">
        <v>139</v>
      </c>
      <c r="B146" s="56"/>
      <c r="C146" s="57"/>
      <c r="D146" s="54"/>
      <c r="E146" s="43"/>
      <c r="F146" s="55"/>
      <c r="G146" s="43"/>
      <c r="H146" s="43"/>
      <c r="I146" s="44"/>
      <c r="J146" s="45"/>
      <c r="K146" s="43"/>
      <c r="L146" s="46"/>
      <c r="M146" s="47"/>
    </row>
    <row r="147" spans="1:13" ht="16.5" customHeight="1">
      <c r="A147" s="51">
        <v>140</v>
      </c>
      <c r="B147" s="56"/>
      <c r="C147" s="57"/>
      <c r="D147" s="54"/>
      <c r="E147" s="43"/>
      <c r="F147" s="55"/>
      <c r="G147" s="43"/>
      <c r="H147" s="43"/>
      <c r="I147" s="44"/>
      <c r="J147" s="45"/>
      <c r="K147" s="43"/>
      <c r="L147" s="46"/>
      <c r="M147" s="47"/>
    </row>
    <row r="148" spans="1:13" ht="16.5" customHeight="1">
      <c r="A148" s="51">
        <v>141</v>
      </c>
      <c r="B148" s="56"/>
      <c r="C148" s="57"/>
      <c r="D148" s="54"/>
      <c r="E148" s="43"/>
      <c r="F148" s="55"/>
      <c r="G148" s="43"/>
      <c r="H148" s="43"/>
      <c r="I148" s="44"/>
      <c r="J148" s="45"/>
      <c r="K148" s="43"/>
      <c r="L148" s="46"/>
      <c r="M148" s="47"/>
    </row>
    <row r="149" spans="1:13" ht="16.5" customHeight="1">
      <c r="A149" s="51">
        <v>142</v>
      </c>
      <c r="B149" s="56"/>
      <c r="C149" s="57"/>
      <c r="D149" s="54"/>
      <c r="E149" s="43"/>
      <c r="F149" s="55"/>
      <c r="G149" s="43"/>
      <c r="H149" s="43"/>
      <c r="I149" s="44"/>
      <c r="J149" s="45"/>
      <c r="K149" s="43"/>
      <c r="L149" s="46"/>
      <c r="M149" s="47"/>
    </row>
    <row r="150" spans="1:13" ht="16.5" customHeight="1">
      <c r="A150" s="51">
        <v>143</v>
      </c>
      <c r="B150" s="56"/>
      <c r="C150" s="57"/>
      <c r="D150" s="54"/>
      <c r="E150" s="43"/>
      <c r="F150" s="55"/>
      <c r="G150" s="43"/>
      <c r="H150" s="43"/>
      <c r="I150" s="44"/>
      <c r="J150" s="45"/>
      <c r="K150" s="43"/>
      <c r="L150" s="46"/>
      <c r="M150" s="47"/>
    </row>
    <row r="151" spans="1:13" ht="16.5" customHeight="1">
      <c r="A151" s="51">
        <v>144</v>
      </c>
      <c r="B151" s="56"/>
      <c r="C151" s="57"/>
      <c r="D151" s="54"/>
      <c r="E151" s="43"/>
      <c r="F151" s="55"/>
      <c r="G151" s="43"/>
      <c r="H151" s="43"/>
      <c r="I151" s="44"/>
      <c r="J151" s="45"/>
      <c r="K151" s="43"/>
      <c r="L151" s="46"/>
      <c r="M151" s="47"/>
    </row>
    <row r="152" spans="1:13" ht="16.5" customHeight="1">
      <c r="A152" s="51">
        <v>145</v>
      </c>
      <c r="B152" s="56"/>
      <c r="C152" s="57"/>
      <c r="D152" s="54"/>
      <c r="E152" s="43"/>
      <c r="F152" s="55"/>
      <c r="G152" s="43"/>
      <c r="H152" s="43"/>
      <c r="I152" s="44"/>
      <c r="J152" s="45"/>
      <c r="K152" s="43"/>
      <c r="L152" s="46"/>
      <c r="M152" s="47"/>
    </row>
    <row r="153" spans="1:13" ht="16.5" customHeight="1">
      <c r="A153" s="51">
        <v>146</v>
      </c>
      <c r="B153" s="56"/>
      <c r="C153" s="57"/>
      <c r="D153" s="54"/>
      <c r="E153" s="43"/>
      <c r="F153" s="55"/>
      <c r="G153" s="43"/>
      <c r="H153" s="43"/>
      <c r="I153" s="44"/>
      <c r="J153" s="45"/>
      <c r="K153" s="43"/>
      <c r="L153" s="46"/>
      <c r="M153" s="47"/>
    </row>
    <row r="154" spans="1:13" ht="16.5" customHeight="1">
      <c r="A154" s="51">
        <v>147</v>
      </c>
      <c r="B154" s="56"/>
      <c r="C154" s="57"/>
      <c r="D154" s="54"/>
      <c r="E154" s="43"/>
      <c r="F154" s="55"/>
      <c r="G154" s="43"/>
      <c r="H154" s="43"/>
      <c r="I154" s="44"/>
      <c r="J154" s="45"/>
      <c r="K154" s="43"/>
      <c r="L154" s="46"/>
      <c r="M154" s="47"/>
    </row>
    <row r="155" spans="1:13" ht="16.5" customHeight="1">
      <c r="A155" s="51">
        <v>148</v>
      </c>
      <c r="B155" s="56"/>
      <c r="C155" s="57"/>
      <c r="D155" s="54"/>
      <c r="E155" s="43"/>
      <c r="F155" s="55"/>
      <c r="G155" s="43"/>
      <c r="H155" s="43"/>
      <c r="I155" s="9"/>
      <c r="J155" s="45"/>
      <c r="K155" s="43"/>
      <c r="L155" s="46"/>
      <c r="M155" s="47"/>
    </row>
    <row r="156" spans="1:13" ht="16.5" customHeight="1">
      <c r="A156" s="51">
        <v>149</v>
      </c>
      <c r="B156" s="56"/>
      <c r="C156" s="57"/>
      <c r="D156" s="54"/>
      <c r="E156" s="43"/>
      <c r="F156" s="55"/>
      <c r="G156" s="43"/>
      <c r="H156" s="43"/>
      <c r="I156" s="44"/>
      <c r="J156" s="45"/>
      <c r="K156" s="43"/>
      <c r="L156" s="46"/>
      <c r="M156" s="47"/>
    </row>
    <row r="157" spans="1:13" ht="16.5" customHeight="1">
      <c r="A157" s="51">
        <v>150</v>
      </c>
      <c r="B157" s="56"/>
      <c r="C157" s="57"/>
      <c r="D157" s="54"/>
      <c r="E157" s="43"/>
      <c r="F157" s="55"/>
      <c r="G157" s="43"/>
      <c r="H157" s="43"/>
      <c r="I157" s="44"/>
      <c r="J157" s="45"/>
      <c r="K157" s="43"/>
      <c r="L157" s="46"/>
      <c r="M157" s="47"/>
    </row>
    <row r="158" spans="1:13" ht="16.5" customHeight="1">
      <c r="A158" s="51">
        <v>151</v>
      </c>
      <c r="B158" s="56"/>
      <c r="C158" s="57"/>
      <c r="D158" s="54"/>
      <c r="E158" s="61"/>
      <c r="F158" s="55"/>
      <c r="G158" s="61"/>
      <c r="H158" s="61"/>
      <c r="I158" s="62"/>
      <c r="J158" s="61"/>
      <c r="K158" s="61"/>
      <c r="L158" s="46"/>
      <c r="M158" s="47"/>
    </row>
    <row r="159" spans="1:13" ht="16.5" customHeight="1">
      <c r="A159" s="51">
        <v>152</v>
      </c>
      <c r="B159" s="56"/>
      <c r="C159" s="57"/>
      <c r="D159" s="54"/>
      <c r="E159" s="43"/>
      <c r="F159" s="55"/>
      <c r="G159" s="43"/>
      <c r="H159" s="43"/>
      <c r="I159" s="44"/>
      <c r="J159" s="45"/>
      <c r="K159" s="43"/>
      <c r="L159" s="46"/>
      <c r="M159" s="47"/>
    </row>
    <row r="160" spans="1:13" ht="16.5" customHeight="1">
      <c r="A160" s="51">
        <v>153</v>
      </c>
      <c r="B160" s="56"/>
      <c r="C160" s="57"/>
      <c r="D160" s="54"/>
      <c r="E160" s="43"/>
      <c r="F160" s="55"/>
      <c r="G160" s="43"/>
      <c r="H160" s="43"/>
      <c r="I160" s="44"/>
      <c r="J160" s="45"/>
      <c r="K160" s="43"/>
      <c r="L160" s="46"/>
      <c r="M160" s="47"/>
    </row>
    <row r="161" spans="1:13" ht="16.5" customHeight="1">
      <c r="A161" s="51">
        <v>154</v>
      </c>
      <c r="B161" s="56"/>
      <c r="C161" s="57"/>
      <c r="D161" s="54"/>
      <c r="E161" s="43"/>
      <c r="F161" s="55"/>
      <c r="G161" s="43"/>
      <c r="H161" s="43"/>
      <c r="I161" s="44"/>
      <c r="J161" s="45"/>
      <c r="K161" s="43"/>
      <c r="L161" s="46"/>
      <c r="M161" s="47"/>
    </row>
    <row r="162" spans="1:13" ht="16.5" customHeight="1">
      <c r="A162" s="51">
        <v>155</v>
      </c>
      <c r="B162" s="56"/>
      <c r="C162" s="57"/>
      <c r="D162" s="54"/>
      <c r="E162" s="43"/>
      <c r="F162" s="55"/>
      <c r="G162" s="43"/>
      <c r="H162" s="43"/>
      <c r="I162" s="44"/>
      <c r="J162" s="45"/>
      <c r="K162" s="43"/>
      <c r="L162" s="46"/>
      <c r="M162" s="47"/>
    </row>
    <row r="163" spans="1:13" ht="16.5" customHeight="1">
      <c r="A163" s="51">
        <v>156</v>
      </c>
      <c r="B163" s="56"/>
      <c r="C163" s="57"/>
      <c r="D163" s="54"/>
      <c r="E163" s="43"/>
      <c r="F163" s="55"/>
      <c r="G163" s="43"/>
      <c r="H163" s="43"/>
      <c r="I163" s="44"/>
      <c r="J163" s="45"/>
      <c r="K163" s="43"/>
      <c r="L163" s="46"/>
      <c r="M163" s="47"/>
    </row>
    <row r="164" spans="1:13" ht="16.5" customHeight="1">
      <c r="A164" s="51">
        <v>157</v>
      </c>
      <c r="B164" s="56"/>
      <c r="C164" s="57"/>
      <c r="D164" s="54"/>
      <c r="E164" s="43"/>
      <c r="F164" s="55"/>
      <c r="G164" s="43"/>
      <c r="H164" s="43"/>
      <c r="I164" s="44"/>
      <c r="J164" s="45"/>
      <c r="K164" s="43"/>
      <c r="L164" s="46"/>
      <c r="M164" s="47"/>
    </row>
    <row r="165" spans="1:13" ht="16.5" customHeight="1">
      <c r="A165" s="51">
        <v>158</v>
      </c>
      <c r="B165" s="56"/>
      <c r="C165" s="57"/>
      <c r="D165" s="54"/>
      <c r="E165" s="43"/>
      <c r="F165" s="55"/>
      <c r="G165" s="43"/>
      <c r="H165" s="43"/>
      <c r="I165" s="9"/>
      <c r="J165" s="45"/>
      <c r="K165" s="43"/>
      <c r="L165" s="46"/>
      <c r="M165" s="47"/>
    </row>
    <row r="166" spans="1:13" ht="16.5" customHeight="1">
      <c r="A166" s="51">
        <v>159</v>
      </c>
      <c r="B166" s="56"/>
      <c r="C166" s="57"/>
      <c r="D166" s="54"/>
      <c r="E166" s="43"/>
      <c r="F166" s="55"/>
      <c r="G166" s="43"/>
      <c r="H166" s="43"/>
      <c r="I166" s="44"/>
      <c r="J166" s="45"/>
      <c r="K166" s="43"/>
      <c r="L166" s="46"/>
      <c r="M166" s="47"/>
    </row>
    <row r="167" spans="1:13" ht="16.5" customHeight="1">
      <c r="A167" s="51">
        <v>160</v>
      </c>
      <c r="B167" s="56"/>
      <c r="C167" s="57"/>
      <c r="D167" s="54"/>
      <c r="E167" s="43"/>
      <c r="F167" s="55"/>
      <c r="G167" s="43"/>
      <c r="H167" s="43"/>
      <c r="I167" s="44"/>
      <c r="J167" s="45"/>
      <c r="K167" s="43"/>
      <c r="L167" s="46"/>
      <c r="M167" s="47"/>
    </row>
    <row r="168" spans="1:13" ht="16.5" customHeight="1">
      <c r="A168" s="51">
        <v>161</v>
      </c>
      <c r="B168" s="56"/>
      <c r="C168" s="57"/>
      <c r="D168" s="54"/>
      <c r="E168" s="43"/>
      <c r="F168" s="55"/>
      <c r="G168" s="43"/>
      <c r="H168" s="43"/>
      <c r="I168" s="44"/>
      <c r="J168" s="45"/>
      <c r="K168" s="43"/>
      <c r="L168" s="46"/>
      <c r="M168" s="47"/>
    </row>
    <row r="169" spans="1:13" ht="16.5" customHeight="1">
      <c r="A169" s="51">
        <v>162</v>
      </c>
      <c r="B169" s="56"/>
      <c r="C169" s="57"/>
      <c r="D169" s="54"/>
      <c r="E169" s="43"/>
      <c r="F169" s="55"/>
      <c r="G169" s="43"/>
      <c r="H169" s="43"/>
      <c r="I169" s="44"/>
      <c r="J169" s="45"/>
      <c r="K169" s="43"/>
      <c r="L169" s="46"/>
      <c r="M169" s="47"/>
    </row>
    <row r="170" spans="1:13" ht="16.5" customHeight="1">
      <c r="A170" s="51">
        <v>163</v>
      </c>
      <c r="B170" s="56"/>
      <c r="C170" s="57"/>
      <c r="D170" s="54"/>
      <c r="E170" s="43"/>
      <c r="F170" s="55"/>
      <c r="G170" s="43"/>
      <c r="H170" s="43"/>
      <c r="I170" s="44"/>
      <c r="J170" s="45"/>
      <c r="K170" s="43"/>
      <c r="L170" s="46"/>
      <c r="M170" s="47"/>
    </row>
    <row r="171" spans="1:13" ht="16.5" customHeight="1">
      <c r="A171" s="51">
        <v>164</v>
      </c>
      <c r="B171" s="56"/>
      <c r="C171" s="57"/>
      <c r="D171" s="54"/>
      <c r="E171" s="43"/>
      <c r="F171" s="55"/>
      <c r="G171" s="43"/>
      <c r="H171" s="43"/>
      <c r="I171" s="44"/>
      <c r="J171" s="45"/>
      <c r="K171" s="43"/>
      <c r="L171" s="46"/>
      <c r="M171" s="47"/>
    </row>
    <row r="172" spans="1:13" ht="16.5" customHeight="1">
      <c r="A172" s="51">
        <v>165</v>
      </c>
      <c r="B172" s="56"/>
      <c r="C172" s="57"/>
      <c r="D172" s="54"/>
      <c r="E172" s="43"/>
      <c r="F172" s="55"/>
      <c r="G172" s="43"/>
      <c r="H172" s="43"/>
      <c r="I172" s="44"/>
      <c r="J172" s="45"/>
      <c r="K172" s="43"/>
      <c r="L172" s="46"/>
      <c r="M172" s="47"/>
    </row>
    <row r="173" spans="1:13" ht="16.5" customHeight="1">
      <c r="A173" s="51">
        <v>166</v>
      </c>
      <c r="B173" s="56"/>
      <c r="C173" s="57"/>
      <c r="D173" s="54"/>
      <c r="E173" s="43"/>
      <c r="F173" s="55"/>
      <c r="G173" s="43"/>
      <c r="H173" s="43"/>
      <c r="I173" s="44"/>
      <c r="J173" s="45"/>
      <c r="K173" s="43"/>
      <c r="L173" s="46"/>
      <c r="M173" s="47"/>
    </row>
    <row r="174" spans="1:13" ht="16.5" customHeight="1">
      <c r="A174" s="51">
        <v>167</v>
      </c>
      <c r="B174" s="56"/>
      <c r="C174" s="57"/>
      <c r="D174" s="54"/>
      <c r="E174" s="43"/>
      <c r="F174" s="55"/>
      <c r="G174" s="43"/>
      <c r="H174" s="43"/>
      <c r="I174" s="44"/>
      <c r="J174" s="45"/>
      <c r="K174" s="43"/>
      <c r="L174" s="46"/>
      <c r="M174" s="47"/>
    </row>
    <row r="175" spans="1:13" ht="16.5" customHeight="1">
      <c r="A175" s="51">
        <v>168</v>
      </c>
      <c r="B175" s="56"/>
      <c r="C175" s="57"/>
      <c r="D175" s="54"/>
      <c r="E175" s="43"/>
      <c r="F175" s="55"/>
      <c r="G175" s="43"/>
      <c r="H175" s="43"/>
      <c r="I175" s="44"/>
      <c r="J175" s="45"/>
      <c r="K175" s="43"/>
      <c r="L175" s="46"/>
      <c r="M175" s="47"/>
    </row>
    <row r="176" spans="1:13" ht="16.5" customHeight="1">
      <c r="A176" s="63">
        <v>169</v>
      </c>
      <c r="B176" s="64"/>
      <c r="C176" s="65"/>
      <c r="D176" s="66"/>
      <c r="E176" s="67"/>
      <c r="F176" s="68"/>
      <c r="G176" s="67"/>
      <c r="H176" s="67"/>
      <c r="I176" s="69"/>
      <c r="J176" s="70"/>
      <c r="K176" s="67"/>
      <c r="L176" s="71"/>
      <c r="M176" s="72"/>
    </row>
    <row r="177" spans="1:13" ht="16.5" customHeight="1">
      <c r="A177" s="73"/>
      <c r="B177" s="74"/>
      <c r="C177" s="75"/>
      <c r="D177" s="76"/>
      <c r="E177" s="27"/>
      <c r="F177" s="27"/>
      <c r="G177" s="27"/>
      <c r="H177" s="27"/>
      <c r="I177" s="27"/>
      <c r="J177" s="27"/>
      <c r="K177" s="27"/>
      <c r="L177" s="27"/>
      <c r="M177" s="25"/>
    </row>
    <row r="178" spans="1:13" ht="12.75" customHeight="1">
      <c r="A178" s="77"/>
      <c r="B178" s="25"/>
      <c r="C178" s="78"/>
      <c r="D178" s="25"/>
      <c r="E178" s="25"/>
      <c r="F178" s="25"/>
      <c r="G178" s="25"/>
      <c r="H178" s="25"/>
      <c r="I178" s="25"/>
      <c r="J178" s="25"/>
      <c r="K178" s="25"/>
      <c r="L178" s="25"/>
      <c r="M178" s="25"/>
    </row>
    <row r="179" spans="1:13" ht="12.75" customHeight="1">
      <c r="A179" s="77"/>
      <c r="B179" s="79" t="s">
        <v>106</v>
      </c>
      <c r="C179" s="80">
        <f>COUNTIF(D50:D91,"L")</f>
        <v>0</v>
      </c>
      <c r="D179" s="25"/>
      <c r="E179" s="25"/>
      <c r="F179" s="25"/>
      <c r="G179" s="25"/>
      <c r="H179" s="25"/>
      <c r="I179" s="25"/>
      <c r="J179" s="25"/>
      <c r="K179" s="25"/>
      <c r="L179" s="25"/>
      <c r="M179" s="25"/>
    </row>
    <row r="180" spans="1:13" ht="12.75" customHeight="1">
      <c r="A180" s="77"/>
      <c r="B180" s="79" t="s">
        <v>107</v>
      </c>
      <c r="C180" s="80">
        <f>COUNTIF(D50:D91,"P")</f>
        <v>0</v>
      </c>
      <c r="D180" s="25"/>
      <c r="E180" s="25"/>
      <c r="F180" s="25"/>
      <c r="G180" s="25"/>
      <c r="H180" s="25"/>
      <c r="I180" s="25"/>
      <c r="J180" s="25"/>
      <c r="K180" s="25"/>
      <c r="L180" s="25"/>
      <c r="M180" s="25"/>
    </row>
    <row r="181" spans="1:13" ht="12.75" customHeight="1">
      <c r="A181" s="77"/>
      <c r="B181" s="77" t="s">
        <v>108</v>
      </c>
      <c r="C181" s="78">
        <v>169</v>
      </c>
      <c r="D181" s="25"/>
      <c r="E181" s="25"/>
      <c r="F181" s="25"/>
      <c r="G181" s="25"/>
      <c r="H181" s="25"/>
      <c r="I181" s="25"/>
      <c r="J181" s="25"/>
      <c r="K181" s="25"/>
      <c r="L181" s="25"/>
      <c r="M181" s="25"/>
    </row>
    <row r="182" spans="1:13" ht="12.75" customHeight="1">
      <c r="A182" s="77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</row>
    <row r="183" spans="1:13" ht="12.75" customHeight="1">
      <c r="A183" s="77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</row>
    <row r="184" spans="1:13" ht="12.75" customHeight="1">
      <c r="A184" s="77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</row>
    <row r="185" spans="1:13" ht="12.75" customHeight="1">
      <c r="A185" s="77"/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</row>
    <row r="186" spans="1:13" ht="12.75" customHeight="1">
      <c r="A186" s="77"/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</row>
    <row r="187" spans="1:13" ht="12.75" customHeight="1">
      <c r="A187" s="77"/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</row>
    <row r="188" spans="1:13" ht="12.75" customHeight="1">
      <c r="A188" s="77"/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</row>
    <row r="189" spans="1:13" ht="12.75" customHeight="1">
      <c r="A189" s="77"/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</row>
    <row r="190" spans="1:13" ht="12.75" customHeight="1">
      <c r="A190" s="77"/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</row>
    <row r="191" spans="1:13" ht="12.75" customHeight="1">
      <c r="A191" s="77"/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</row>
    <row r="192" spans="1:13" ht="12.75" customHeight="1">
      <c r="A192" s="77"/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</row>
    <row r="193" spans="1:13" ht="12.75" customHeight="1">
      <c r="A193" s="77"/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</row>
    <row r="194" spans="1:13" ht="12.75" customHeight="1">
      <c r="A194" s="77"/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</row>
    <row r="195" spans="1:13" ht="12.75" customHeight="1">
      <c r="A195" s="77"/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</row>
    <row r="196" spans="1:13" ht="12.75" customHeight="1">
      <c r="A196" s="77"/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</row>
    <row r="197" spans="1:13" ht="12.75" customHeight="1">
      <c r="A197" s="77"/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</row>
    <row r="198" spans="1:13" ht="12.75" customHeight="1">
      <c r="A198" s="77"/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</row>
    <row r="199" spans="1:13" ht="12.75" customHeight="1">
      <c r="A199" s="77"/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</row>
    <row r="200" spans="1:13" ht="12.75" customHeight="1">
      <c r="A200" s="77"/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</row>
    <row r="201" spans="1:13" ht="12.75" customHeight="1">
      <c r="A201" s="77"/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</row>
    <row r="202" spans="1:13" ht="12.75" customHeight="1">
      <c r="A202" s="77"/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</row>
    <row r="203" spans="1:13" ht="12.75" customHeight="1">
      <c r="A203" s="77"/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</row>
    <row r="204" spans="1:13" ht="12.75" customHeight="1">
      <c r="A204" s="77"/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</row>
    <row r="205" spans="1:13" ht="12.75" customHeight="1">
      <c r="A205" s="77"/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</row>
    <row r="206" spans="1:13" ht="12.75" customHeight="1">
      <c r="A206" s="77"/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</row>
    <row r="207" spans="1:13" ht="12.75" customHeight="1">
      <c r="A207" s="77"/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</row>
    <row r="208" spans="1:13" ht="12.75" customHeight="1">
      <c r="A208" s="77"/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</row>
    <row r="209" spans="1:13" ht="12.75" customHeight="1">
      <c r="A209" s="77"/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</row>
    <row r="210" spans="1:13" ht="12.75" customHeight="1">
      <c r="A210" s="77"/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</row>
    <row r="211" spans="1:13" ht="12.75" customHeight="1">
      <c r="A211" s="77"/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</row>
    <row r="212" spans="1:13" ht="12.75" customHeight="1">
      <c r="A212" s="77"/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</row>
    <row r="213" spans="1:13" ht="12.75" customHeight="1">
      <c r="A213" s="77"/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</row>
    <row r="214" spans="1:13" ht="12.75" customHeight="1">
      <c r="A214" s="77"/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</row>
    <row r="215" spans="1:13" ht="12.75" customHeight="1">
      <c r="A215" s="77"/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</row>
    <row r="216" spans="1:13" ht="12.75" customHeight="1">
      <c r="A216" s="77"/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</row>
    <row r="217" spans="1:13" ht="12.75" customHeight="1">
      <c r="A217" s="77"/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</row>
    <row r="218" spans="1:13" ht="12.75" customHeight="1">
      <c r="A218" s="77"/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</row>
    <row r="219" spans="1:13" ht="12.75" customHeight="1">
      <c r="A219" s="77"/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</row>
    <row r="220" spans="1:13" ht="12.75" customHeight="1">
      <c r="A220" s="77"/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</row>
    <row r="221" spans="1:13" ht="12.75" customHeight="1">
      <c r="A221" s="77"/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</row>
    <row r="222" spans="1:13" ht="12.75" customHeight="1">
      <c r="A222" s="77"/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</row>
    <row r="223" spans="1:13" ht="12.75" customHeight="1">
      <c r="A223" s="77"/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</row>
    <row r="224" spans="1:13" ht="12.75" customHeight="1">
      <c r="A224" s="77"/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</row>
    <row r="225" spans="1:13" ht="12.75" customHeight="1">
      <c r="A225" s="77"/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</row>
    <row r="226" spans="1:13" ht="12.75" customHeight="1">
      <c r="A226" s="77"/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</row>
    <row r="227" spans="1:13" ht="12.75" customHeight="1">
      <c r="A227" s="77"/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</row>
    <row r="228" spans="1:13" ht="12.75" customHeight="1">
      <c r="A228" s="77"/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</row>
    <row r="229" spans="1:13" ht="12.75" customHeight="1">
      <c r="A229" s="77"/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</row>
    <row r="230" spans="1:13" ht="12.75" customHeight="1">
      <c r="A230" s="77"/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</row>
    <row r="231" spans="1:13" ht="12.75" customHeight="1">
      <c r="A231" s="77"/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</row>
    <row r="232" spans="1:13" ht="12.75" customHeight="1">
      <c r="A232" s="77"/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</row>
    <row r="233" spans="1:13" ht="12.75" customHeight="1">
      <c r="A233" s="77"/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</row>
    <row r="234" spans="1:13" ht="12.75" customHeight="1">
      <c r="A234" s="77"/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</row>
    <row r="235" spans="1:13" ht="12.75" customHeight="1">
      <c r="A235" s="77"/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</row>
    <row r="236" spans="1:13" ht="12.75" customHeight="1">
      <c r="A236" s="77"/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</row>
    <row r="237" spans="1:13" ht="12.75" customHeight="1">
      <c r="A237" s="77"/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</row>
    <row r="238" spans="1:13" ht="12.75" customHeight="1">
      <c r="A238" s="77"/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</row>
    <row r="239" spans="1:13" ht="12.75" customHeight="1">
      <c r="A239" s="77"/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</row>
    <row r="240" spans="1:13" ht="12.75" customHeight="1">
      <c r="A240" s="77"/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</row>
    <row r="241" spans="1:13" ht="12.75" customHeight="1">
      <c r="A241" s="77"/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</row>
    <row r="242" spans="1:13" ht="12.75" customHeight="1">
      <c r="A242" s="77"/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</row>
    <row r="243" spans="1:13" ht="12.75" customHeight="1">
      <c r="A243" s="77"/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</row>
    <row r="244" spans="1:13" ht="12.75" customHeight="1">
      <c r="A244" s="77"/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</row>
    <row r="245" spans="1:13" ht="12.75" customHeight="1">
      <c r="A245" s="77"/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</row>
    <row r="246" spans="1:13" ht="12.75" customHeight="1">
      <c r="A246" s="77"/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</row>
    <row r="247" spans="1:13" ht="12.75" customHeight="1">
      <c r="A247" s="77"/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</row>
    <row r="248" spans="1:13" ht="12.75" customHeight="1">
      <c r="A248" s="77"/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</row>
    <row r="249" spans="1:13" ht="12.75" customHeight="1">
      <c r="A249" s="77"/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</row>
    <row r="250" spans="1:13" ht="12.75" customHeight="1">
      <c r="A250" s="77"/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</row>
    <row r="251" spans="1:13" ht="12.75" customHeight="1">
      <c r="A251" s="77"/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</row>
    <row r="252" spans="1:13" ht="12.75" customHeight="1">
      <c r="A252" s="77"/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</row>
    <row r="253" spans="1:13" ht="12.75" customHeight="1">
      <c r="A253" s="77"/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</row>
    <row r="254" spans="1:13" ht="12.75" customHeight="1">
      <c r="A254" s="77"/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</row>
    <row r="255" spans="1:13" ht="12.75" customHeight="1">
      <c r="A255" s="77"/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</row>
    <row r="256" spans="1:13" ht="12.75" customHeight="1">
      <c r="A256" s="77"/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</row>
    <row r="257" spans="1:13" ht="12.75" customHeight="1">
      <c r="A257" s="77"/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</row>
    <row r="258" spans="1:13" ht="12.75" customHeight="1">
      <c r="A258" s="77"/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</row>
    <row r="259" spans="1:13" ht="12.75" customHeight="1">
      <c r="A259" s="77"/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</row>
    <row r="260" spans="1:13" ht="12.75" customHeight="1">
      <c r="A260" s="77"/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</row>
    <row r="261" spans="1:13" ht="12.75" customHeight="1">
      <c r="A261" s="77"/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</row>
    <row r="262" spans="1:13" ht="12.75" customHeight="1">
      <c r="A262" s="77"/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</row>
    <row r="263" spans="1:13" ht="12.75" customHeight="1">
      <c r="A263" s="77"/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</row>
    <row r="264" spans="1:13" ht="12.75" customHeight="1">
      <c r="A264" s="77"/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</row>
    <row r="265" spans="1:13" ht="12.75" customHeight="1">
      <c r="A265" s="77"/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</row>
    <row r="266" spans="1:13" ht="12.75" customHeight="1">
      <c r="A266" s="77"/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</row>
    <row r="267" spans="1:13" ht="12.75" customHeight="1">
      <c r="A267" s="77"/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</row>
    <row r="268" spans="1:13" ht="12.75" customHeight="1">
      <c r="A268" s="77"/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</row>
    <row r="269" spans="1:13" ht="12.75" customHeight="1">
      <c r="A269" s="77"/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</row>
    <row r="270" spans="1:13" ht="12.75" customHeight="1">
      <c r="A270" s="77"/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</row>
    <row r="271" spans="1:13" ht="12.75" customHeight="1">
      <c r="A271" s="77"/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</row>
    <row r="272" spans="1:13" ht="12.75" customHeight="1">
      <c r="A272" s="77"/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</row>
    <row r="273" spans="1:13" ht="12.75" customHeight="1">
      <c r="A273" s="77"/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</row>
    <row r="274" spans="1:13" ht="12.75" customHeight="1">
      <c r="A274" s="77"/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</row>
    <row r="275" spans="1:13" ht="12.75" customHeight="1">
      <c r="A275" s="77"/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</row>
    <row r="276" spans="1:13" ht="12.75" customHeight="1">
      <c r="A276" s="77"/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</row>
    <row r="277" spans="1:13" ht="12.75" customHeight="1">
      <c r="A277" s="77"/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</row>
    <row r="278" spans="1:13" ht="12.75" customHeight="1">
      <c r="A278" s="77"/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</row>
    <row r="279" spans="1:13" ht="12.75" customHeight="1">
      <c r="A279" s="77"/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</row>
    <row r="280" spans="1:13" ht="12.75" customHeight="1">
      <c r="A280" s="77"/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</row>
    <row r="281" spans="1:13" ht="12.75" customHeight="1">
      <c r="A281" s="77"/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</row>
    <row r="282" spans="1:13" ht="12.75" customHeight="1">
      <c r="A282" s="77"/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</row>
    <row r="283" spans="1:13" ht="12.75" customHeight="1">
      <c r="A283" s="77"/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</row>
    <row r="284" spans="1:13" ht="12.75" customHeight="1">
      <c r="A284" s="77"/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</row>
    <row r="285" spans="1:13" ht="12.75" customHeight="1">
      <c r="A285" s="77"/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</row>
    <row r="286" spans="1:13" ht="12.75" customHeight="1">
      <c r="A286" s="77"/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</row>
    <row r="287" spans="1:13" ht="12.75" customHeight="1">
      <c r="A287" s="77"/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</row>
    <row r="288" spans="1:13" ht="12.75" customHeight="1">
      <c r="A288" s="77"/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</row>
    <row r="289" spans="1:13" ht="12.75" customHeight="1">
      <c r="A289" s="77"/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</row>
    <row r="290" spans="1:13" ht="12.75" customHeight="1">
      <c r="A290" s="77"/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</row>
    <row r="291" spans="1:13" ht="12.75" customHeight="1">
      <c r="A291" s="77"/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</row>
    <row r="292" spans="1:13" ht="12.75" customHeight="1">
      <c r="A292" s="77"/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</row>
    <row r="293" spans="1:13" ht="12.75" customHeight="1">
      <c r="A293" s="77"/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</row>
    <row r="294" spans="1:13" ht="12.75" customHeight="1">
      <c r="A294" s="77"/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</row>
    <row r="295" spans="1:13" ht="12.75" customHeight="1">
      <c r="A295" s="77"/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</row>
    <row r="296" spans="1:13" ht="12.75" customHeight="1">
      <c r="A296" s="77"/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</row>
    <row r="297" spans="1:13" ht="12.75" customHeight="1">
      <c r="A297" s="77"/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</row>
    <row r="298" spans="1:13" ht="12.75" customHeight="1">
      <c r="A298" s="77"/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</row>
    <row r="299" spans="1:13" ht="12.75" customHeight="1">
      <c r="A299" s="77"/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</row>
    <row r="300" spans="1:13" ht="12.75" customHeight="1">
      <c r="A300" s="77"/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</row>
    <row r="301" spans="1:13" ht="12.75" customHeight="1">
      <c r="A301" s="77"/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</row>
    <row r="302" spans="1:13" ht="12.75" customHeight="1">
      <c r="A302" s="77"/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</row>
    <row r="303" spans="1:13" ht="12.75" customHeight="1">
      <c r="A303" s="77"/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</row>
    <row r="304" spans="1:13" ht="12.75" customHeight="1">
      <c r="A304" s="77"/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</row>
    <row r="305" spans="1:13" ht="12.75" customHeight="1">
      <c r="A305" s="77"/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</row>
    <row r="306" spans="1:13" ht="12.75" customHeight="1">
      <c r="A306" s="77"/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</row>
    <row r="307" spans="1:13" ht="12.75" customHeight="1">
      <c r="A307" s="77"/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</row>
    <row r="308" spans="1:13" ht="12.75" customHeight="1">
      <c r="A308" s="77"/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</row>
    <row r="309" spans="1:13" ht="12.75" customHeight="1">
      <c r="A309" s="77"/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</row>
    <row r="310" spans="1:13" ht="12.75" customHeight="1">
      <c r="A310" s="77"/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</row>
    <row r="311" spans="1:13" ht="12.75" customHeight="1">
      <c r="A311" s="77"/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</row>
    <row r="312" spans="1:13" ht="12.75" customHeight="1">
      <c r="A312" s="77"/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</row>
    <row r="313" spans="1:13" ht="12.75" customHeight="1">
      <c r="A313" s="77"/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</row>
    <row r="314" spans="1:13" ht="12.75" customHeight="1">
      <c r="A314" s="77"/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</row>
    <row r="315" spans="1:13" ht="12.75" customHeight="1">
      <c r="A315" s="77"/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</row>
    <row r="316" spans="1:13" ht="12.75" customHeight="1">
      <c r="A316" s="77"/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</row>
    <row r="317" spans="1:13" ht="12.75" customHeight="1">
      <c r="A317" s="77"/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</row>
    <row r="318" spans="1:13" ht="12.75" customHeight="1">
      <c r="A318" s="77"/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</row>
    <row r="319" spans="1:13" ht="12.75" customHeight="1">
      <c r="A319" s="77"/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</row>
    <row r="320" spans="1:13" ht="12.75" customHeight="1">
      <c r="A320" s="77"/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</row>
    <row r="321" spans="1:13" ht="12.75" customHeight="1">
      <c r="A321" s="77"/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</row>
    <row r="322" spans="1:13" ht="12.75" customHeight="1">
      <c r="A322" s="77"/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</row>
    <row r="323" spans="1:13" ht="12.75" customHeight="1">
      <c r="A323" s="77"/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</row>
    <row r="324" spans="1:13" ht="12.75" customHeight="1">
      <c r="A324" s="77"/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</row>
    <row r="325" spans="1:13" ht="12.75" customHeight="1">
      <c r="A325" s="77"/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</row>
    <row r="326" spans="1:13" ht="12.75" customHeight="1">
      <c r="A326" s="77"/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</row>
    <row r="327" spans="1:13" ht="12.75" customHeight="1">
      <c r="A327" s="77"/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</row>
    <row r="328" spans="1:13" ht="12.75" customHeight="1">
      <c r="A328" s="77"/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</row>
    <row r="329" spans="1:13" ht="12.75" customHeight="1">
      <c r="A329" s="77"/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</row>
    <row r="330" spans="1:13" ht="12.75" customHeight="1">
      <c r="A330" s="77"/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</row>
    <row r="331" spans="1:13" ht="12.75" customHeight="1">
      <c r="A331" s="77"/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</row>
    <row r="332" spans="1:13" ht="12.75" customHeight="1">
      <c r="A332" s="77"/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</row>
    <row r="333" spans="1:13" ht="12.75" customHeight="1">
      <c r="A333" s="77"/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</row>
    <row r="334" spans="1:13" ht="12.75" customHeight="1">
      <c r="A334" s="77"/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</row>
    <row r="335" spans="1:13" ht="12.75" customHeight="1">
      <c r="A335" s="77"/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</row>
    <row r="336" spans="1:13" ht="12.75" customHeight="1">
      <c r="A336" s="77"/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</row>
    <row r="337" spans="1:13" ht="12.75" customHeight="1">
      <c r="A337" s="77"/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</row>
    <row r="338" spans="1:13" ht="12.75" customHeight="1">
      <c r="A338" s="77"/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</row>
    <row r="339" spans="1:13" ht="12.75" customHeight="1">
      <c r="A339" s="77"/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</row>
    <row r="340" spans="1:13" ht="12.75" customHeight="1">
      <c r="A340" s="77"/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</row>
    <row r="341" spans="1:13" ht="12.75" customHeight="1">
      <c r="A341" s="77"/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</row>
    <row r="342" spans="1:13" ht="12.75" customHeight="1">
      <c r="A342" s="77"/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</row>
    <row r="343" spans="1:13" ht="12.75" customHeight="1">
      <c r="A343" s="77"/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</row>
    <row r="344" spans="1:13" ht="12.75" customHeight="1">
      <c r="A344" s="77"/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</row>
    <row r="345" spans="1:13" ht="12.75" customHeight="1">
      <c r="A345" s="77"/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</row>
    <row r="346" spans="1:13" ht="12.75" customHeight="1">
      <c r="A346" s="77"/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</row>
    <row r="347" spans="1:13" ht="12.75" customHeight="1">
      <c r="A347" s="77"/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</row>
    <row r="348" spans="1:13" ht="12.75" customHeight="1">
      <c r="A348" s="77"/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</row>
    <row r="349" spans="1:13" ht="12.75" customHeight="1">
      <c r="A349" s="77"/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</row>
    <row r="350" spans="1:13" ht="12.75" customHeight="1">
      <c r="A350" s="77"/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</row>
    <row r="351" spans="1:13" ht="12.75" customHeight="1">
      <c r="A351" s="77"/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</row>
    <row r="352" spans="1:13" ht="12.75" customHeight="1">
      <c r="A352" s="77"/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</row>
    <row r="353" spans="1:13" ht="12.75" customHeight="1">
      <c r="A353" s="77"/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</row>
    <row r="354" spans="1:13" ht="12.75" customHeight="1">
      <c r="A354" s="77"/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</row>
    <row r="355" spans="1:13" ht="12.75" customHeight="1">
      <c r="A355" s="77"/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</row>
    <row r="356" spans="1:13" ht="12.75" customHeight="1">
      <c r="A356" s="77"/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</row>
    <row r="357" spans="1:13" ht="12.75" customHeight="1">
      <c r="A357" s="77"/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</row>
    <row r="358" spans="1:13" ht="12.75" customHeight="1">
      <c r="A358" s="77"/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</row>
    <row r="359" spans="1:13" ht="12.75" customHeight="1">
      <c r="A359" s="77"/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</row>
    <row r="360" spans="1:13" ht="12.75" customHeight="1">
      <c r="A360" s="77"/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</row>
    <row r="361" spans="1:13" ht="12.75" customHeight="1">
      <c r="A361" s="77"/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</row>
    <row r="362" spans="1:13" ht="12.75" customHeight="1">
      <c r="A362" s="77"/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</row>
    <row r="363" spans="1:13" ht="12.75" customHeight="1">
      <c r="A363" s="77"/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</row>
    <row r="364" spans="1:13" ht="12.75" customHeight="1">
      <c r="A364" s="77"/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</row>
    <row r="365" spans="1:13" ht="12.75" customHeight="1">
      <c r="A365" s="77"/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</row>
    <row r="366" spans="1:13" ht="12.75" customHeight="1">
      <c r="A366" s="77"/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</row>
    <row r="367" spans="1:13" ht="12.75" customHeight="1">
      <c r="A367" s="77"/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</row>
    <row r="368" spans="1:13" ht="12.75" customHeight="1">
      <c r="A368" s="77"/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</row>
    <row r="369" spans="1:13" ht="12.75" customHeight="1">
      <c r="A369" s="77"/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</row>
    <row r="370" spans="1:13" ht="12.75" customHeight="1">
      <c r="A370" s="77"/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</row>
    <row r="371" spans="1:13" ht="12.75" customHeight="1">
      <c r="A371" s="77"/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</row>
    <row r="372" spans="1:13" ht="12.75" customHeight="1">
      <c r="A372" s="77"/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</row>
    <row r="373" spans="1:13" ht="12.75" customHeight="1">
      <c r="A373" s="77"/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</row>
    <row r="374" spans="1:13" ht="12.75" customHeight="1">
      <c r="A374" s="77"/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</row>
    <row r="375" spans="1:13" ht="12.75" customHeight="1">
      <c r="A375" s="77"/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</row>
    <row r="376" spans="1:13" ht="12.75" customHeight="1">
      <c r="A376" s="77"/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</row>
    <row r="377" spans="1:13" ht="12.75" customHeight="1">
      <c r="A377" s="77"/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</row>
    <row r="378" spans="1:13" ht="12.75" customHeight="1">
      <c r="A378" s="77"/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</row>
    <row r="379" spans="1:13" ht="12.75" customHeight="1">
      <c r="A379" s="77"/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</row>
    <row r="380" spans="1:13" ht="12.75" customHeight="1">
      <c r="A380" s="77"/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</row>
    <row r="381" spans="1:13" ht="12.75" customHeight="1">
      <c r="A381" s="77"/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</row>
    <row r="382" spans="1:13" ht="12.75" customHeight="1">
      <c r="A382" s="77"/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</row>
    <row r="383" spans="1:13" ht="12.75" customHeight="1">
      <c r="A383" s="77"/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</row>
    <row r="384" spans="1:13" ht="12.75" customHeight="1">
      <c r="A384" s="77"/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</row>
    <row r="385" spans="1:13" ht="12.75" customHeight="1">
      <c r="A385" s="77"/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</row>
    <row r="386" spans="1:13" ht="12.75" customHeight="1">
      <c r="A386" s="77"/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</row>
    <row r="387" spans="1:13" ht="12.75" customHeight="1">
      <c r="A387" s="77"/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</row>
    <row r="388" spans="1:13" ht="12.75" customHeight="1">
      <c r="A388" s="77"/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</row>
    <row r="389" spans="1:13" ht="12.75" customHeight="1">
      <c r="A389" s="77"/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</row>
    <row r="390" spans="1:13" ht="12.75" customHeight="1">
      <c r="A390" s="77"/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</row>
    <row r="391" spans="1:13" ht="12.75" customHeight="1">
      <c r="A391" s="77"/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</row>
    <row r="392" spans="1:13" ht="12.75" customHeight="1">
      <c r="A392" s="77"/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</row>
    <row r="393" spans="1:13" ht="12.75" customHeight="1">
      <c r="A393" s="77"/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</row>
    <row r="394" spans="1:13" ht="12.75" customHeight="1">
      <c r="A394" s="77"/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</row>
    <row r="395" spans="1:13" ht="12.75" customHeight="1">
      <c r="A395" s="77"/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</row>
    <row r="396" spans="1:13" ht="12.75" customHeight="1">
      <c r="A396" s="77"/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</row>
    <row r="397" spans="1:13" ht="12.75" customHeight="1">
      <c r="A397" s="77"/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</row>
    <row r="398" spans="1:13" ht="12.75" customHeight="1">
      <c r="A398" s="77"/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</row>
    <row r="399" spans="1:13" ht="12.75" customHeight="1">
      <c r="A399" s="77"/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</row>
    <row r="400" spans="1:13" ht="12.75" customHeight="1">
      <c r="A400" s="77"/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</row>
    <row r="401" spans="1:13" ht="12.75" customHeight="1">
      <c r="A401" s="77"/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</row>
    <row r="402" spans="1:13" ht="12.75" customHeight="1">
      <c r="A402" s="77"/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</row>
    <row r="403" spans="1:13" ht="12.75" customHeight="1">
      <c r="A403" s="77"/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</row>
    <row r="404" spans="1:13" ht="12.75" customHeight="1">
      <c r="A404" s="77"/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</row>
    <row r="405" spans="1:13" ht="12.75" customHeight="1">
      <c r="A405" s="77"/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</row>
    <row r="406" spans="1:13" ht="12.75" customHeight="1">
      <c r="A406" s="77"/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</row>
    <row r="407" spans="1:13" ht="12.75" customHeight="1">
      <c r="A407" s="77"/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</row>
    <row r="408" spans="1:13" ht="12.75" customHeight="1">
      <c r="A408" s="77"/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</row>
    <row r="409" spans="1:13" ht="12.75" customHeight="1">
      <c r="A409" s="77"/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</row>
    <row r="410" spans="1:13" ht="12.75" customHeight="1">
      <c r="A410" s="77"/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</row>
    <row r="411" spans="1:13" ht="12.75" customHeight="1">
      <c r="A411" s="77"/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</row>
    <row r="412" spans="1:13" ht="12.75" customHeight="1">
      <c r="A412" s="77"/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</row>
    <row r="413" spans="1:13" ht="12.75" customHeight="1">
      <c r="A413" s="77"/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</row>
    <row r="414" spans="1:13" ht="12.75" customHeight="1">
      <c r="A414" s="77"/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</row>
    <row r="415" spans="1:13" ht="12.75" customHeight="1">
      <c r="A415" s="77"/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</row>
    <row r="416" spans="1:13" ht="12.75" customHeight="1">
      <c r="A416" s="77"/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</row>
    <row r="417" spans="1:13" ht="12.75" customHeight="1">
      <c r="A417" s="77"/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</row>
    <row r="418" spans="1:13" ht="12.75" customHeight="1">
      <c r="A418" s="77"/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</row>
    <row r="419" spans="1:13" ht="12.75" customHeight="1">
      <c r="A419" s="77"/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</row>
    <row r="420" spans="1:13" ht="12.75" customHeight="1">
      <c r="A420" s="77"/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</row>
    <row r="421" spans="1:13" ht="12.75" customHeight="1">
      <c r="A421" s="77"/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</row>
    <row r="422" spans="1:13" ht="12.75" customHeight="1">
      <c r="A422" s="77"/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</row>
    <row r="423" spans="1:13" ht="12.75" customHeight="1">
      <c r="A423" s="77"/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</row>
    <row r="424" spans="1:13" ht="12.75" customHeight="1">
      <c r="A424" s="77"/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</row>
    <row r="425" spans="1:13" ht="12.75" customHeight="1">
      <c r="A425" s="77"/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</row>
    <row r="426" spans="1:13" ht="12.75" customHeight="1">
      <c r="A426" s="77"/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</row>
    <row r="427" spans="1:13" ht="12.75" customHeight="1">
      <c r="A427" s="77"/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</row>
    <row r="428" spans="1:13" ht="12.75" customHeight="1">
      <c r="A428" s="77"/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</row>
    <row r="429" spans="1:13" ht="12.75" customHeight="1">
      <c r="A429" s="77"/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</row>
    <row r="430" spans="1:13" ht="12.75" customHeight="1">
      <c r="A430" s="77"/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</row>
    <row r="431" spans="1:13" ht="12.75" customHeight="1">
      <c r="A431" s="77"/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</row>
    <row r="432" spans="1:13" ht="12.75" customHeight="1">
      <c r="A432" s="77"/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</row>
    <row r="433" spans="1:13" ht="12.75" customHeight="1">
      <c r="A433" s="77"/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</row>
    <row r="434" spans="1:13" ht="12.75" customHeight="1">
      <c r="A434" s="77"/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</row>
    <row r="435" spans="1:13" ht="12.75" customHeight="1">
      <c r="A435" s="77"/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</row>
    <row r="436" spans="1:13" ht="12.75" customHeight="1">
      <c r="A436" s="77"/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</row>
    <row r="437" spans="1:13" ht="12.75" customHeight="1">
      <c r="A437" s="77"/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</row>
    <row r="438" spans="1:13" ht="12.75" customHeight="1">
      <c r="A438" s="77"/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</row>
    <row r="439" spans="1:13" ht="12.75" customHeight="1">
      <c r="A439" s="77"/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</row>
    <row r="440" spans="1:13" ht="12.75" customHeight="1">
      <c r="A440" s="77"/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</row>
    <row r="441" spans="1:13" ht="12.75" customHeight="1">
      <c r="A441" s="77"/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</row>
    <row r="442" spans="1:13" ht="12.75" customHeight="1">
      <c r="A442" s="77"/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</row>
    <row r="443" spans="1:13" ht="12.75" customHeight="1">
      <c r="A443" s="77"/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</row>
    <row r="444" spans="1:13" ht="12.75" customHeight="1">
      <c r="A444" s="77"/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</row>
    <row r="445" spans="1:13" ht="12.75" customHeight="1">
      <c r="A445" s="77"/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</row>
    <row r="446" spans="1:13" ht="12.75" customHeight="1">
      <c r="A446" s="77"/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</row>
    <row r="447" spans="1:13" ht="12.75" customHeight="1">
      <c r="A447" s="77"/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</row>
    <row r="448" spans="1:13" ht="12.75" customHeight="1">
      <c r="A448" s="77"/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</row>
    <row r="449" spans="1:13" ht="12.75" customHeight="1">
      <c r="A449" s="77"/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</row>
    <row r="450" spans="1:13" ht="12.75" customHeight="1">
      <c r="A450" s="77"/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</row>
    <row r="451" spans="1:13" ht="12.75" customHeight="1">
      <c r="A451" s="77"/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</row>
    <row r="452" spans="1:13" ht="12.75" customHeight="1">
      <c r="A452" s="77"/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</row>
    <row r="453" spans="1:13" ht="12.75" customHeight="1">
      <c r="A453" s="77"/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</row>
    <row r="454" spans="1:13" ht="12.75" customHeight="1">
      <c r="A454" s="77"/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</row>
    <row r="455" spans="1:13" ht="12.75" customHeight="1">
      <c r="A455" s="77"/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</row>
    <row r="456" spans="1:13" ht="12.75" customHeight="1">
      <c r="A456" s="77"/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</row>
    <row r="457" spans="1:13" ht="12.75" customHeight="1">
      <c r="A457" s="77"/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</row>
    <row r="458" spans="1:13" ht="12.75" customHeight="1">
      <c r="A458" s="77"/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</row>
    <row r="459" spans="1:13" ht="12.75" customHeight="1">
      <c r="A459" s="77"/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</row>
    <row r="460" spans="1:13" ht="12.75" customHeight="1">
      <c r="A460" s="77"/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</row>
    <row r="461" spans="1:13" ht="12.75" customHeight="1">
      <c r="A461" s="77"/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</row>
    <row r="462" spans="1:13" ht="12.75" customHeight="1">
      <c r="A462" s="77"/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</row>
    <row r="463" spans="1:13" ht="12.75" customHeight="1">
      <c r="A463" s="77"/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</row>
    <row r="464" spans="1:13" ht="12.75" customHeight="1">
      <c r="A464" s="77"/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</row>
    <row r="465" spans="1:13" ht="12.75" customHeight="1">
      <c r="A465" s="77"/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</row>
    <row r="466" spans="1:13" ht="12.75" customHeight="1">
      <c r="A466" s="77"/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</row>
    <row r="467" spans="1:13" ht="12.75" customHeight="1">
      <c r="A467" s="77"/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</row>
    <row r="468" spans="1:13" ht="12.75" customHeight="1">
      <c r="A468" s="77"/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</row>
    <row r="469" spans="1:13" ht="12.75" customHeight="1">
      <c r="A469" s="77"/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</row>
    <row r="470" spans="1:13" ht="12.75" customHeight="1">
      <c r="A470" s="77"/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</row>
    <row r="471" spans="1:13" ht="12.75" customHeight="1">
      <c r="A471" s="77"/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</row>
    <row r="472" spans="1:13" ht="12.75" customHeight="1">
      <c r="A472" s="77"/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</row>
    <row r="473" spans="1:13" ht="12.75" customHeight="1">
      <c r="A473" s="77"/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</row>
    <row r="474" spans="1:13" ht="12.75" customHeight="1">
      <c r="A474" s="77"/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</row>
    <row r="475" spans="1:13" ht="12.75" customHeight="1">
      <c r="A475" s="77"/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</row>
    <row r="476" spans="1:13" ht="12.75" customHeight="1">
      <c r="A476" s="77"/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</row>
    <row r="477" spans="1:13" ht="12.75" customHeight="1">
      <c r="A477" s="77"/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</row>
    <row r="478" spans="1:13" ht="12.75" customHeight="1">
      <c r="A478" s="77"/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</row>
    <row r="479" spans="1:13" ht="12.75" customHeight="1">
      <c r="A479" s="77"/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</row>
    <row r="480" spans="1:13" ht="12.75" customHeight="1">
      <c r="A480" s="77"/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</row>
    <row r="481" spans="1:13" ht="12.75" customHeight="1">
      <c r="A481" s="77"/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</row>
    <row r="482" spans="1:13" ht="12.75" customHeight="1">
      <c r="A482" s="77"/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</row>
    <row r="483" spans="1:13" ht="12.75" customHeight="1">
      <c r="A483" s="77"/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</row>
    <row r="484" spans="1:13" ht="12.75" customHeight="1">
      <c r="A484" s="77"/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</row>
    <row r="485" spans="1:13" ht="12.75" customHeight="1">
      <c r="A485" s="77"/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</row>
    <row r="486" spans="1:13" ht="12.75" customHeight="1">
      <c r="A486" s="77"/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</row>
    <row r="487" spans="1:13" ht="12.75" customHeight="1">
      <c r="A487" s="77"/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</row>
    <row r="488" spans="1:13" ht="12.75" customHeight="1">
      <c r="A488" s="77"/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</row>
    <row r="489" spans="1:13" ht="12.75" customHeight="1">
      <c r="A489" s="77"/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</row>
    <row r="490" spans="1:13" ht="12.75" customHeight="1">
      <c r="A490" s="77"/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</row>
    <row r="491" spans="1:13" ht="12.75" customHeight="1">
      <c r="A491" s="77"/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</row>
    <row r="492" spans="1:13" ht="12.75" customHeight="1">
      <c r="A492" s="77"/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</row>
    <row r="493" spans="1:13" ht="12.75" customHeight="1">
      <c r="A493" s="77"/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</row>
    <row r="494" spans="1:13" ht="12.75" customHeight="1">
      <c r="A494" s="77"/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</row>
    <row r="495" spans="1:13" ht="12.75" customHeight="1">
      <c r="A495" s="77"/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</row>
    <row r="496" spans="1:13" ht="12.75" customHeight="1">
      <c r="A496" s="77"/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</row>
    <row r="497" spans="1:13" ht="12.75" customHeight="1">
      <c r="A497" s="77"/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</row>
    <row r="498" spans="1:13" ht="12.75" customHeight="1">
      <c r="A498" s="77"/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</row>
    <row r="499" spans="1:13" ht="12.75" customHeight="1">
      <c r="A499" s="77"/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</row>
    <row r="500" spans="1:13" ht="12.75" customHeight="1">
      <c r="A500" s="77"/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</row>
    <row r="501" spans="1:13" ht="12.75" customHeight="1">
      <c r="A501" s="77"/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</row>
    <row r="502" spans="1:13" ht="12.75" customHeight="1">
      <c r="A502" s="77"/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</row>
    <row r="503" spans="1:13" ht="12.75" customHeight="1">
      <c r="A503" s="77"/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</row>
    <row r="504" spans="1:13" ht="12.75" customHeight="1">
      <c r="A504" s="77"/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</row>
    <row r="505" spans="1:13" ht="12.75" customHeight="1">
      <c r="A505" s="77"/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</row>
    <row r="506" spans="1:13" ht="12.75" customHeight="1">
      <c r="A506" s="77"/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</row>
    <row r="507" spans="1:13" ht="12.75" customHeight="1">
      <c r="A507" s="77"/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</row>
    <row r="508" spans="1:13" ht="12.75" customHeight="1">
      <c r="A508" s="77"/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</row>
    <row r="509" spans="1:13" ht="12.75" customHeight="1">
      <c r="A509" s="77"/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</row>
    <row r="510" spans="1:13" ht="12.75" customHeight="1">
      <c r="A510" s="77"/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</row>
    <row r="511" spans="1:13" ht="12.75" customHeight="1">
      <c r="A511" s="77"/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</row>
    <row r="512" spans="1:13" ht="12.75" customHeight="1">
      <c r="A512" s="77"/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</row>
    <row r="513" spans="1:13" ht="12.75" customHeight="1">
      <c r="A513" s="77"/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</row>
    <row r="514" spans="1:13" ht="12.75" customHeight="1">
      <c r="A514" s="77"/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</row>
    <row r="515" spans="1:13" ht="12.75" customHeight="1">
      <c r="A515" s="77"/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</row>
    <row r="516" spans="1:13" ht="12.75" customHeight="1">
      <c r="A516" s="77"/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</row>
    <row r="517" spans="1:13" ht="12.75" customHeight="1">
      <c r="A517" s="77"/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</row>
    <row r="518" spans="1:13" ht="12.75" customHeight="1">
      <c r="A518" s="77"/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</row>
    <row r="519" spans="1:13" ht="12.75" customHeight="1">
      <c r="A519" s="77"/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</row>
    <row r="520" spans="1:13" ht="12.75" customHeight="1">
      <c r="A520" s="77"/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</row>
    <row r="521" spans="1:13" ht="12.75" customHeight="1">
      <c r="A521" s="77"/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</row>
    <row r="522" spans="1:13" ht="12.75" customHeight="1">
      <c r="A522" s="77"/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</row>
    <row r="523" spans="1:13" ht="12.75" customHeight="1">
      <c r="A523" s="77"/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</row>
    <row r="524" spans="1:13" ht="12.75" customHeight="1">
      <c r="A524" s="77"/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</row>
    <row r="525" spans="1:13" ht="12.75" customHeight="1">
      <c r="A525" s="77"/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</row>
    <row r="526" spans="1:13" ht="12.75" customHeight="1">
      <c r="A526" s="77"/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</row>
    <row r="527" spans="1:13" ht="12.75" customHeight="1">
      <c r="A527" s="77"/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</row>
    <row r="528" spans="1:13" ht="12.75" customHeight="1">
      <c r="A528" s="77"/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</row>
    <row r="529" spans="1:13" ht="12.75" customHeight="1">
      <c r="A529" s="77"/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</row>
    <row r="530" spans="1:13" ht="12.75" customHeight="1">
      <c r="A530" s="77"/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</row>
    <row r="531" spans="1:13" ht="12.75" customHeight="1">
      <c r="A531" s="77"/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</row>
    <row r="532" spans="1:13" ht="12.75" customHeight="1">
      <c r="A532" s="77"/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</row>
    <row r="533" spans="1:13" ht="12.75" customHeight="1">
      <c r="A533" s="77"/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</row>
    <row r="534" spans="1:13" ht="12.75" customHeight="1">
      <c r="A534" s="77"/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</row>
    <row r="535" spans="1:13" ht="12.75" customHeight="1">
      <c r="A535" s="77"/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</row>
    <row r="536" spans="1:13" ht="12.75" customHeight="1">
      <c r="A536" s="77"/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</row>
    <row r="537" spans="1:13" ht="12.75" customHeight="1">
      <c r="A537" s="77"/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</row>
    <row r="538" spans="1:13" ht="12.75" customHeight="1">
      <c r="A538" s="77"/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</row>
    <row r="539" spans="1:13" ht="12.75" customHeight="1">
      <c r="A539" s="77"/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</row>
    <row r="540" spans="1:13" ht="12.75" customHeight="1">
      <c r="A540" s="77"/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</row>
    <row r="541" spans="1:13" ht="12.75" customHeight="1">
      <c r="A541" s="77"/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</row>
    <row r="542" spans="1:13" ht="12.75" customHeight="1">
      <c r="A542" s="77"/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</row>
    <row r="543" spans="1:13" ht="12.75" customHeight="1">
      <c r="A543" s="77"/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</row>
    <row r="544" spans="1:13" ht="12.75" customHeight="1">
      <c r="A544" s="77"/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</row>
    <row r="545" spans="1:13" ht="12.75" customHeight="1">
      <c r="A545" s="77"/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</row>
    <row r="546" spans="1:13" ht="12.75" customHeight="1">
      <c r="A546" s="77"/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</row>
    <row r="547" spans="1:13" ht="12.75" customHeight="1">
      <c r="A547" s="77"/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</row>
    <row r="548" spans="1:13" ht="12.75" customHeight="1">
      <c r="A548" s="77"/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</row>
    <row r="549" spans="1:13" ht="12.75" customHeight="1">
      <c r="A549" s="77"/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</row>
    <row r="550" spans="1:13" ht="12.75" customHeight="1">
      <c r="A550" s="77"/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</row>
    <row r="551" spans="1:13" ht="12.75" customHeight="1">
      <c r="A551" s="77"/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</row>
    <row r="552" spans="1:13" ht="12.75" customHeight="1">
      <c r="A552" s="77"/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</row>
    <row r="553" spans="1:13" ht="12.75" customHeight="1">
      <c r="A553" s="77"/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</row>
    <row r="554" spans="1:13" ht="12.75" customHeight="1">
      <c r="A554" s="77"/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</row>
    <row r="555" spans="1:13" ht="12.75" customHeight="1">
      <c r="A555" s="77"/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</row>
    <row r="556" spans="1:13" ht="12.75" customHeight="1">
      <c r="A556" s="77"/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</row>
    <row r="557" spans="1:13" ht="12.75" customHeight="1">
      <c r="A557" s="77"/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</row>
    <row r="558" spans="1:13" ht="12.75" customHeight="1">
      <c r="A558" s="77"/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</row>
    <row r="559" spans="1:13" ht="12.75" customHeight="1">
      <c r="A559" s="77"/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</row>
    <row r="560" spans="1:13" ht="12.75" customHeight="1">
      <c r="A560" s="77"/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</row>
    <row r="561" spans="1:13" ht="12.75" customHeight="1">
      <c r="A561" s="77"/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</row>
    <row r="562" spans="1:13" ht="12.75" customHeight="1">
      <c r="A562" s="77"/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</row>
    <row r="563" spans="1:13" ht="12.75" customHeight="1">
      <c r="A563" s="77"/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</row>
    <row r="564" spans="1:13" ht="12.75" customHeight="1">
      <c r="A564" s="77"/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</row>
    <row r="565" spans="1:13" ht="12.75" customHeight="1">
      <c r="A565" s="77"/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</row>
    <row r="566" spans="1:13" ht="12.75" customHeight="1">
      <c r="A566" s="77"/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</row>
    <row r="567" spans="1:13" ht="12.75" customHeight="1">
      <c r="A567" s="77"/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</row>
    <row r="568" spans="1:13" ht="12.75" customHeight="1">
      <c r="A568" s="77"/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</row>
    <row r="569" spans="1:13" ht="12.75" customHeight="1">
      <c r="A569" s="77"/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</row>
    <row r="570" spans="1:13" ht="12.75" customHeight="1">
      <c r="A570" s="77"/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</row>
    <row r="571" spans="1:13" ht="12.75" customHeight="1">
      <c r="A571" s="77"/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</row>
    <row r="572" spans="1:13" ht="12.75" customHeight="1">
      <c r="A572" s="77"/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</row>
    <row r="573" spans="1:13" ht="12.75" customHeight="1">
      <c r="A573" s="77"/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</row>
    <row r="574" spans="1:13" ht="12.75" customHeight="1">
      <c r="A574" s="77"/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</row>
    <row r="575" spans="1:13" ht="12.75" customHeight="1">
      <c r="A575" s="77"/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</row>
    <row r="576" spans="1:13" ht="12.75" customHeight="1">
      <c r="A576" s="77"/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</row>
    <row r="577" spans="1:13" ht="12.75" customHeight="1">
      <c r="A577" s="77"/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</row>
    <row r="578" spans="1:13" ht="12.75" customHeight="1">
      <c r="A578" s="77"/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</row>
    <row r="579" spans="1:13" ht="12.75" customHeight="1">
      <c r="A579" s="77"/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</row>
    <row r="580" spans="1:13" ht="12.75" customHeight="1">
      <c r="A580" s="77"/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</row>
    <row r="581" spans="1:13" ht="12.75" customHeight="1">
      <c r="A581" s="77"/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</row>
    <row r="582" spans="1:13" ht="12.75" customHeight="1">
      <c r="A582" s="77"/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</row>
    <row r="583" spans="1:13" ht="12.75" customHeight="1">
      <c r="A583" s="77"/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</row>
    <row r="584" spans="1:13" ht="12.75" customHeight="1">
      <c r="A584" s="77"/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</row>
    <row r="585" spans="1:13" ht="12.75" customHeight="1">
      <c r="A585" s="77"/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</row>
    <row r="586" spans="1:13" ht="12.75" customHeight="1">
      <c r="A586" s="77"/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</row>
    <row r="587" spans="1:13" ht="12.75" customHeight="1">
      <c r="A587" s="77"/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</row>
    <row r="588" spans="1:13" ht="12.75" customHeight="1">
      <c r="A588" s="77"/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</row>
    <row r="589" spans="1:13" ht="12.75" customHeight="1">
      <c r="A589" s="77"/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</row>
    <row r="590" spans="1:13" ht="12.75" customHeight="1">
      <c r="A590" s="77"/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</row>
    <row r="591" spans="1:13" ht="12.75" customHeight="1">
      <c r="A591" s="77"/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</row>
    <row r="592" spans="1:13" ht="12.75" customHeight="1">
      <c r="A592" s="77"/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</row>
    <row r="593" spans="1:13" ht="12.75" customHeight="1">
      <c r="A593" s="77"/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</row>
    <row r="594" spans="1:13" ht="12.75" customHeight="1">
      <c r="A594" s="77"/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</row>
    <row r="595" spans="1:13" ht="12.75" customHeight="1">
      <c r="A595" s="77"/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</row>
    <row r="596" spans="1:13" ht="12.75" customHeight="1">
      <c r="A596" s="77"/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</row>
    <row r="597" spans="1:13" ht="12.75" customHeight="1">
      <c r="A597" s="77"/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</row>
    <row r="598" spans="1:13" ht="12.75" customHeight="1">
      <c r="A598" s="77"/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</row>
    <row r="599" spans="1:13" ht="12.75" customHeight="1">
      <c r="A599" s="77"/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</row>
    <row r="600" spans="1:13" ht="12.75" customHeight="1">
      <c r="A600" s="77"/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</row>
    <row r="601" spans="1:13" ht="12.75" customHeight="1">
      <c r="A601" s="77"/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</row>
    <row r="602" spans="1:13" ht="12.75" customHeight="1">
      <c r="A602" s="77"/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</row>
    <row r="603" spans="1:13" ht="12.75" customHeight="1">
      <c r="A603" s="77"/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</row>
    <row r="604" spans="1:13" ht="12.75" customHeight="1">
      <c r="A604" s="77"/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</row>
    <row r="605" spans="1:13" ht="12.75" customHeight="1">
      <c r="A605" s="77"/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</row>
    <row r="606" spans="1:13" ht="12.75" customHeight="1">
      <c r="A606" s="77"/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</row>
    <row r="607" spans="1:13" ht="12.75" customHeight="1">
      <c r="A607" s="77"/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</row>
    <row r="608" spans="1:13" ht="12.75" customHeight="1">
      <c r="A608" s="77"/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</row>
    <row r="609" spans="1:13" ht="12.75" customHeight="1">
      <c r="A609" s="77"/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</row>
    <row r="610" spans="1:13" ht="12.75" customHeight="1">
      <c r="A610" s="77"/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</row>
    <row r="611" spans="1:13" ht="12.75" customHeight="1">
      <c r="A611" s="77"/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</row>
    <row r="612" spans="1:13" ht="12.75" customHeight="1">
      <c r="A612" s="77"/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</row>
    <row r="613" spans="1:13" ht="12.75" customHeight="1">
      <c r="A613" s="77"/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</row>
    <row r="614" spans="1:13" ht="12.75" customHeight="1">
      <c r="A614" s="77"/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</row>
    <row r="615" spans="1:13" ht="12.75" customHeight="1">
      <c r="A615" s="77"/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</row>
    <row r="616" spans="1:13" ht="12.75" customHeight="1">
      <c r="A616" s="77"/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</row>
    <row r="617" spans="1:13" ht="12.75" customHeight="1">
      <c r="A617" s="77"/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</row>
    <row r="618" spans="1:13" ht="12.75" customHeight="1">
      <c r="A618" s="77"/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</row>
    <row r="619" spans="1:13" ht="12.75" customHeight="1">
      <c r="A619" s="77"/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</row>
    <row r="620" spans="1:13" ht="12.75" customHeight="1">
      <c r="A620" s="77"/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</row>
    <row r="621" spans="1:13" ht="12.75" customHeight="1">
      <c r="A621" s="77"/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</row>
    <row r="622" spans="1:13" ht="12.75" customHeight="1">
      <c r="A622" s="77"/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</row>
    <row r="623" spans="1:13" ht="12.75" customHeight="1">
      <c r="A623" s="77"/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</row>
    <row r="624" spans="1:13" ht="12.75" customHeight="1">
      <c r="A624" s="77"/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</row>
    <row r="625" spans="1:13" ht="12.75" customHeight="1">
      <c r="A625" s="77"/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</row>
    <row r="626" spans="1:13" ht="12.75" customHeight="1">
      <c r="A626" s="77"/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</row>
    <row r="627" spans="1:13" ht="12.75" customHeight="1">
      <c r="A627" s="77"/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</row>
    <row r="628" spans="1:13" ht="12.75" customHeight="1">
      <c r="A628" s="77"/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</row>
    <row r="629" spans="1:13" ht="12.75" customHeight="1">
      <c r="A629" s="77"/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</row>
    <row r="630" spans="1:13" ht="12.75" customHeight="1">
      <c r="A630" s="77"/>
      <c r="B630" s="25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</row>
    <row r="631" spans="1:13" ht="12.75" customHeight="1">
      <c r="A631" s="77"/>
      <c r="B631" s="25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</row>
    <row r="632" spans="1:13" ht="12.75" customHeight="1">
      <c r="A632" s="77"/>
      <c r="B632" s="25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</row>
    <row r="633" spans="1:13" ht="12.75" customHeight="1">
      <c r="A633" s="77"/>
      <c r="B633" s="25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</row>
    <row r="634" spans="1:13" ht="12.75" customHeight="1">
      <c r="A634" s="77"/>
      <c r="B634" s="25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</row>
    <row r="635" spans="1:13" ht="12.75" customHeight="1">
      <c r="A635" s="77"/>
      <c r="B635" s="25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</row>
    <row r="636" spans="1:13" ht="12.75" customHeight="1">
      <c r="A636" s="77"/>
      <c r="B636" s="25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</row>
    <row r="637" spans="1:13" ht="12.75" customHeight="1">
      <c r="A637" s="77"/>
      <c r="B637" s="25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</row>
    <row r="638" spans="1:13" ht="12.75" customHeight="1">
      <c r="A638" s="77"/>
      <c r="B638" s="25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</row>
    <row r="639" spans="1:13" ht="12.75" customHeight="1">
      <c r="A639" s="77"/>
      <c r="B639" s="25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</row>
    <row r="640" spans="1:13" ht="12.75" customHeight="1">
      <c r="A640" s="77"/>
      <c r="B640" s="25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</row>
    <row r="641" spans="1:13" ht="12.75" customHeight="1">
      <c r="A641" s="77"/>
      <c r="B641" s="25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</row>
    <row r="642" spans="1:13" ht="12.75" customHeight="1">
      <c r="A642" s="77"/>
      <c r="B642" s="25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</row>
    <row r="643" spans="1:13" ht="12.75" customHeight="1">
      <c r="A643" s="77"/>
      <c r="B643" s="25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</row>
    <row r="644" spans="1:13" ht="12.75" customHeight="1">
      <c r="A644" s="77"/>
      <c r="B644" s="25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</row>
    <row r="645" spans="1:13" ht="12.75" customHeight="1">
      <c r="A645" s="77"/>
      <c r="B645" s="25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</row>
    <row r="646" spans="1:13" ht="12.75" customHeight="1">
      <c r="A646" s="77"/>
      <c r="B646" s="25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</row>
    <row r="647" spans="1:13" ht="12.75" customHeight="1">
      <c r="A647" s="77"/>
      <c r="B647" s="25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</row>
    <row r="648" spans="1:13" ht="12.75" customHeight="1">
      <c r="A648" s="77"/>
      <c r="B648" s="25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</row>
    <row r="649" spans="1:13" ht="12.75" customHeight="1">
      <c r="A649" s="77"/>
      <c r="B649" s="25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</row>
    <row r="650" spans="1:13" ht="12.75" customHeight="1">
      <c r="A650" s="77"/>
      <c r="B650" s="25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</row>
    <row r="651" spans="1:13" ht="12.75" customHeight="1">
      <c r="A651" s="77"/>
      <c r="B651" s="25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</row>
    <row r="652" spans="1:13" ht="12.75" customHeight="1">
      <c r="A652" s="77"/>
      <c r="B652" s="25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</row>
    <row r="653" spans="1:13" ht="12.75" customHeight="1">
      <c r="A653" s="77"/>
      <c r="B653" s="25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</row>
    <row r="654" spans="1:13" ht="12.75" customHeight="1">
      <c r="A654" s="77"/>
      <c r="B654" s="25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</row>
    <row r="655" spans="1:13" ht="12.75" customHeight="1">
      <c r="A655" s="77"/>
      <c r="B655" s="25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</row>
    <row r="656" spans="1:13" ht="12.75" customHeight="1">
      <c r="A656" s="77"/>
      <c r="B656" s="25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</row>
    <row r="657" spans="1:13" ht="12.75" customHeight="1">
      <c r="A657" s="77"/>
      <c r="B657" s="25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</row>
    <row r="658" spans="1:13" ht="12.75" customHeight="1">
      <c r="A658" s="77"/>
      <c r="B658" s="25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</row>
    <row r="659" spans="1:13" ht="12.75" customHeight="1">
      <c r="A659" s="77"/>
      <c r="B659" s="25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</row>
    <row r="660" spans="1:13" ht="12.75" customHeight="1">
      <c r="A660" s="77"/>
      <c r="B660" s="25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</row>
    <row r="661" spans="1:13" ht="12.75" customHeight="1">
      <c r="A661" s="77"/>
      <c r="B661" s="25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</row>
    <row r="662" spans="1:13" ht="12.75" customHeight="1">
      <c r="A662" s="77"/>
      <c r="B662" s="25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</row>
    <row r="663" spans="1:13" ht="12.75" customHeight="1">
      <c r="A663" s="77"/>
      <c r="B663" s="25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</row>
    <row r="664" spans="1:13" ht="12.75" customHeight="1">
      <c r="A664" s="77"/>
      <c r="B664" s="25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</row>
    <row r="665" spans="1:13" ht="12.75" customHeight="1">
      <c r="A665" s="77"/>
      <c r="B665" s="25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</row>
    <row r="666" spans="1:13" ht="12.75" customHeight="1">
      <c r="A666" s="77"/>
      <c r="B666" s="25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</row>
    <row r="667" spans="1:13" ht="12.75" customHeight="1">
      <c r="A667" s="77"/>
      <c r="B667" s="25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</row>
    <row r="668" spans="1:13" ht="12.75" customHeight="1">
      <c r="A668" s="77"/>
      <c r="B668" s="25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</row>
    <row r="669" spans="1:13" ht="12.75" customHeight="1">
      <c r="A669" s="77"/>
      <c r="B669" s="25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</row>
    <row r="670" spans="1:13" ht="12.75" customHeight="1">
      <c r="A670" s="77"/>
      <c r="B670" s="25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</row>
    <row r="671" spans="1:13" ht="12.75" customHeight="1">
      <c r="A671" s="77"/>
      <c r="B671" s="25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</row>
    <row r="672" spans="1:13" ht="12.75" customHeight="1">
      <c r="A672" s="77"/>
      <c r="B672" s="25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</row>
    <row r="673" spans="1:13" ht="12.75" customHeight="1">
      <c r="A673" s="77"/>
      <c r="B673" s="25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</row>
    <row r="674" spans="1:13" ht="12.75" customHeight="1">
      <c r="A674" s="77"/>
      <c r="B674" s="25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</row>
    <row r="675" spans="1:13" ht="12.75" customHeight="1">
      <c r="A675" s="77"/>
      <c r="B675" s="25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</row>
    <row r="676" spans="1:13" ht="12.75" customHeight="1">
      <c r="A676" s="77"/>
      <c r="B676" s="25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</row>
    <row r="677" spans="1:13" ht="12.75" customHeight="1">
      <c r="A677" s="77"/>
      <c r="B677" s="25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</row>
    <row r="678" spans="1:13" ht="12.75" customHeight="1">
      <c r="A678" s="77"/>
      <c r="B678" s="25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</row>
    <row r="679" spans="1:13" ht="12.75" customHeight="1">
      <c r="A679" s="77"/>
      <c r="B679" s="25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</row>
    <row r="680" spans="1:13" ht="12.75" customHeight="1">
      <c r="A680" s="77"/>
      <c r="B680" s="25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</row>
    <row r="681" spans="1:13" ht="12.75" customHeight="1">
      <c r="A681" s="77"/>
      <c r="B681" s="25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</row>
    <row r="682" spans="1:13" ht="12.75" customHeight="1">
      <c r="A682" s="77"/>
      <c r="B682" s="25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</row>
    <row r="683" spans="1:13" ht="12.75" customHeight="1">
      <c r="A683" s="77"/>
      <c r="B683" s="25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</row>
    <row r="684" spans="1:13" ht="12.75" customHeight="1">
      <c r="A684" s="77"/>
      <c r="B684" s="25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</row>
    <row r="685" spans="1:13" ht="12.75" customHeight="1">
      <c r="A685" s="77"/>
      <c r="B685" s="25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</row>
    <row r="686" spans="1:13" ht="12.75" customHeight="1">
      <c r="A686" s="77"/>
      <c r="B686" s="25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</row>
    <row r="687" spans="1:13" ht="12.75" customHeight="1">
      <c r="A687" s="77"/>
      <c r="B687" s="25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</row>
    <row r="688" spans="1:13" ht="12.75" customHeight="1">
      <c r="A688" s="77"/>
      <c r="B688" s="25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</row>
    <row r="689" spans="1:13" ht="12.75" customHeight="1">
      <c r="A689" s="77"/>
      <c r="B689" s="25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</row>
    <row r="690" spans="1:13" ht="12.75" customHeight="1">
      <c r="A690" s="77"/>
      <c r="B690" s="25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</row>
    <row r="691" spans="1:13" ht="12.75" customHeight="1">
      <c r="A691" s="77"/>
      <c r="B691" s="25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</row>
    <row r="692" spans="1:13" ht="12.75" customHeight="1">
      <c r="A692" s="77"/>
      <c r="B692" s="25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</row>
    <row r="693" spans="1:13" ht="12.75" customHeight="1">
      <c r="A693" s="77"/>
      <c r="B693" s="25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</row>
    <row r="694" spans="1:13" ht="12.75" customHeight="1">
      <c r="A694" s="77"/>
      <c r="B694" s="25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</row>
    <row r="695" spans="1:13" ht="12.75" customHeight="1">
      <c r="A695" s="77"/>
      <c r="B695" s="25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</row>
    <row r="696" spans="1:13" ht="12.75" customHeight="1">
      <c r="A696" s="77"/>
      <c r="B696" s="25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</row>
    <row r="697" spans="1:13" ht="12.75" customHeight="1">
      <c r="A697" s="77"/>
      <c r="B697" s="25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</row>
    <row r="698" spans="1:13" ht="12.75" customHeight="1">
      <c r="A698" s="77"/>
      <c r="B698" s="25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</row>
    <row r="699" spans="1:13" ht="12.75" customHeight="1">
      <c r="A699" s="77"/>
      <c r="B699" s="25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</row>
    <row r="700" spans="1:13" ht="12.75" customHeight="1">
      <c r="A700" s="77"/>
      <c r="B700" s="25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</row>
    <row r="701" spans="1:13" ht="12.75" customHeight="1">
      <c r="A701" s="77"/>
      <c r="B701" s="25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</row>
    <row r="702" spans="1:13" ht="12.75" customHeight="1">
      <c r="A702" s="77"/>
      <c r="B702" s="25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</row>
    <row r="703" spans="1:13" ht="12.75" customHeight="1">
      <c r="A703" s="77"/>
      <c r="B703" s="25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</row>
    <row r="704" spans="1:13" ht="12.75" customHeight="1">
      <c r="A704" s="77"/>
      <c r="B704" s="25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</row>
    <row r="705" spans="1:13" ht="12.75" customHeight="1">
      <c r="A705" s="77"/>
      <c r="B705" s="25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</row>
    <row r="706" spans="1:13" ht="12.75" customHeight="1">
      <c r="A706" s="77"/>
      <c r="B706" s="25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</row>
    <row r="707" spans="1:13" ht="12.75" customHeight="1">
      <c r="A707" s="77"/>
      <c r="B707" s="25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</row>
    <row r="708" spans="1:13" ht="12.75" customHeight="1">
      <c r="A708" s="77"/>
      <c r="B708" s="25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</row>
    <row r="709" spans="1:13" ht="12.75" customHeight="1">
      <c r="A709" s="77"/>
      <c r="B709" s="25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</row>
    <row r="710" spans="1:13" ht="12.75" customHeight="1">
      <c r="A710" s="77"/>
      <c r="B710" s="25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</row>
    <row r="711" spans="1:13" ht="12.75" customHeight="1">
      <c r="A711" s="77"/>
      <c r="B711" s="25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</row>
    <row r="712" spans="1:13" ht="12.75" customHeight="1">
      <c r="A712" s="77"/>
      <c r="B712" s="25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</row>
    <row r="713" spans="1:13" ht="12.75" customHeight="1">
      <c r="A713" s="77"/>
      <c r="B713" s="25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</row>
    <row r="714" spans="1:13" ht="12.75" customHeight="1">
      <c r="A714" s="77"/>
      <c r="B714" s="25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</row>
    <row r="715" spans="1:13" ht="12.75" customHeight="1">
      <c r="A715" s="77"/>
      <c r="B715" s="25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</row>
    <row r="716" spans="1:13" ht="12.75" customHeight="1">
      <c r="A716" s="77"/>
      <c r="B716" s="25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</row>
    <row r="717" spans="1:13" ht="12.75" customHeight="1">
      <c r="A717" s="77"/>
      <c r="B717" s="25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</row>
    <row r="718" spans="1:13" ht="12.75" customHeight="1">
      <c r="A718" s="77"/>
      <c r="B718" s="25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</row>
    <row r="719" spans="1:13" ht="12.75" customHeight="1">
      <c r="A719" s="77"/>
      <c r="B719" s="25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</row>
    <row r="720" spans="1:13" ht="12.75" customHeight="1">
      <c r="A720" s="77"/>
      <c r="B720" s="25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</row>
    <row r="721" spans="1:13" ht="12.75" customHeight="1">
      <c r="A721" s="77"/>
      <c r="B721" s="25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</row>
    <row r="722" spans="1:13" ht="12.75" customHeight="1">
      <c r="A722" s="77"/>
      <c r="B722" s="25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</row>
    <row r="723" spans="1:13" ht="12.75" customHeight="1">
      <c r="A723" s="77"/>
      <c r="B723" s="25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</row>
    <row r="724" spans="1:13" ht="12.75" customHeight="1">
      <c r="A724" s="77"/>
      <c r="B724" s="25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</row>
    <row r="725" spans="1:13" ht="12.75" customHeight="1">
      <c r="A725" s="77"/>
      <c r="B725" s="25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</row>
    <row r="726" spans="1:13" ht="12.75" customHeight="1">
      <c r="A726" s="77"/>
      <c r="B726" s="25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</row>
    <row r="727" spans="1:13" ht="12.75" customHeight="1">
      <c r="A727" s="77"/>
      <c r="B727" s="25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</row>
    <row r="728" spans="1:13" ht="12.75" customHeight="1">
      <c r="A728" s="77"/>
      <c r="B728" s="25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</row>
    <row r="729" spans="1:13" ht="12.75" customHeight="1">
      <c r="A729" s="77"/>
      <c r="B729" s="25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</row>
    <row r="730" spans="1:13" ht="12.75" customHeight="1">
      <c r="A730" s="77"/>
      <c r="B730" s="25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</row>
    <row r="731" spans="1:13" ht="12.75" customHeight="1">
      <c r="A731" s="77"/>
      <c r="B731" s="25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</row>
    <row r="732" spans="1:13" ht="12.75" customHeight="1">
      <c r="A732" s="77"/>
      <c r="B732" s="25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</row>
    <row r="733" spans="1:13" ht="12.75" customHeight="1">
      <c r="A733" s="77"/>
      <c r="B733" s="25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</row>
    <row r="734" spans="1:13" ht="12.75" customHeight="1">
      <c r="A734" s="77"/>
      <c r="B734" s="25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</row>
    <row r="735" spans="1:13" ht="12.75" customHeight="1">
      <c r="A735" s="77"/>
      <c r="B735" s="25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</row>
    <row r="736" spans="1:13" ht="12.75" customHeight="1">
      <c r="A736" s="77"/>
      <c r="B736" s="25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</row>
    <row r="737" spans="1:13" ht="12.75" customHeight="1">
      <c r="A737" s="77"/>
      <c r="B737" s="25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</row>
    <row r="738" spans="1:13" ht="12.75" customHeight="1">
      <c r="A738" s="77"/>
      <c r="B738" s="25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</row>
    <row r="739" spans="1:13" ht="12.75" customHeight="1">
      <c r="A739" s="77"/>
      <c r="B739" s="25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</row>
    <row r="740" spans="1:13" ht="12.75" customHeight="1">
      <c r="A740" s="77"/>
      <c r="B740" s="25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</row>
    <row r="741" spans="1:13" ht="12.75" customHeight="1">
      <c r="A741" s="77"/>
      <c r="B741" s="25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</row>
    <row r="742" spans="1:13" ht="12.75" customHeight="1">
      <c r="A742" s="77"/>
      <c r="B742" s="25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</row>
    <row r="743" spans="1:13" ht="12.75" customHeight="1">
      <c r="A743" s="77"/>
      <c r="B743" s="25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</row>
    <row r="744" spans="1:13" ht="12.75" customHeight="1">
      <c r="A744" s="77"/>
      <c r="B744" s="25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</row>
    <row r="745" spans="1:13" ht="12.75" customHeight="1">
      <c r="A745" s="77"/>
      <c r="B745" s="25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</row>
    <row r="746" spans="1:13" ht="12.75" customHeight="1">
      <c r="A746" s="77"/>
      <c r="B746" s="25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</row>
    <row r="747" spans="1:13" ht="12.75" customHeight="1">
      <c r="A747" s="77"/>
      <c r="B747" s="25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</row>
    <row r="748" spans="1:13" ht="12.75" customHeight="1">
      <c r="A748" s="77"/>
      <c r="B748" s="25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</row>
    <row r="749" spans="1:13" ht="12.75" customHeight="1">
      <c r="A749" s="77"/>
      <c r="B749" s="25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</row>
    <row r="750" spans="1:13" ht="12.75" customHeight="1">
      <c r="A750" s="77"/>
      <c r="B750" s="25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</row>
    <row r="751" spans="1:13" ht="12.75" customHeight="1">
      <c r="A751" s="77"/>
      <c r="B751" s="25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</row>
    <row r="752" spans="1:13" ht="12.75" customHeight="1">
      <c r="A752" s="77"/>
      <c r="B752" s="25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</row>
    <row r="753" spans="1:13" ht="12.75" customHeight="1">
      <c r="A753" s="77"/>
      <c r="B753" s="25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</row>
    <row r="754" spans="1:13" ht="12.75" customHeight="1">
      <c r="A754" s="77"/>
      <c r="B754" s="25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</row>
    <row r="755" spans="1:13" ht="12.75" customHeight="1">
      <c r="A755" s="77"/>
      <c r="B755" s="25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</row>
    <row r="756" spans="1:13" ht="12.75" customHeight="1">
      <c r="A756" s="77"/>
      <c r="B756" s="25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</row>
    <row r="757" spans="1:13" ht="12.75" customHeight="1">
      <c r="A757" s="77"/>
      <c r="B757" s="25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</row>
    <row r="758" spans="1:13" ht="12.75" customHeight="1">
      <c r="A758" s="77"/>
      <c r="B758" s="25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</row>
    <row r="759" spans="1:13" ht="12.75" customHeight="1">
      <c r="A759" s="77"/>
      <c r="B759" s="25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</row>
    <row r="760" spans="1:13" ht="12.75" customHeight="1">
      <c r="A760" s="77"/>
      <c r="B760" s="25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</row>
    <row r="761" spans="1:13" ht="12.75" customHeight="1">
      <c r="A761" s="77"/>
      <c r="B761" s="25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</row>
    <row r="762" spans="1:13" ht="12.75" customHeight="1">
      <c r="A762" s="77"/>
      <c r="B762" s="25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</row>
    <row r="763" spans="1:13" ht="12.75" customHeight="1">
      <c r="A763" s="77"/>
      <c r="B763" s="25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</row>
    <row r="764" spans="1:13" ht="12.75" customHeight="1">
      <c r="A764" s="77"/>
      <c r="B764" s="25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</row>
    <row r="765" spans="1:13" ht="12.75" customHeight="1">
      <c r="A765" s="77"/>
      <c r="B765" s="25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</row>
    <row r="766" spans="1:13" ht="12.75" customHeight="1">
      <c r="A766" s="77"/>
      <c r="B766" s="25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</row>
    <row r="767" spans="1:13" ht="12.75" customHeight="1">
      <c r="A767" s="77"/>
      <c r="B767" s="25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</row>
    <row r="768" spans="1:13" ht="12.75" customHeight="1">
      <c r="A768" s="77"/>
      <c r="B768" s="25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</row>
    <row r="769" spans="1:13" ht="12.75" customHeight="1">
      <c r="A769" s="77"/>
      <c r="B769" s="25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</row>
    <row r="770" spans="1:13" ht="12.75" customHeight="1">
      <c r="A770" s="77"/>
      <c r="B770" s="25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</row>
    <row r="771" spans="1:13" ht="12.75" customHeight="1">
      <c r="A771" s="77"/>
      <c r="B771" s="25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</row>
    <row r="772" spans="1:13" ht="12.75" customHeight="1">
      <c r="A772" s="77"/>
      <c r="B772" s="25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</row>
    <row r="773" spans="1:13" ht="12.75" customHeight="1">
      <c r="A773" s="77"/>
      <c r="B773" s="25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</row>
    <row r="774" spans="1:13" ht="12.75" customHeight="1">
      <c r="A774" s="77"/>
      <c r="B774" s="25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</row>
    <row r="775" spans="1:13" ht="12.75" customHeight="1">
      <c r="A775" s="77"/>
      <c r="B775" s="25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</row>
    <row r="776" spans="1:13" ht="12.75" customHeight="1">
      <c r="A776" s="77"/>
      <c r="B776" s="25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</row>
    <row r="777" spans="1:13" ht="12.75" customHeight="1">
      <c r="A777" s="77"/>
      <c r="B777" s="25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</row>
    <row r="778" spans="1:13" ht="12.75" customHeight="1">
      <c r="A778" s="77"/>
      <c r="B778" s="25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</row>
    <row r="779" spans="1:13" ht="12.75" customHeight="1">
      <c r="A779" s="77"/>
      <c r="B779" s="25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</row>
    <row r="780" spans="1:13" ht="12.75" customHeight="1">
      <c r="A780" s="77"/>
      <c r="B780" s="25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</row>
    <row r="781" spans="1:13" ht="12.75" customHeight="1">
      <c r="A781" s="77"/>
      <c r="B781" s="25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</row>
    <row r="782" spans="1:13" ht="12.75" customHeight="1">
      <c r="A782" s="77"/>
      <c r="B782" s="25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</row>
    <row r="783" spans="1:13" ht="12.75" customHeight="1">
      <c r="A783" s="77"/>
      <c r="B783" s="25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</row>
    <row r="784" spans="1:13" ht="12.75" customHeight="1">
      <c r="A784" s="77"/>
      <c r="B784" s="25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</row>
    <row r="785" spans="1:13" ht="12.75" customHeight="1">
      <c r="A785" s="77"/>
      <c r="B785" s="25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</row>
    <row r="786" spans="1:13" ht="12.75" customHeight="1">
      <c r="A786" s="77"/>
      <c r="B786" s="25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</row>
    <row r="787" spans="1:13" ht="12.75" customHeight="1">
      <c r="A787" s="77"/>
      <c r="B787" s="25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</row>
    <row r="788" spans="1:13" ht="12.75" customHeight="1">
      <c r="A788" s="77"/>
      <c r="B788" s="25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</row>
    <row r="789" spans="1:13" ht="12.75" customHeight="1">
      <c r="A789" s="77"/>
      <c r="B789" s="25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</row>
    <row r="790" spans="1:13" ht="12.75" customHeight="1">
      <c r="A790" s="77"/>
      <c r="B790" s="25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</row>
    <row r="791" spans="1:13" ht="12.75" customHeight="1">
      <c r="A791" s="77"/>
      <c r="B791" s="25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</row>
    <row r="792" spans="1:13" ht="12.75" customHeight="1">
      <c r="A792" s="77"/>
      <c r="B792" s="25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</row>
    <row r="793" spans="1:13" ht="12.75" customHeight="1">
      <c r="A793" s="77"/>
      <c r="B793" s="25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</row>
    <row r="794" spans="1:13" ht="12.75" customHeight="1">
      <c r="A794" s="77"/>
      <c r="B794" s="25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</row>
    <row r="795" spans="1:13" ht="12.75" customHeight="1">
      <c r="A795" s="77"/>
      <c r="B795" s="25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</row>
    <row r="796" spans="1:13" ht="12.75" customHeight="1">
      <c r="A796" s="77"/>
      <c r="B796" s="25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</row>
    <row r="797" spans="1:13" ht="12.75" customHeight="1">
      <c r="A797" s="77"/>
      <c r="B797" s="25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</row>
    <row r="798" spans="1:13" ht="12.75" customHeight="1">
      <c r="A798" s="77"/>
      <c r="B798" s="25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</row>
    <row r="799" spans="1:13" ht="12.75" customHeight="1">
      <c r="A799" s="77"/>
      <c r="B799" s="25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</row>
    <row r="800" spans="1:13" ht="12.75" customHeight="1">
      <c r="A800" s="77"/>
      <c r="B800" s="25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</row>
    <row r="801" spans="1:13" ht="12.75" customHeight="1">
      <c r="A801" s="77"/>
      <c r="B801" s="25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</row>
    <row r="802" spans="1:13" ht="12.75" customHeight="1">
      <c r="A802" s="77"/>
      <c r="B802" s="25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</row>
    <row r="803" spans="1:13" ht="12.75" customHeight="1">
      <c r="A803" s="77"/>
      <c r="B803" s="25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</row>
    <row r="804" spans="1:13" ht="12.75" customHeight="1">
      <c r="A804" s="77"/>
      <c r="B804" s="25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</row>
    <row r="805" spans="1:13" ht="12.75" customHeight="1">
      <c r="A805" s="77"/>
      <c r="B805" s="25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</row>
    <row r="806" spans="1:13" ht="12.75" customHeight="1">
      <c r="A806" s="77"/>
      <c r="B806" s="25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</row>
    <row r="807" spans="1:13" ht="12.75" customHeight="1">
      <c r="A807" s="77"/>
      <c r="B807" s="25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</row>
    <row r="808" spans="1:13" ht="12.75" customHeight="1">
      <c r="A808" s="77"/>
      <c r="B808" s="25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</row>
    <row r="809" spans="1:13" ht="12.75" customHeight="1">
      <c r="A809" s="77"/>
      <c r="B809" s="25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</row>
    <row r="810" spans="1:13" ht="12.75" customHeight="1">
      <c r="A810" s="77"/>
      <c r="B810" s="25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</row>
    <row r="811" spans="1:13" ht="12.75" customHeight="1">
      <c r="A811" s="77"/>
      <c r="B811" s="25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</row>
    <row r="812" spans="1:13" ht="12.75" customHeight="1">
      <c r="A812" s="77"/>
      <c r="B812" s="25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</row>
    <row r="813" spans="1:13" ht="12.75" customHeight="1">
      <c r="A813" s="77"/>
      <c r="B813" s="25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</row>
    <row r="814" spans="1:13" ht="12.75" customHeight="1">
      <c r="A814" s="77"/>
      <c r="B814" s="25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</row>
    <row r="815" spans="1:13" ht="12.75" customHeight="1">
      <c r="A815" s="77"/>
      <c r="B815" s="25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</row>
    <row r="816" spans="1:13" ht="12.75" customHeight="1">
      <c r="A816" s="77"/>
      <c r="B816" s="25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</row>
    <row r="817" spans="1:13" ht="12.75" customHeight="1">
      <c r="A817" s="77"/>
      <c r="B817" s="25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</row>
    <row r="818" spans="1:13" ht="12.75" customHeight="1">
      <c r="A818" s="77"/>
      <c r="B818" s="25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</row>
    <row r="819" spans="1:13" ht="12.75" customHeight="1">
      <c r="A819" s="77"/>
      <c r="B819" s="25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</row>
    <row r="820" spans="1:13" ht="12.75" customHeight="1">
      <c r="A820" s="77"/>
      <c r="B820" s="25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</row>
    <row r="821" spans="1:13" ht="12.75" customHeight="1">
      <c r="A821" s="77"/>
      <c r="B821" s="25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</row>
    <row r="822" spans="1:13" ht="12.75" customHeight="1">
      <c r="A822" s="77"/>
      <c r="B822" s="25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</row>
    <row r="823" spans="1:13" ht="12.75" customHeight="1">
      <c r="A823" s="77"/>
      <c r="B823" s="25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</row>
    <row r="824" spans="1:13" ht="12.75" customHeight="1">
      <c r="A824" s="77"/>
      <c r="B824" s="25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</row>
    <row r="825" spans="1:13" ht="12.75" customHeight="1">
      <c r="A825" s="77"/>
      <c r="B825" s="25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</row>
    <row r="826" spans="1:13" ht="12.75" customHeight="1">
      <c r="A826" s="77"/>
      <c r="B826" s="25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</row>
    <row r="827" spans="1:13" ht="12.75" customHeight="1">
      <c r="A827" s="77"/>
      <c r="B827" s="25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</row>
    <row r="828" spans="1:13" ht="12.75" customHeight="1">
      <c r="A828" s="77"/>
      <c r="B828" s="25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</row>
    <row r="829" spans="1:13" ht="12.75" customHeight="1">
      <c r="A829" s="77"/>
      <c r="B829" s="25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</row>
    <row r="830" spans="1:13" ht="12.75" customHeight="1">
      <c r="A830" s="77"/>
      <c r="B830" s="25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</row>
    <row r="831" spans="1:13" ht="12.75" customHeight="1">
      <c r="A831" s="77"/>
      <c r="B831" s="25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</row>
    <row r="832" spans="1:13" ht="12.75" customHeight="1">
      <c r="A832" s="77"/>
      <c r="B832" s="25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</row>
    <row r="833" spans="1:13" ht="12.75" customHeight="1">
      <c r="A833" s="77"/>
      <c r="B833" s="25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</row>
    <row r="834" spans="1:13" ht="12.75" customHeight="1">
      <c r="A834" s="77"/>
      <c r="B834" s="25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</row>
    <row r="835" spans="1:13" ht="12.75" customHeight="1">
      <c r="A835" s="77"/>
      <c r="B835" s="25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</row>
    <row r="836" spans="1:13" ht="12.75" customHeight="1">
      <c r="A836" s="77"/>
      <c r="B836" s="25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</row>
    <row r="837" spans="1:13" ht="12.75" customHeight="1">
      <c r="A837" s="77"/>
      <c r="B837" s="25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</row>
    <row r="838" spans="1:13" ht="12.75" customHeight="1">
      <c r="A838" s="77"/>
      <c r="B838" s="25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</row>
    <row r="839" spans="1:13" ht="12.75" customHeight="1">
      <c r="A839" s="77"/>
      <c r="B839" s="25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</row>
    <row r="840" spans="1:13" ht="12.75" customHeight="1">
      <c r="A840" s="77"/>
      <c r="B840" s="25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</row>
    <row r="841" spans="1:13" ht="12.75" customHeight="1">
      <c r="A841" s="77"/>
      <c r="B841" s="25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</row>
    <row r="842" spans="1:13" ht="12.75" customHeight="1">
      <c r="A842" s="77"/>
      <c r="B842" s="25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</row>
    <row r="843" spans="1:13" ht="12.75" customHeight="1">
      <c r="A843" s="77"/>
      <c r="B843" s="25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</row>
    <row r="844" spans="1:13" ht="12.75" customHeight="1">
      <c r="A844" s="77"/>
      <c r="B844" s="25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</row>
    <row r="845" spans="1:13" ht="12.75" customHeight="1">
      <c r="A845" s="77"/>
      <c r="B845" s="25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</row>
    <row r="846" spans="1:13" ht="12.75" customHeight="1">
      <c r="A846" s="77"/>
      <c r="B846" s="25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</row>
    <row r="847" spans="1:13" ht="12.75" customHeight="1">
      <c r="A847" s="77"/>
      <c r="B847" s="25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</row>
    <row r="848" spans="1:13" ht="12.75" customHeight="1">
      <c r="A848" s="77"/>
      <c r="B848" s="25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</row>
    <row r="849" spans="1:13" ht="12.75" customHeight="1">
      <c r="A849" s="77"/>
      <c r="B849" s="25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</row>
    <row r="850" spans="1:13" ht="12.75" customHeight="1">
      <c r="A850" s="77"/>
      <c r="B850" s="25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</row>
    <row r="851" spans="1:13" ht="12.75" customHeight="1">
      <c r="A851" s="77"/>
      <c r="B851" s="25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</row>
    <row r="852" spans="1:13" ht="12.75" customHeight="1">
      <c r="A852" s="77"/>
      <c r="B852" s="25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</row>
    <row r="853" spans="1:13" ht="12.75" customHeight="1">
      <c r="A853" s="77"/>
      <c r="B853" s="25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</row>
    <row r="854" spans="1:13" ht="12.75" customHeight="1">
      <c r="A854" s="77"/>
      <c r="B854" s="25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</row>
    <row r="855" spans="1:13" ht="12.75" customHeight="1">
      <c r="A855" s="77"/>
      <c r="B855" s="25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</row>
    <row r="856" spans="1:13" ht="12.75" customHeight="1">
      <c r="A856" s="77"/>
      <c r="B856" s="25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</row>
    <row r="857" spans="1:13" ht="12.75" customHeight="1">
      <c r="A857" s="77"/>
      <c r="B857" s="25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</row>
    <row r="858" spans="1:13" ht="12.75" customHeight="1">
      <c r="A858" s="77"/>
      <c r="B858" s="25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</row>
    <row r="859" spans="1:13" ht="12.75" customHeight="1">
      <c r="A859" s="77"/>
      <c r="B859" s="25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</row>
    <row r="860" spans="1:13" ht="12.75" customHeight="1">
      <c r="A860" s="77"/>
      <c r="B860" s="25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</row>
    <row r="861" spans="1:13" ht="12.75" customHeight="1">
      <c r="A861" s="77"/>
      <c r="B861" s="25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</row>
    <row r="862" spans="1:13" ht="12.75" customHeight="1">
      <c r="A862" s="77"/>
      <c r="B862" s="25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</row>
    <row r="863" spans="1:13" ht="12.75" customHeight="1">
      <c r="A863" s="77"/>
      <c r="B863" s="25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</row>
    <row r="864" spans="1:13" ht="12.75" customHeight="1">
      <c r="A864" s="77"/>
      <c r="B864" s="25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</row>
    <row r="865" spans="1:13" ht="12.75" customHeight="1">
      <c r="A865" s="77"/>
      <c r="B865" s="25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</row>
    <row r="866" spans="1:13" ht="12.75" customHeight="1">
      <c r="A866" s="77"/>
      <c r="B866" s="25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</row>
    <row r="867" spans="1:13" ht="12.75" customHeight="1">
      <c r="A867" s="77"/>
      <c r="B867" s="25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</row>
    <row r="868" spans="1:13" ht="12.75" customHeight="1">
      <c r="A868" s="77"/>
      <c r="B868" s="25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</row>
    <row r="869" spans="1:13" ht="12.75" customHeight="1">
      <c r="A869" s="77"/>
      <c r="B869" s="25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</row>
    <row r="870" spans="1:13" ht="12.75" customHeight="1">
      <c r="A870" s="77"/>
      <c r="B870" s="25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</row>
    <row r="871" spans="1:13" ht="12.75" customHeight="1">
      <c r="A871" s="77"/>
      <c r="B871" s="25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</row>
    <row r="872" spans="1:13" ht="12.75" customHeight="1">
      <c r="A872" s="77"/>
      <c r="B872" s="25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</row>
    <row r="873" spans="1:13" ht="12.75" customHeight="1">
      <c r="A873" s="77"/>
      <c r="B873" s="25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</row>
    <row r="874" spans="1:13" ht="12.75" customHeight="1">
      <c r="A874" s="77"/>
      <c r="B874" s="25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</row>
    <row r="875" spans="1:13" ht="12.75" customHeight="1">
      <c r="A875" s="77"/>
      <c r="B875" s="25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</row>
    <row r="876" spans="1:13" ht="12.75" customHeight="1">
      <c r="A876" s="77"/>
      <c r="B876" s="25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</row>
    <row r="877" spans="1:13" ht="12.75" customHeight="1">
      <c r="A877" s="77"/>
      <c r="B877" s="25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</row>
    <row r="878" spans="1:13" ht="12.75" customHeight="1">
      <c r="A878" s="77"/>
      <c r="B878" s="25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</row>
    <row r="879" spans="1:13" ht="12.75" customHeight="1">
      <c r="A879" s="77"/>
      <c r="B879" s="25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</row>
    <row r="880" spans="1:13" ht="12.75" customHeight="1">
      <c r="A880" s="77"/>
      <c r="B880" s="25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</row>
    <row r="881" spans="1:13" ht="12.75" customHeight="1">
      <c r="A881" s="77"/>
      <c r="B881" s="25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</row>
    <row r="882" spans="1:13" ht="12.75" customHeight="1">
      <c r="A882" s="77"/>
      <c r="B882" s="25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</row>
    <row r="883" spans="1:13" ht="12.75" customHeight="1">
      <c r="A883" s="77"/>
      <c r="B883" s="25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</row>
    <row r="884" spans="1:13" ht="12.75" customHeight="1">
      <c r="A884" s="77"/>
      <c r="B884" s="25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</row>
    <row r="885" spans="1:13" ht="12.75" customHeight="1">
      <c r="A885" s="77"/>
      <c r="B885" s="25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</row>
    <row r="886" spans="1:13" ht="12.75" customHeight="1">
      <c r="A886" s="77"/>
      <c r="B886" s="25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</row>
    <row r="887" spans="1:13" ht="12.75" customHeight="1">
      <c r="A887" s="77"/>
      <c r="B887" s="25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</row>
    <row r="888" spans="1:13" ht="12.75" customHeight="1">
      <c r="A888" s="77"/>
      <c r="B888" s="25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</row>
    <row r="889" spans="1:13" ht="12.75" customHeight="1">
      <c r="A889" s="77"/>
      <c r="B889" s="25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</row>
    <row r="890" spans="1:13" ht="12.75" customHeight="1">
      <c r="A890" s="77"/>
      <c r="B890" s="25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</row>
    <row r="891" spans="1:13" ht="12.75" customHeight="1">
      <c r="A891" s="77"/>
      <c r="B891" s="25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</row>
    <row r="892" spans="1:13" ht="12.75" customHeight="1">
      <c r="A892" s="77"/>
      <c r="B892" s="25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</row>
    <row r="893" spans="1:13" ht="12.75" customHeight="1">
      <c r="A893" s="77"/>
      <c r="B893" s="25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</row>
    <row r="894" spans="1:13" ht="12.75" customHeight="1">
      <c r="A894" s="77"/>
      <c r="B894" s="25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</row>
    <row r="895" spans="1:13" ht="12.75" customHeight="1">
      <c r="A895" s="77"/>
      <c r="B895" s="25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</row>
    <row r="896" spans="1:13" ht="12.75" customHeight="1">
      <c r="A896" s="77"/>
      <c r="B896" s="25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</row>
    <row r="897" spans="1:13" ht="12.75" customHeight="1">
      <c r="A897" s="77"/>
      <c r="B897" s="25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</row>
    <row r="898" spans="1:13" ht="12.75" customHeight="1">
      <c r="A898" s="77"/>
      <c r="B898" s="25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</row>
    <row r="899" spans="1:13" ht="12.75" customHeight="1">
      <c r="A899" s="77"/>
      <c r="B899" s="25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</row>
    <row r="900" spans="1:13" ht="12.75" customHeight="1">
      <c r="A900" s="77"/>
      <c r="B900" s="25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</row>
    <row r="901" spans="1:13" ht="12.75" customHeight="1">
      <c r="A901" s="77"/>
      <c r="B901" s="25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</row>
    <row r="902" spans="1:13" ht="12.75" customHeight="1">
      <c r="A902" s="77"/>
      <c r="B902" s="25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</row>
    <row r="903" spans="1:13" ht="12.75" customHeight="1">
      <c r="A903" s="77"/>
      <c r="B903" s="25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</row>
    <row r="904" spans="1:13" ht="12.75" customHeight="1">
      <c r="A904" s="77"/>
      <c r="B904" s="25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</row>
    <row r="905" spans="1:13" ht="12.75" customHeight="1">
      <c r="A905" s="77"/>
      <c r="B905" s="25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</row>
    <row r="906" spans="1:13" ht="12.75" customHeight="1">
      <c r="A906" s="77"/>
      <c r="B906" s="25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</row>
    <row r="907" spans="1:13" ht="12.75" customHeight="1">
      <c r="A907" s="77"/>
      <c r="B907" s="25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</row>
    <row r="908" spans="1:13" ht="12.75" customHeight="1">
      <c r="A908" s="77"/>
      <c r="B908" s="25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</row>
    <row r="909" spans="1:13" ht="12.75" customHeight="1">
      <c r="A909" s="77"/>
      <c r="B909" s="25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</row>
    <row r="910" spans="1:13" ht="12.75" customHeight="1">
      <c r="A910" s="77"/>
      <c r="B910" s="25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</row>
    <row r="911" spans="1:13" ht="12.75" customHeight="1">
      <c r="A911" s="77"/>
      <c r="B911" s="25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</row>
    <row r="912" spans="1:13" ht="12.75" customHeight="1">
      <c r="A912" s="77"/>
      <c r="B912" s="25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</row>
    <row r="913" spans="1:13" ht="12.75" customHeight="1">
      <c r="A913" s="77"/>
      <c r="B913" s="25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</row>
    <row r="914" spans="1:13" ht="12.75" customHeight="1">
      <c r="A914" s="77"/>
      <c r="B914" s="25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</row>
    <row r="915" spans="1:13" ht="12.75" customHeight="1">
      <c r="A915" s="77"/>
      <c r="B915" s="25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</row>
    <row r="916" spans="1:13" ht="12.75" customHeight="1">
      <c r="A916" s="77"/>
      <c r="B916" s="25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</row>
    <row r="917" spans="1:13" ht="12.75" customHeight="1">
      <c r="A917" s="77"/>
      <c r="B917" s="25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</row>
    <row r="918" spans="1:13" ht="12.75" customHeight="1">
      <c r="A918" s="77"/>
      <c r="B918" s="25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</row>
    <row r="919" spans="1:13" ht="12.75" customHeight="1">
      <c r="A919" s="77"/>
      <c r="B919" s="25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</row>
    <row r="920" spans="1:13" ht="12.75" customHeight="1">
      <c r="A920" s="77"/>
      <c r="B920" s="25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</row>
    <row r="921" spans="1:13" ht="12.75" customHeight="1">
      <c r="A921" s="77"/>
      <c r="B921" s="25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</row>
    <row r="922" spans="1:13" ht="12.75" customHeight="1">
      <c r="A922" s="77"/>
      <c r="B922" s="25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</row>
    <row r="923" spans="1:13" ht="12.75" customHeight="1">
      <c r="A923" s="77"/>
      <c r="B923" s="25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</row>
    <row r="924" spans="1:13" ht="12.75" customHeight="1">
      <c r="A924" s="77"/>
      <c r="B924" s="25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</row>
    <row r="925" spans="1:13" ht="12.75" customHeight="1">
      <c r="A925" s="77"/>
      <c r="B925" s="25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</row>
    <row r="926" spans="1:13" ht="12.75" customHeight="1">
      <c r="A926" s="77"/>
      <c r="B926" s="25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</row>
    <row r="927" spans="1:13" ht="12.75" customHeight="1">
      <c r="A927" s="77"/>
      <c r="B927" s="25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</row>
    <row r="928" spans="1:13" ht="12.75" customHeight="1">
      <c r="A928" s="77"/>
      <c r="B928" s="25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</row>
    <row r="929" spans="1:13" ht="12.75" customHeight="1">
      <c r="A929" s="77"/>
      <c r="B929" s="25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</row>
    <row r="930" spans="1:13" ht="12.75" customHeight="1">
      <c r="A930" s="77"/>
      <c r="B930" s="25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</row>
    <row r="931" spans="1:13" ht="12.75" customHeight="1">
      <c r="A931" s="77"/>
      <c r="B931" s="25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</row>
    <row r="932" spans="1:13" ht="12.75" customHeight="1">
      <c r="A932" s="77"/>
      <c r="B932" s="25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</row>
    <row r="933" spans="1:13" ht="12.75" customHeight="1">
      <c r="A933" s="77"/>
      <c r="B933" s="25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</row>
    <row r="934" spans="1:13" ht="12.75" customHeight="1">
      <c r="A934" s="77"/>
      <c r="B934" s="25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</row>
    <row r="935" spans="1:13" ht="12.75" customHeight="1">
      <c r="A935" s="77"/>
      <c r="B935" s="25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</row>
    <row r="936" spans="1:13" ht="12.75" customHeight="1">
      <c r="A936" s="77"/>
      <c r="B936" s="25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</row>
    <row r="937" spans="1:13" ht="12.75" customHeight="1">
      <c r="A937" s="77"/>
      <c r="B937" s="25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</row>
    <row r="938" spans="1:13" ht="12.75" customHeight="1">
      <c r="A938" s="77"/>
      <c r="B938" s="25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</row>
    <row r="939" spans="1:13" ht="12.75" customHeight="1">
      <c r="A939" s="77"/>
      <c r="B939" s="25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</row>
    <row r="940" spans="1:13" ht="12.75" customHeight="1">
      <c r="A940" s="77"/>
      <c r="B940" s="25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</row>
    <row r="941" spans="1:13" ht="12.75" customHeight="1">
      <c r="A941" s="77"/>
      <c r="B941" s="25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</row>
    <row r="942" spans="1:13" ht="12.75" customHeight="1">
      <c r="A942" s="77"/>
      <c r="B942" s="25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</row>
    <row r="943" spans="1:13" ht="12.75" customHeight="1">
      <c r="A943" s="77"/>
      <c r="B943" s="25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</row>
    <row r="944" spans="1:13" ht="12.75" customHeight="1">
      <c r="A944" s="77"/>
      <c r="B944" s="25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</row>
    <row r="945" spans="1:13" ht="12.75" customHeight="1">
      <c r="A945" s="77"/>
      <c r="B945" s="25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</row>
    <row r="946" spans="1:13" ht="12.75" customHeight="1">
      <c r="A946" s="77"/>
      <c r="B946" s="25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</row>
    <row r="947" spans="1:13" ht="12.75" customHeight="1">
      <c r="A947" s="77"/>
      <c r="B947" s="25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</row>
    <row r="948" spans="1:13" ht="12.75" customHeight="1">
      <c r="A948" s="77"/>
      <c r="B948" s="25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</row>
    <row r="949" spans="1:13" ht="12.75" customHeight="1">
      <c r="A949" s="77"/>
      <c r="B949" s="25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</row>
    <row r="950" spans="1:13" ht="12.75" customHeight="1">
      <c r="A950" s="77"/>
      <c r="B950" s="25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</row>
    <row r="951" spans="1:13" ht="12.75" customHeight="1">
      <c r="A951" s="77"/>
      <c r="B951" s="25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</row>
    <row r="952" spans="1:13" ht="12.75" customHeight="1">
      <c r="A952" s="77"/>
      <c r="B952" s="25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</row>
    <row r="953" spans="1:13" ht="12.75" customHeight="1">
      <c r="A953" s="77"/>
      <c r="B953" s="25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</row>
    <row r="954" spans="1:13" ht="12.75" customHeight="1">
      <c r="A954" s="77"/>
      <c r="B954" s="25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</row>
    <row r="955" spans="1:13" ht="12.75" customHeight="1">
      <c r="A955" s="77"/>
      <c r="B955" s="25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</row>
    <row r="956" spans="1:13" ht="12.75" customHeight="1">
      <c r="A956" s="77"/>
      <c r="B956" s="25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</row>
    <row r="957" spans="1:13" ht="12.75" customHeight="1">
      <c r="A957" s="77"/>
      <c r="B957" s="25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</row>
    <row r="958" spans="1:13" ht="12.75" customHeight="1">
      <c r="A958" s="77"/>
      <c r="B958" s="25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</row>
    <row r="959" spans="1:13" ht="12.75" customHeight="1">
      <c r="A959" s="77"/>
      <c r="B959" s="25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</row>
    <row r="960" spans="1:13" ht="12.75" customHeight="1">
      <c r="A960" s="77"/>
      <c r="B960" s="25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</row>
    <row r="961" spans="1:13" ht="12.75" customHeight="1">
      <c r="A961" s="77"/>
      <c r="B961" s="25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</row>
    <row r="962" spans="1:13" ht="12.75" customHeight="1">
      <c r="A962" s="77"/>
      <c r="B962" s="25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</row>
    <row r="963" spans="1:13" ht="12.75" customHeight="1">
      <c r="A963" s="77"/>
      <c r="B963" s="25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</row>
    <row r="964" spans="1:13" ht="12.75" customHeight="1">
      <c r="A964" s="77"/>
      <c r="B964" s="25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</row>
    <row r="965" spans="1:13" ht="12.75" customHeight="1">
      <c r="A965" s="77"/>
      <c r="B965" s="25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</row>
    <row r="966" spans="1:13" ht="12.75" customHeight="1">
      <c r="A966" s="77"/>
      <c r="B966" s="25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</row>
    <row r="967" spans="1:13" ht="12.75" customHeight="1">
      <c r="A967" s="77"/>
      <c r="B967" s="25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</row>
    <row r="968" spans="1:13" ht="12.75" customHeight="1">
      <c r="A968" s="77"/>
      <c r="B968" s="25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</row>
    <row r="969" spans="1:13" ht="12.75" customHeight="1">
      <c r="A969" s="77"/>
      <c r="B969" s="25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</row>
    <row r="970" spans="1:13" ht="12.75" customHeight="1">
      <c r="A970" s="77"/>
      <c r="B970" s="25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</row>
    <row r="971" spans="1:13" ht="12.75" customHeight="1">
      <c r="A971" s="77"/>
      <c r="B971" s="25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</row>
    <row r="972" spans="1:13" ht="12.75" customHeight="1">
      <c r="A972" s="77"/>
      <c r="B972" s="25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</row>
    <row r="973" spans="1:13" ht="12.75" customHeight="1">
      <c r="A973" s="77"/>
      <c r="B973" s="25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</row>
    <row r="974" spans="1:13" ht="12.75" customHeight="1">
      <c r="A974" s="77"/>
      <c r="B974" s="25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</row>
    <row r="975" spans="1:13" ht="12.75" customHeight="1">
      <c r="A975" s="77"/>
      <c r="B975" s="25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</row>
    <row r="976" spans="1:13" ht="12.75" customHeight="1">
      <c r="A976" s="77"/>
      <c r="B976" s="25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</row>
    <row r="977" spans="1:13" ht="12.75" customHeight="1">
      <c r="A977" s="77"/>
      <c r="B977" s="25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</row>
    <row r="978" spans="1:13" ht="12.75" customHeight="1">
      <c r="A978" s="77"/>
      <c r="B978" s="25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</row>
    <row r="979" spans="1:13" ht="12.75" customHeight="1">
      <c r="A979" s="77"/>
      <c r="B979" s="25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</row>
    <row r="980" spans="1:13" ht="12.75" customHeight="1">
      <c r="A980" s="77"/>
      <c r="B980" s="25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</row>
    <row r="981" spans="1:13" ht="12.75" customHeight="1">
      <c r="A981" s="77"/>
      <c r="B981" s="25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</row>
    <row r="982" spans="1:13" ht="12.75" customHeight="1">
      <c r="A982" s="77"/>
      <c r="B982" s="25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</row>
    <row r="983" spans="1:13" ht="12.75" customHeight="1">
      <c r="A983" s="77"/>
      <c r="B983" s="25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</row>
    <row r="984" spans="1:13" ht="12.75" customHeight="1">
      <c r="A984" s="77"/>
      <c r="B984" s="25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</row>
    <row r="985" spans="1:13" ht="12.75" customHeight="1">
      <c r="A985" s="77"/>
      <c r="B985" s="25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</row>
    <row r="986" spans="1:13" ht="12.75" customHeight="1">
      <c r="A986" s="77"/>
      <c r="B986" s="25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</row>
    <row r="987" spans="1:13" ht="12.75" customHeight="1">
      <c r="A987" s="77"/>
      <c r="B987" s="25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</row>
    <row r="988" spans="1:13" ht="12.75" customHeight="1">
      <c r="A988" s="77"/>
      <c r="B988" s="25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</row>
    <row r="989" spans="1:13" ht="12.75" customHeight="1">
      <c r="A989" s="77"/>
      <c r="B989" s="25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</row>
    <row r="990" spans="1:13" ht="12.75" customHeight="1">
      <c r="A990" s="77"/>
      <c r="B990" s="25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</row>
    <row r="991" spans="1:13" ht="12.75" customHeight="1">
      <c r="A991" s="77"/>
      <c r="B991" s="25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</row>
    <row r="992" spans="1:13" ht="12.75" customHeight="1">
      <c r="A992" s="77"/>
      <c r="B992" s="25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</row>
    <row r="993" spans="1:13" ht="12.75" customHeight="1">
      <c r="A993" s="77"/>
      <c r="B993" s="25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</row>
    <row r="994" spans="1:13" ht="12.75" customHeight="1">
      <c r="A994" s="77"/>
      <c r="B994" s="25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</row>
    <row r="995" spans="1:13" ht="12.75" customHeight="1">
      <c r="A995" s="77"/>
      <c r="B995" s="25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</row>
    <row r="996" spans="1:13" ht="12.75" customHeight="1">
      <c r="A996" s="77"/>
      <c r="B996" s="25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</row>
    <row r="997" spans="1:13" ht="12.75" customHeight="1">
      <c r="A997" s="77"/>
      <c r="B997" s="25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</row>
    <row r="998" spans="1:13" ht="12.75" customHeight="1">
      <c r="A998" s="77"/>
      <c r="B998" s="25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</row>
    <row r="999" spans="1:13" ht="12.75" customHeight="1">
      <c r="A999" s="77"/>
      <c r="B999" s="25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</row>
    <row r="1000" spans="1:13" ht="12.75" customHeight="1">
      <c r="A1000" s="77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</row>
  </sheetData>
  <mergeCells count="15">
    <mergeCell ref="J6:J7"/>
    <mergeCell ref="K6:K7"/>
    <mergeCell ref="L6:L7"/>
    <mergeCell ref="M6:M7"/>
    <mergeCell ref="A1:K1"/>
    <mergeCell ref="A2:K2"/>
    <mergeCell ref="A3:K3"/>
    <mergeCell ref="I6:I7"/>
    <mergeCell ref="B6:B7"/>
    <mergeCell ref="C6:C7"/>
    <mergeCell ref="D6:D7"/>
    <mergeCell ref="E6:E7"/>
    <mergeCell ref="G6:G7"/>
    <mergeCell ref="H6:H7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1:AU1000"/>
  <sheetViews>
    <sheetView topLeftCell="A6" workbookViewId="0">
      <selection activeCell="E6" sqref="E6:I6"/>
    </sheetView>
  </sheetViews>
  <sheetFormatPr defaultColWidth="17.28515625" defaultRowHeight="15" customHeight="1"/>
  <cols>
    <col min="1" max="1" width="3.5703125" customWidth="1"/>
    <col min="2" max="2" width="6.28515625" customWidth="1"/>
    <col min="3" max="3" width="32.5703125" customWidth="1"/>
    <col min="4" max="4" width="2.85546875" customWidth="1"/>
    <col min="5" max="17" width="3.7109375" customWidth="1"/>
    <col min="18" max="18" width="3.7109375" hidden="1" customWidth="1"/>
    <col min="19" max="19" width="4.28515625" customWidth="1"/>
    <col min="20" max="20" width="4.7109375" customWidth="1"/>
    <col min="21" max="21" width="4.5703125" customWidth="1"/>
    <col min="22" max="22" width="5" customWidth="1"/>
    <col min="23" max="23" width="4.42578125" hidden="1" customWidth="1"/>
    <col min="24" max="24" width="4.5703125" hidden="1" customWidth="1"/>
    <col min="25" max="28" width="3.7109375" hidden="1" customWidth="1"/>
    <col min="29" max="29" width="4.7109375" customWidth="1"/>
    <col min="30" max="32" width="9.140625" hidden="1" customWidth="1"/>
    <col min="33" max="35" width="0" hidden="1" customWidth="1"/>
    <col min="36" max="39" width="9.140625" hidden="1" customWidth="1"/>
    <col min="40" max="42" width="6.28515625" customWidth="1"/>
    <col min="43" max="45" width="4.42578125" customWidth="1"/>
    <col min="46" max="46" width="29" customWidth="1"/>
    <col min="47" max="47" width="9.140625" customWidth="1"/>
  </cols>
  <sheetData>
    <row r="1" spans="1:47" ht="18" customHeight="1">
      <c r="A1" s="263" t="s">
        <v>109</v>
      </c>
      <c r="B1" s="242"/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  <c r="N1" s="242"/>
      <c r="O1" s="242"/>
      <c r="P1" s="242"/>
      <c r="Q1" s="242"/>
      <c r="R1" s="242"/>
      <c r="S1" s="242"/>
      <c r="T1" s="242"/>
      <c r="U1" s="242"/>
      <c r="V1" s="242"/>
      <c r="W1" s="242"/>
      <c r="X1" s="242"/>
      <c r="Y1" s="242"/>
      <c r="Z1" s="242"/>
      <c r="AA1" s="242"/>
      <c r="AB1" s="242"/>
      <c r="AC1" s="242"/>
      <c r="AD1" s="242"/>
      <c r="AE1" s="242"/>
      <c r="AF1" s="242"/>
      <c r="AG1" s="27"/>
      <c r="AH1" s="27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</row>
    <row r="2" spans="1:47" ht="12.75" customHeight="1">
      <c r="A2" s="7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</row>
    <row r="3" spans="1:47" ht="12.75" customHeight="1">
      <c r="A3" s="78" t="s">
        <v>110</v>
      </c>
      <c r="B3" s="27"/>
      <c r="C3" s="27"/>
      <c r="D3" s="81" t="s">
        <v>111</v>
      </c>
      <c r="E3" s="82" t="str">
        <f>nama_mapel!J5</f>
        <v>Rekayasa Perangkat Lunak</v>
      </c>
      <c r="F3" s="27"/>
      <c r="G3" s="27"/>
      <c r="H3" s="27"/>
      <c r="I3" s="27"/>
      <c r="J3" s="27"/>
      <c r="K3" s="27"/>
      <c r="L3" s="27"/>
      <c r="M3" s="81"/>
      <c r="N3" s="81"/>
      <c r="O3" s="81"/>
      <c r="P3" s="81"/>
      <c r="Q3" s="81"/>
      <c r="R3" s="27"/>
      <c r="S3" s="81" t="s">
        <v>112</v>
      </c>
      <c r="T3" s="27"/>
      <c r="U3" s="81"/>
      <c r="V3" s="78" t="s">
        <v>113</v>
      </c>
      <c r="W3" s="27"/>
      <c r="Z3" s="81"/>
      <c r="AA3" s="81"/>
      <c r="AB3" s="81"/>
      <c r="AC3" s="82" t="str">
        <f>nama_mapel!J3</f>
        <v xml:space="preserve"> X / 1</v>
      </c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</row>
    <row r="4" spans="1:47" ht="12.75" customHeight="1">
      <c r="A4" s="78" t="s">
        <v>114</v>
      </c>
      <c r="B4" s="27"/>
      <c r="C4" s="27"/>
      <c r="D4" s="81" t="s">
        <v>111</v>
      </c>
      <c r="E4" s="83" t="str">
        <f>nama_mapel!H4</f>
        <v>2015-2016</v>
      </c>
      <c r="F4" s="27"/>
      <c r="G4" s="27"/>
      <c r="H4" s="27"/>
      <c r="I4" s="27"/>
      <c r="J4" s="27"/>
      <c r="K4" s="27"/>
      <c r="L4" s="27"/>
      <c r="M4" s="81"/>
      <c r="N4" s="81"/>
      <c r="O4" s="81"/>
      <c r="P4" s="81"/>
      <c r="Q4" s="81"/>
      <c r="R4" s="27"/>
      <c r="S4" s="81" t="s">
        <v>16</v>
      </c>
      <c r="T4" s="81"/>
      <c r="U4" s="81"/>
      <c r="V4" s="78" t="s">
        <v>115</v>
      </c>
      <c r="W4" s="27"/>
      <c r="Z4" s="81"/>
      <c r="AA4" s="81"/>
      <c r="AB4" s="81"/>
      <c r="AC4" s="82" t="str">
        <f>nama_mapel!H7</f>
        <v>Hendro Purniawan, S.Pd</v>
      </c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</row>
    <row r="5" spans="1:47" ht="15.75" customHeight="1">
      <c r="A5" s="28"/>
      <c r="B5" s="27"/>
      <c r="C5" s="27"/>
      <c r="D5" s="27"/>
      <c r="E5" s="27">
        <v>1</v>
      </c>
      <c r="F5" s="27">
        <v>2</v>
      </c>
      <c r="G5" s="27">
        <v>3</v>
      </c>
      <c r="H5" s="27">
        <v>4</v>
      </c>
      <c r="I5" s="27">
        <v>5</v>
      </c>
      <c r="J5" s="27">
        <v>6</v>
      </c>
      <c r="K5" s="27">
        <v>7</v>
      </c>
      <c r="L5" s="27">
        <v>8</v>
      </c>
      <c r="M5" s="27">
        <v>9</v>
      </c>
      <c r="N5" s="27">
        <v>10</v>
      </c>
      <c r="O5" s="27">
        <v>11</v>
      </c>
      <c r="P5" s="27">
        <v>12</v>
      </c>
      <c r="Q5" s="27">
        <v>13</v>
      </c>
      <c r="R5" s="27">
        <v>14</v>
      </c>
      <c r="S5" s="27">
        <v>15</v>
      </c>
      <c r="T5" s="27">
        <v>16</v>
      </c>
      <c r="U5" s="27">
        <v>17</v>
      </c>
      <c r="V5" s="27">
        <v>18</v>
      </c>
      <c r="W5" s="27">
        <v>19</v>
      </c>
      <c r="X5" s="27">
        <v>20</v>
      </c>
      <c r="Y5" s="27">
        <v>21</v>
      </c>
      <c r="Z5" s="27">
        <v>22</v>
      </c>
      <c r="AA5" s="27">
        <v>23</v>
      </c>
      <c r="AB5" s="27">
        <v>24</v>
      </c>
      <c r="AC5" s="27">
        <v>25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</row>
    <row r="6" spans="1:47" ht="13.5" customHeight="1">
      <c r="A6" s="288" t="s">
        <v>51</v>
      </c>
      <c r="B6" s="288" t="s">
        <v>52</v>
      </c>
      <c r="C6" s="289" t="s">
        <v>53</v>
      </c>
      <c r="D6" s="84" t="s">
        <v>116</v>
      </c>
      <c r="E6" s="280" t="s">
        <v>117</v>
      </c>
      <c r="F6" s="281"/>
      <c r="G6" s="281"/>
      <c r="H6" s="281"/>
      <c r="I6" s="265"/>
      <c r="J6" s="280" t="s">
        <v>118</v>
      </c>
      <c r="K6" s="281"/>
      <c r="L6" s="281"/>
      <c r="M6" s="281"/>
      <c r="N6" s="281"/>
      <c r="O6" s="281"/>
      <c r="P6" s="281"/>
      <c r="Q6" s="281"/>
      <c r="R6" s="265"/>
      <c r="S6" s="280" t="s">
        <v>119</v>
      </c>
      <c r="T6" s="281"/>
      <c r="U6" s="281"/>
      <c r="V6" s="281"/>
      <c r="W6" s="281"/>
      <c r="X6" s="281"/>
      <c r="Y6" s="281"/>
      <c r="Z6" s="281"/>
      <c r="AA6" s="281"/>
      <c r="AB6" s="265"/>
      <c r="AC6" s="44" t="s">
        <v>120</v>
      </c>
      <c r="AD6" s="285" t="s">
        <v>121</v>
      </c>
      <c r="AE6" s="285" t="s">
        <v>122</v>
      </c>
      <c r="AF6" s="285" t="s">
        <v>123</v>
      </c>
      <c r="AG6" s="286" t="s">
        <v>124</v>
      </c>
      <c r="AH6" s="281"/>
      <c r="AI6" s="265"/>
      <c r="AJ6" s="287" t="s">
        <v>125</v>
      </c>
      <c r="AK6" s="281"/>
      <c r="AL6" s="281"/>
      <c r="AM6" s="265"/>
      <c r="AN6" s="287" t="s">
        <v>126</v>
      </c>
      <c r="AO6" s="281"/>
      <c r="AP6" s="265"/>
      <c r="AQ6" s="287" t="s">
        <v>127</v>
      </c>
      <c r="AR6" s="281"/>
      <c r="AS6" s="265"/>
      <c r="AT6" s="284" t="s">
        <v>128</v>
      </c>
      <c r="AU6" s="282" t="s">
        <v>129</v>
      </c>
    </row>
    <row r="7" spans="1:47" ht="86.25" customHeight="1">
      <c r="A7" s="283"/>
      <c r="B7" s="283"/>
      <c r="C7" s="283"/>
      <c r="D7" s="85" t="s">
        <v>130</v>
      </c>
      <c r="E7" s="86" t="str">
        <f>nama_mapel!C4</f>
        <v>Pendidikan Agama</v>
      </c>
      <c r="F7" s="86" t="str">
        <f>nama_mapel!C5</f>
        <v xml:space="preserve">Pendidikan Kewarganegaraan </v>
      </c>
      <c r="G7" s="86" t="str">
        <f>nama_mapel!C6</f>
        <v>Bahasa  Indonesia</v>
      </c>
      <c r="H7" s="86" t="str">
        <f>nama_mapel!C7</f>
        <v>Pendidikan Jasmani dan Olahraga</v>
      </c>
      <c r="I7" s="86" t="str">
        <f>nama_mapel!C8</f>
        <v>Seni Budaya</v>
      </c>
      <c r="J7" s="86" t="str">
        <f>nama_mapel!C10</f>
        <v>Bahasa Inggris</v>
      </c>
      <c r="K7" s="86" t="str">
        <f>nama_mapel!C11</f>
        <v>Matematika</v>
      </c>
      <c r="L7" s="86" t="str">
        <f>nama_mapel!C12</f>
        <v>Ilmu Pengetahuan Alam (IPA)</v>
      </c>
      <c r="M7" s="86" t="str">
        <f>nama_mapel!C13</f>
        <v>Ilmu Pengetahuan Sosial (IPS)</v>
      </c>
      <c r="N7" s="86" t="str">
        <f>nama_mapel!C14</f>
        <v>Fisika</v>
      </c>
      <c r="O7" s="86" t="str">
        <f>nama_mapel!C15</f>
        <v>Kimia</v>
      </c>
      <c r="P7" s="86" t="str">
        <f>nama_mapel!C16</f>
        <v>Ketrampilan Komputer dan Pengelolaan Informasi</v>
      </c>
      <c r="Q7" s="86" t="str">
        <f>nama_mapel!C17</f>
        <v>Kewirausahaan</v>
      </c>
      <c r="R7" s="86">
        <f>nama_mapel!C18</f>
        <v>0</v>
      </c>
      <c r="S7" s="86" t="str">
        <f>nama_mapel!C21</f>
        <v>Merakit Personal Komputer</v>
      </c>
      <c r="T7" s="86" t="str">
        <f>nama_mapel!C22</f>
        <v>Melakukan Instalasi Sistem Operasi Dasar</v>
      </c>
      <c r="U7" s="86" t="str">
        <f>nama_mapel!C23</f>
        <v>Menerapkan Kesehatan Keselamatan Keamanan dan Lingkungan Hidup</v>
      </c>
      <c r="V7" s="86" t="str">
        <f>nama_mapel!C24</f>
        <v>Menerapkan Algoritma Pemograman Tingkat Dasar</v>
      </c>
      <c r="W7" s="86">
        <f>nama_mapel!C25</f>
        <v>0</v>
      </c>
      <c r="X7" s="86">
        <f>nama_mapel!C26</f>
        <v>0</v>
      </c>
      <c r="Y7" s="86">
        <f>nama_mapel!C27</f>
        <v>0</v>
      </c>
      <c r="Z7" s="86">
        <f>nama_mapel!C28</f>
        <v>0</v>
      </c>
      <c r="AA7" s="86">
        <f>nama_mapel!C29</f>
        <v>0</v>
      </c>
      <c r="AB7" s="86">
        <f>nama_mapel!C30</f>
        <v>0</v>
      </c>
      <c r="AC7" s="86" t="str">
        <f>nama_mapel!C33</f>
        <v>Bahasa Jawa</v>
      </c>
      <c r="AD7" s="283"/>
      <c r="AE7" s="283"/>
      <c r="AF7" s="283"/>
      <c r="AG7" s="87" t="s">
        <v>131</v>
      </c>
      <c r="AH7" s="87" t="s">
        <v>132</v>
      </c>
      <c r="AI7" s="87" t="s">
        <v>133</v>
      </c>
      <c r="AJ7" s="88">
        <v>1</v>
      </c>
      <c r="AK7" s="88" t="s">
        <v>134</v>
      </c>
      <c r="AL7" s="88">
        <v>3</v>
      </c>
      <c r="AM7" s="88" t="s">
        <v>134</v>
      </c>
      <c r="AN7" s="88" t="s">
        <v>135</v>
      </c>
      <c r="AO7" s="88" t="s">
        <v>136</v>
      </c>
      <c r="AP7" s="88" t="s">
        <v>137</v>
      </c>
      <c r="AQ7" s="88" t="s">
        <v>138</v>
      </c>
      <c r="AR7" s="88" t="s">
        <v>139</v>
      </c>
      <c r="AS7" s="88" t="s">
        <v>140</v>
      </c>
      <c r="AT7" s="283"/>
      <c r="AU7" s="283"/>
    </row>
    <row r="8" spans="1:47" ht="15.75" customHeight="1">
      <c r="A8" s="89">
        <v>1</v>
      </c>
      <c r="B8" s="90">
        <f t="shared" ref="B8:AU8" si="0">A8+1</f>
        <v>2</v>
      </c>
      <c r="C8" s="90">
        <f t="shared" si="0"/>
        <v>3</v>
      </c>
      <c r="D8" s="90">
        <f t="shared" si="0"/>
        <v>4</v>
      </c>
      <c r="E8" s="249">
        <f t="shared" si="0"/>
        <v>5</v>
      </c>
      <c r="F8" s="249">
        <f t="shared" si="0"/>
        <v>6</v>
      </c>
      <c r="G8" s="249">
        <f t="shared" si="0"/>
        <v>7</v>
      </c>
      <c r="H8" s="249">
        <f t="shared" si="0"/>
        <v>8</v>
      </c>
      <c r="I8" s="249">
        <f t="shared" si="0"/>
        <v>9</v>
      </c>
      <c r="J8" s="249">
        <f t="shared" si="0"/>
        <v>10</v>
      </c>
      <c r="K8" s="249">
        <f t="shared" si="0"/>
        <v>11</v>
      </c>
      <c r="L8" s="249">
        <f t="shared" si="0"/>
        <v>12</v>
      </c>
      <c r="M8" s="249">
        <f t="shared" si="0"/>
        <v>13</v>
      </c>
      <c r="N8" s="249">
        <f t="shared" si="0"/>
        <v>14</v>
      </c>
      <c r="O8" s="249">
        <f t="shared" si="0"/>
        <v>15</v>
      </c>
      <c r="P8" s="249">
        <f t="shared" si="0"/>
        <v>16</v>
      </c>
      <c r="Q8" s="249">
        <f t="shared" si="0"/>
        <v>17</v>
      </c>
      <c r="R8" s="249">
        <f t="shared" si="0"/>
        <v>18</v>
      </c>
      <c r="S8" s="249">
        <f t="shared" si="0"/>
        <v>19</v>
      </c>
      <c r="T8" s="249">
        <f t="shared" si="0"/>
        <v>20</v>
      </c>
      <c r="U8" s="249">
        <f t="shared" si="0"/>
        <v>21</v>
      </c>
      <c r="V8" s="249">
        <f t="shared" si="0"/>
        <v>22</v>
      </c>
      <c r="W8" s="249">
        <f t="shared" si="0"/>
        <v>23</v>
      </c>
      <c r="X8" s="249">
        <f t="shared" si="0"/>
        <v>24</v>
      </c>
      <c r="Y8" s="249">
        <f t="shared" si="0"/>
        <v>25</v>
      </c>
      <c r="Z8" s="249">
        <f t="shared" si="0"/>
        <v>26</v>
      </c>
      <c r="AA8" s="249">
        <f t="shared" si="0"/>
        <v>27</v>
      </c>
      <c r="AB8" s="249">
        <f t="shared" si="0"/>
        <v>28</v>
      </c>
      <c r="AC8" s="249">
        <f t="shared" si="0"/>
        <v>29</v>
      </c>
      <c r="AD8" s="90">
        <f t="shared" si="0"/>
        <v>30</v>
      </c>
      <c r="AE8" s="90">
        <f t="shared" si="0"/>
        <v>31</v>
      </c>
      <c r="AF8" s="90">
        <f t="shared" si="0"/>
        <v>32</v>
      </c>
      <c r="AG8" s="90">
        <f t="shared" si="0"/>
        <v>33</v>
      </c>
      <c r="AH8" s="90">
        <f t="shared" si="0"/>
        <v>34</v>
      </c>
      <c r="AI8" s="90">
        <f t="shared" si="0"/>
        <v>35</v>
      </c>
      <c r="AJ8" s="91">
        <f t="shared" si="0"/>
        <v>36</v>
      </c>
      <c r="AK8" s="91">
        <f t="shared" si="0"/>
        <v>37</v>
      </c>
      <c r="AL8" s="91">
        <f t="shared" si="0"/>
        <v>38</v>
      </c>
      <c r="AM8" s="91">
        <f t="shared" si="0"/>
        <v>39</v>
      </c>
      <c r="AN8" s="91">
        <f t="shared" si="0"/>
        <v>40</v>
      </c>
      <c r="AO8" s="91">
        <f t="shared" si="0"/>
        <v>41</v>
      </c>
      <c r="AP8" s="91">
        <f t="shared" si="0"/>
        <v>42</v>
      </c>
      <c r="AQ8" s="91">
        <f t="shared" si="0"/>
        <v>43</v>
      </c>
      <c r="AR8" s="91">
        <f t="shared" si="0"/>
        <v>44</v>
      </c>
      <c r="AS8" s="91">
        <f t="shared" si="0"/>
        <v>45</v>
      </c>
      <c r="AT8" s="91">
        <f t="shared" si="0"/>
        <v>46</v>
      </c>
      <c r="AU8" s="90">
        <f t="shared" si="0"/>
        <v>47</v>
      </c>
    </row>
    <row r="9" spans="1:47" ht="15.75" customHeight="1">
      <c r="A9" s="44">
        <v>1</v>
      </c>
      <c r="B9" s="92">
        <f>IF('DAFTAR SISWA'!B8="","",'DAFTAR SISWA'!B8)</f>
        <v>1226</v>
      </c>
      <c r="C9" s="92" t="str">
        <f>IF('DAFTAR SISWA'!C8="","",'DAFTAR SISWA'!C8)</f>
        <v>AHMAD MAFTUH TAMAM</v>
      </c>
      <c r="D9" s="243" t="s">
        <v>116</v>
      </c>
      <c r="E9" s="257">
        <v>79</v>
      </c>
      <c r="F9" s="251">
        <v>77</v>
      </c>
      <c r="G9" s="257">
        <v>77</v>
      </c>
      <c r="H9" s="257">
        <v>82</v>
      </c>
      <c r="I9" s="251">
        <v>89</v>
      </c>
      <c r="J9" s="251">
        <v>76</v>
      </c>
      <c r="K9" s="251">
        <v>78</v>
      </c>
      <c r="L9" s="251">
        <v>76</v>
      </c>
      <c r="M9" s="251">
        <v>76</v>
      </c>
      <c r="N9" s="257">
        <v>77</v>
      </c>
      <c r="O9" s="251">
        <v>76</v>
      </c>
      <c r="P9" s="257">
        <v>79</v>
      </c>
      <c r="Q9" s="251">
        <v>88</v>
      </c>
      <c r="R9" s="251"/>
      <c r="S9" s="258">
        <v>84</v>
      </c>
      <c r="T9" s="257">
        <v>84</v>
      </c>
      <c r="U9" s="251">
        <v>79</v>
      </c>
      <c r="V9" s="251">
        <v>79</v>
      </c>
      <c r="W9" s="251"/>
      <c r="X9" s="251"/>
      <c r="Y9" s="251"/>
      <c r="Z9" s="251"/>
      <c r="AA9" s="251"/>
      <c r="AB9" s="251"/>
      <c r="AC9" s="251">
        <v>76</v>
      </c>
      <c r="AD9" s="246">
        <f t="shared" ref="AD9:AD47" si="1">ROUND(AVERAGE(E9:AC9),0)</f>
        <v>80</v>
      </c>
      <c r="AE9" s="95">
        <f t="shared" ref="AE9:AE47" si="2">SUM(E9:AC9)</f>
        <v>1432</v>
      </c>
      <c r="AF9" s="62">
        <f t="shared" ref="AF9:AF47" si="3">RANK(AE9,$AE$9:$AE$47)</f>
        <v>20</v>
      </c>
      <c r="AG9" s="62">
        <v>2</v>
      </c>
      <c r="AH9" s="62">
        <v>3</v>
      </c>
      <c r="AI9" s="62">
        <v>4</v>
      </c>
      <c r="AJ9" s="96" t="s">
        <v>141</v>
      </c>
      <c r="AK9" s="97" t="s">
        <v>142</v>
      </c>
      <c r="AL9" s="96" t="s">
        <v>143</v>
      </c>
      <c r="AM9" s="96" t="s">
        <v>142</v>
      </c>
      <c r="AN9" s="96" t="s">
        <v>144</v>
      </c>
      <c r="AO9" s="96" t="s">
        <v>144</v>
      </c>
      <c r="AP9" s="96" t="s">
        <v>144</v>
      </c>
      <c r="AQ9" s="96"/>
      <c r="AR9" s="96"/>
      <c r="AS9" s="96"/>
      <c r="AT9" s="96" t="s">
        <v>145</v>
      </c>
      <c r="AU9" s="62"/>
    </row>
    <row r="10" spans="1:47" ht="15.75" customHeight="1">
      <c r="A10" s="44">
        <v>2</v>
      </c>
      <c r="B10" s="92">
        <f>IF('DAFTAR SISWA'!B9="","",'DAFTAR SISWA'!B9)</f>
        <v>1227</v>
      </c>
      <c r="C10" s="92" t="str">
        <f>IF('DAFTAR SISWA'!C9="","",'DAFTAR SISWA'!C9)</f>
        <v>AHMAD NURUL HIKMAH</v>
      </c>
      <c r="D10" s="243" t="s">
        <v>116</v>
      </c>
      <c r="E10" s="257">
        <v>76</v>
      </c>
      <c r="F10" s="251">
        <v>79</v>
      </c>
      <c r="G10" s="257">
        <v>80</v>
      </c>
      <c r="H10" s="257">
        <v>75</v>
      </c>
      <c r="I10" s="251">
        <v>85</v>
      </c>
      <c r="J10" s="251">
        <v>76</v>
      </c>
      <c r="K10" s="251">
        <v>77</v>
      </c>
      <c r="L10" s="251">
        <v>76</v>
      </c>
      <c r="M10" s="251">
        <v>78</v>
      </c>
      <c r="N10" s="257">
        <v>75</v>
      </c>
      <c r="O10" s="251">
        <v>75</v>
      </c>
      <c r="P10" s="257">
        <v>81</v>
      </c>
      <c r="Q10" s="251">
        <v>85</v>
      </c>
      <c r="R10" s="251"/>
      <c r="S10" s="258">
        <v>81</v>
      </c>
      <c r="T10" s="257">
        <v>86</v>
      </c>
      <c r="U10" s="251">
        <v>72</v>
      </c>
      <c r="V10" s="251">
        <v>72</v>
      </c>
      <c r="W10" s="251"/>
      <c r="X10" s="251"/>
      <c r="Y10" s="251"/>
      <c r="Z10" s="251"/>
      <c r="AA10" s="251"/>
      <c r="AB10" s="251"/>
      <c r="AC10" s="251">
        <v>78</v>
      </c>
      <c r="AD10" s="246">
        <f t="shared" si="1"/>
        <v>78</v>
      </c>
      <c r="AE10" s="95">
        <f t="shared" si="2"/>
        <v>1407</v>
      </c>
      <c r="AF10" s="62">
        <f t="shared" si="3"/>
        <v>35</v>
      </c>
      <c r="AG10" s="62"/>
      <c r="AH10" s="62"/>
      <c r="AI10" s="62"/>
      <c r="AJ10" s="96" t="s">
        <v>141</v>
      </c>
      <c r="AK10" s="96" t="s">
        <v>144</v>
      </c>
      <c r="AL10" s="96" t="s">
        <v>146</v>
      </c>
      <c r="AM10" s="97" t="s">
        <v>142</v>
      </c>
      <c r="AN10" s="96" t="s">
        <v>144</v>
      </c>
      <c r="AO10" s="96" t="s">
        <v>144</v>
      </c>
      <c r="AP10" s="96" t="s">
        <v>144</v>
      </c>
      <c r="AQ10" s="96"/>
      <c r="AR10" s="96"/>
      <c r="AS10" s="97">
        <v>10</v>
      </c>
      <c r="AT10" s="96" t="s">
        <v>145</v>
      </c>
      <c r="AU10" s="62"/>
    </row>
    <row r="11" spans="1:47" ht="15.75" customHeight="1">
      <c r="A11" s="44">
        <v>3</v>
      </c>
      <c r="B11" s="92">
        <f>IF('DAFTAR SISWA'!B10="","",'DAFTAR SISWA'!B10)</f>
        <v>1228</v>
      </c>
      <c r="C11" s="92" t="str">
        <f>IF('DAFTAR SISWA'!C10="","",'DAFTAR SISWA'!C10)</f>
        <v>ALEX ISKANDAR ZULIATMOKO</v>
      </c>
      <c r="D11" s="243" t="s">
        <v>116</v>
      </c>
      <c r="E11" s="257">
        <v>79</v>
      </c>
      <c r="F11" s="251">
        <v>78</v>
      </c>
      <c r="G11" s="257">
        <v>77</v>
      </c>
      <c r="H11" s="257">
        <v>83</v>
      </c>
      <c r="I11" s="251">
        <v>86</v>
      </c>
      <c r="J11" s="251">
        <v>76</v>
      </c>
      <c r="K11" s="251">
        <v>77</v>
      </c>
      <c r="L11" s="251">
        <v>78</v>
      </c>
      <c r="M11" s="251">
        <v>84</v>
      </c>
      <c r="N11" s="257">
        <v>79</v>
      </c>
      <c r="O11" s="251">
        <v>76</v>
      </c>
      <c r="P11" s="257">
        <v>79</v>
      </c>
      <c r="Q11" s="251">
        <v>83</v>
      </c>
      <c r="R11" s="251"/>
      <c r="S11" s="258">
        <v>87</v>
      </c>
      <c r="T11" s="257">
        <v>84</v>
      </c>
      <c r="U11" s="251">
        <v>76</v>
      </c>
      <c r="V11" s="251">
        <v>74</v>
      </c>
      <c r="W11" s="251"/>
      <c r="X11" s="251"/>
      <c r="Y11" s="251"/>
      <c r="Z11" s="251"/>
      <c r="AA11" s="251"/>
      <c r="AB11" s="251"/>
      <c r="AC11" s="251">
        <v>76</v>
      </c>
      <c r="AD11" s="246">
        <f t="shared" si="1"/>
        <v>80</v>
      </c>
      <c r="AE11" s="95">
        <f t="shared" si="2"/>
        <v>1432</v>
      </c>
      <c r="AF11" s="62">
        <f t="shared" si="3"/>
        <v>20</v>
      </c>
      <c r="AG11" s="62"/>
      <c r="AH11" s="62"/>
      <c r="AI11" s="62"/>
      <c r="AJ11" s="96" t="s">
        <v>141</v>
      </c>
      <c r="AK11" s="96" t="s">
        <v>144</v>
      </c>
      <c r="AL11" s="96"/>
      <c r="AM11" s="96"/>
      <c r="AN11" s="96" t="s">
        <v>144</v>
      </c>
      <c r="AO11" s="96" t="s">
        <v>144</v>
      </c>
      <c r="AP11" s="96" t="s">
        <v>144</v>
      </c>
      <c r="AQ11" s="96"/>
      <c r="AR11" s="96"/>
      <c r="AS11" s="97">
        <v>7</v>
      </c>
      <c r="AT11" s="96" t="s">
        <v>145</v>
      </c>
      <c r="AU11" s="62"/>
    </row>
    <row r="12" spans="1:47" ht="15.75" customHeight="1">
      <c r="A12" s="44">
        <v>4</v>
      </c>
      <c r="B12" s="92">
        <f>IF('DAFTAR SISWA'!B11="","",'DAFTAR SISWA'!B11)</f>
        <v>1229</v>
      </c>
      <c r="C12" s="92" t="str">
        <f>IF('DAFTAR SISWA'!C11="","",'DAFTAR SISWA'!C11)</f>
        <v>CHOIRIL ANWAR</v>
      </c>
      <c r="D12" s="243" t="s">
        <v>116</v>
      </c>
      <c r="E12" s="257">
        <v>80</v>
      </c>
      <c r="F12" s="251">
        <v>82</v>
      </c>
      <c r="G12" s="257">
        <v>78</v>
      </c>
      <c r="H12" s="257">
        <v>81</v>
      </c>
      <c r="I12" s="251">
        <v>85</v>
      </c>
      <c r="J12" s="251">
        <v>76</v>
      </c>
      <c r="K12" s="251">
        <v>78</v>
      </c>
      <c r="L12" s="251">
        <v>79</v>
      </c>
      <c r="M12" s="251">
        <v>82</v>
      </c>
      <c r="N12" s="257">
        <v>77</v>
      </c>
      <c r="O12" s="251">
        <v>75</v>
      </c>
      <c r="P12" s="257">
        <v>81</v>
      </c>
      <c r="Q12" s="251">
        <v>81</v>
      </c>
      <c r="R12" s="251"/>
      <c r="S12" s="258">
        <v>83</v>
      </c>
      <c r="T12" s="259">
        <v>78</v>
      </c>
      <c r="U12" s="251">
        <v>77</v>
      </c>
      <c r="V12" s="251">
        <v>75</v>
      </c>
      <c r="W12" s="251"/>
      <c r="X12" s="251"/>
      <c r="Y12" s="251"/>
      <c r="Z12" s="251"/>
      <c r="AA12" s="251"/>
      <c r="AB12" s="251"/>
      <c r="AC12" s="251">
        <v>76</v>
      </c>
      <c r="AD12" s="246">
        <f t="shared" si="1"/>
        <v>79</v>
      </c>
      <c r="AE12" s="95">
        <f t="shared" si="2"/>
        <v>1424</v>
      </c>
      <c r="AF12" s="62">
        <f t="shared" si="3"/>
        <v>29</v>
      </c>
      <c r="AG12" s="62"/>
      <c r="AH12" s="62"/>
      <c r="AI12" s="62"/>
      <c r="AJ12" s="96" t="s">
        <v>141</v>
      </c>
      <c r="AK12" s="96" t="s">
        <v>144</v>
      </c>
      <c r="AL12" s="96"/>
      <c r="AM12" s="96"/>
      <c r="AN12" s="96" t="s">
        <v>144</v>
      </c>
      <c r="AO12" s="96" t="s">
        <v>144</v>
      </c>
      <c r="AP12" s="96" t="s">
        <v>144</v>
      </c>
      <c r="AQ12" s="96"/>
      <c r="AR12" s="96"/>
      <c r="AS12" s="97">
        <v>3</v>
      </c>
      <c r="AT12" s="96" t="s">
        <v>145</v>
      </c>
      <c r="AU12" s="62"/>
    </row>
    <row r="13" spans="1:47" ht="15.75" customHeight="1">
      <c r="A13" s="44">
        <v>5</v>
      </c>
      <c r="B13" s="92">
        <f>IF('DAFTAR SISWA'!B12="","",'DAFTAR SISWA'!B12)</f>
        <v>1230</v>
      </c>
      <c r="C13" s="92" t="str">
        <f>IF('DAFTAR SISWA'!C12="","",'DAFTAR SISWA'!C12)</f>
        <v>DANDI PRAYOGO</v>
      </c>
      <c r="D13" s="243" t="s">
        <v>116</v>
      </c>
      <c r="E13" s="257">
        <v>85</v>
      </c>
      <c r="F13" s="251">
        <v>81</v>
      </c>
      <c r="G13" s="257">
        <v>77</v>
      </c>
      <c r="H13" s="257">
        <v>80</v>
      </c>
      <c r="I13" s="251">
        <v>82</v>
      </c>
      <c r="J13" s="251">
        <v>76</v>
      </c>
      <c r="K13" s="251">
        <v>79</v>
      </c>
      <c r="L13" s="251">
        <v>75</v>
      </c>
      <c r="M13" s="251">
        <v>76</v>
      </c>
      <c r="N13" s="257">
        <v>75</v>
      </c>
      <c r="O13" s="251">
        <v>75</v>
      </c>
      <c r="P13" s="257">
        <v>81</v>
      </c>
      <c r="Q13" s="251">
        <v>87</v>
      </c>
      <c r="R13" s="251"/>
      <c r="S13" s="258">
        <v>88</v>
      </c>
      <c r="T13" s="257">
        <v>86</v>
      </c>
      <c r="U13" s="251">
        <v>78</v>
      </c>
      <c r="V13" s="251">
        <v>77</v>
      </c>
      <c r="W13" s="251"/>
      <c r="X13" s="251"/>
      <c r="Y13" s="251"/>
      <c r="Z13" s="251"/>
      <c r="AA13" s="251"/>
      <c r="AB13" s="251"/>
      <c r="AC13" s="251">
        <v>76</v>
      </c>
      <c r="AD13" s="246">
        <f t="shared" si="1"/>
        <v>80</v>
      </c>
      <c r="AE13" s="95">
        <f t="shared" si="2"/>
        <v>1434</v>
      </c>
      <c r="AF13" s="62">
        <f t="shared" si="3"/>
        <v>19</v>
      </c>
      <c r="AG13" s="62"/>
      <c r="AH13" s="62"/>
      <c r="AI13" s="62"/>
      <c r="AJ13" s="96" t="s">
        <v>141</v>
      </c>
      <c r="AK13" s="96" t="s">
        <v>144</v>
      </c>
      <c r="AL13" s="96"/>
      <c r="AM13" s="96"/>
      <c r="AN13" s="96" t="s">
        <v>144</v>
      </c>
      <c r="AO13" s="96" t="s">
        <v>144</v>
      </c>
      <c r="AP13" s="96" t="s">
        <v>144</v>
      </c>
      <c r="AQ13" s="96"/>
      <c r="AR13" s="96"/>
      <c r="AS13" s="97">
        <v>1</v>
      </c>
      <c r="AT13" s="96" t="s">
        <v>145</v>
      </c>
      <c r="AU13" s="62"/>
    </row>
    <row r="14" spans="1:47" ht="15.75" customHeight="1">
      <c r="A14" s="44">
        <v>6</v>
      </c>
      <c r="B14" s="92">
        <f>IF('DAFTAR SISWA'!B13="","",'DAFTAR SISWA'!B13)</f>
        <v>1232</v>
      </c>
      <c r="C14" s="92" t="str">
        <f>IF('DAFTAR SISWA'!C13="","",'DAFTAR SISWA'!C13)</f>
        <v>DIMAS GUNTUR HERMAWAN</v>
      </c>
      <c r="D14" s="243" t="s">
        <v>116</v>
      </c>
      <c r="E14" s="257">
        <v>76</v>
      </c>
      <c r="F14" s="252">
        <v>82</v>
      </c>
      <c r="G14" s="257">
        <v>75</v>
      </c>
      <c r="H14" s="257">
        <v>75</v>
      </c>
      <c r="I14" s="252">
        <v>86</v>
      </c>
      <c r="J14" s="252">
        <v>76</v>
      </c>
      <c r="K14" s="252">
        <v>78</v>
      </c>
      <c r="L14" s="252">
        <v>75</v>
      </c>
      <c r="M14" s="252">
        <v>82</v>
      </c>
      <c r="N14" s="259">
        <v>79</v>
      </c>
      <c r="O14" s="252">
        <v>79</v>
      </c>
      <c r="P14" s="257">
        <v>78</v>
      </c>
      <c r="Q14" s="252">
        <v>79</v>
      </c>
      <c r="R14" s="252"/>
      <c r="S14" s="258">
        <v>84</v>
      </c>
      <c r="T14" s="257">
        <v>80</v>
      </c>
      <c r="U14" s="252">
        <v>77</v>
      </c>
      <c r="V14" s="252">
        <v>73</v>
      </c>
      <c r="W14" s="252"/>
      <c r="X14" s="252"/>
      <c r="Y14" s="252"/>
      <c r="Z14" s="252"/>
      <c r="AA14" s="252"/>
      <c r="AB14" s="252"/>
      <c r="AC14" s="252">
        <v>78</v>
      </c>
      <c r="AD14" s="246">
        <f t="shared" si="1"/>
        <v>78</v>
      </c>
      <c r="AE14" s="95">
        <f t="shared" si="2"/>
        <v>1412</v>
      </c>
      <c r="AF14" s="62">
        <f t="shared" si="3"/>
        <v>34</v>
      </c>
      <c r="AG14" s="62"/>
      <c r="AH14" s="62"/>
      <c r="AI14" s="62"/>
      <c r="AJ14" s="96" t="s">
        <v>141</v>
      </c>
      <c r="AK14" s="96"/>
      <c r="AL14" s="96"/>
      <c r="AM14" s="96"/>
      <c r="AN14" s="96" t="s">
        <v>144</v>
      </c>
      <c r="AO14" s="96" t="s">
        <v>144</v>
      </c>
      <c r="AP14" s="96" t="s">
        <v>144</v>
      </c>
      <c r="AQ14" s="97">
        <v>5</v>
      </c>
      <c r="AR14" s="97">
        <v>2</v>
      </c>
      <c r="AS14" s="97">
        <v>9</v>
      </c>
      <c r="AT14" s="96" t="s">
        <v>145</v>
      </c>
      <c r="AU14" s="62"/>
    </row>
    <row r="15" spans="1:47" ht="15.75" customHeight="1">
      <c r="A15" s="44">
        <v>7</v>
      </c>
      <c r="B15" s="92">
        <f>IF('DAFTAR SISWA'!B14="","",'DAFTAR SISWA'!B14)</f>
        <v>1233</v>
      </c>
      <c r="C15" s="92" t="str">
        <f>IF('DAFTAR SISWA'!C14="","",'DAFTAR SISWA'!C14)</f>
        <v>DWI RAHMANDHANI</v>
      </c>
      <c r="D15" s="243" t="s">
        <v>116</v>
      </c>
      <c r="E15" s="257">
        <v>82</v>
      </c>
      <c r="F15" s="252">
        <v>81</v>
      </c>
      <c r="G15" s="257">
        <v>79</v>
      </c>
      <c r="H15" s="257">
        <v>83</v>
      </c>
      <c r="I15" s="252">
        <v>89</v>
      </c>
      <c r="J15" s="252">
        <v>76</v>
      </c>
      <c r="K15" s="252">
        <v>78</v>
      </c>
      <c r="L15" s="252">
        <v>81</v>
      </c>
      <c r="M15" s="252">
        <v>81</v>
      </c>
      <c r="N15" s="257">
        <v>75</v>
      </c>
      <c r="O15" s="252">
        <v>80</v>
      </c>
      <c r="P15" s="257">
        <v>80</v>
      </c>
      <c r="Q15" s="252">
        <v>79</v>
      </c>
      <c r="R15" s="252"/>
      <c r="S15" s="258">
        <v>84</v>
      </c>
      <c r="T15" s="257">
        <v>82</v>
      </c>
      <c r="U15" s="251">
        <v>80</v>
      </c>
      <c r="V15" s="251">
        <v>79</v>
      </c>
      <c r="W15" s="252"/>
      <c r="X15" s="252"/>
      <c r="Y15" s="252"/>
      <c r="Z15" s="252"/>
      <c r="AA15" s="252"/>
      <c r="AB15" s="252"/>
      <c r="AC15" s="252">
        <v>78</v>
      </c>
      <c r="AD15" s="246">
        <f t="shared" si="1"/>
        <v>80</v>
      </c>
      <c r="AE15" s="95">
        <f t="shared" si="2"/>
        <v>1447</v>
      </c>
      <c r="AF15" s="62">
        <f t="shared" si="3"/>
        <v>8</v>
      </c>
      <c r="AG15" s="62"/>
      <c r="AH15" s="62"/>
      <c r="AI15" s="62"/>
      <c r="AJ15" s="99" t="s">
        <v>141</v>
      </c>
      <c r="AK15" s="96" t="s">
        <v>144</v>
      </c>
      <c r="AL15" s="96"/>
      <c r="AM15" s="96"/>
      <c r="AN15" s="96" t="s">
        <v>144</v>
      </c>
      <c r="AO15" s="96" t="s">
        <v>144</v>
      </c>
      <c r="AP15" s="96" t="s">
        <v>144</v>
      </c>
      <c r="AQ15" s="96"/>
      <c r="AR15" s="97">
        <v>2</v>
      </c>
      <c r="AS15" s="96"/>
      <c r="AT15" s="96" t="s">
        <v>145</v>
      </c>
      <c r="AU15" s="62"/>
    </row>
    <row r="16" spans="1:47" ht="15.75" customHeight="1">
      <c r="A16" s="44">
        <v>8</v>
      </c>
      <c r="B16" s="92">
        <f>IF('DAFTAR SISWA'!B15="","",'DAFTAR SISWA'!B15)</f>
        <v>1234</v>
      </c>
      <c r="C16" s="92" t="str">
        <f>IF('DAFTAR SISWA'!C15="","",'DAFTAR SISWA'!C15)</f>
        <v>ELHAM DENI ROMANTO</v>
      </c>
      <c r="D16" s="243" t="s">
        <v>116</v>
      </c>
      <c r="E16" s="257">
        <v>95</v>
      </c>
      <c r="F16" s="251">
        <v>83</v>
      </c>
      <c r="G16" s="257">
        <v>78</v>
      </c>
      <c r="H16" s="257">
        <v>84</v>
      </c>
      <c r="I16" s="251">
        <v>90</v>
      </c>
      <c r="J16" s="251">
        <v>78</v>
      </c>
      <c r="K16" s="251">
        <v>90</v>
      </c>
      <c r="L16" s="251">
        <v>88</v>
      </c>
      <c r="M16" s="251">
        <v>81</v>
      </c>
      <c r="N16" s="257">
        <v>91</v>
      </c>
      <c r="O16" s="251">
        <v>88</v>
      </c>
      <c r="P16" s="257">
        <v>80</v>
      </c>
      <c r="Q16" s="251">
        <v>89</v>
      </c>
      <c r="R16" s="251"/>
      <c r="S16" s="258">
        <v>90</v>
      </c>
      <c r="T16" s="257">
        <v>85</v>
      </c>
      <c r="U16" s="251">
        <v>82</v>
      </c>
      <c r="V16" s="251">
        <v>79</v>
      </c>
      <c r="W16" s="251"/>
      <c r="X16" s="251"/>
      <c r="Y16" s="251"/>
      <c r="Z16" s="251"/>
      <c r="AA16" s="251"/>
      <c r="AB16" s="251"/>
      <c r="AC16" s="251">
        <v>80</v>
      </c>
      <c r="AD16" s="246">
        <f t="shared" si="1"/>
        <v>85</v>
      </c>
      <c r="AE16" s="95">
        <f t="shared" si="2"/>
        <v>1531</v>
      </c>
      <c r="AF16" s="62">
        <f t="shared" si="3"/>
        <v>1</v>
      </c>
      <c r="AG16" s="62"/>
      <c r="AH16" s="62"/>
      <c r="AI16" s="62"/>
      <c r="AJ16" s="100" t="s">
        <v>141</v>
      </c>
      <c r="AK16" s="97" t="s">
        <v>142</v>
      </c>
      <c r="AL16" s="97" t="s">
        <v>143</v>
      </c>
      <c r="AM16" s="97" t="s">
        <v>142</v>
      </c>
      <c r="AN16" s="96" t="s">
        <v>144</v>
      </c>
      <c r="AO16" s="96" t="s">
        <v>144</v>
      </c>
      <c r="AP16" s="96" t="s">
        <v>144</v>
      </c>
      <c r="AQ16" s="96"/>
      <c r="AR16" s="96"/>
      <c r="AS16" s="96"/>
      <c r="AT16" s="96" t="s">
        <v>145</v>
      </c>
      <c r="AU16" s="62"/>
    </row>
    <row r="17" spans="1:47" ht="15.75" customHeight="1">
      <c r="A17" s="44">
        <v>9</v>
      </c>
      <c r="B17" s="92">
        <f>IF('DAFTAR SISWA'!B16="","",'DAFTAR SISWA'!B16)</f>
        <v>1235</v>
      </c>
      <c r="C17" s="92" t="str">
        <f>IF('DAFTAR SISWA'!C16="","",'DAFTAR SISWA'!C16)</f>
        <v>FANNY ZIHATUS SABILA</v>
      </c>
      <c r="D17" s="243" t="s">
        <v>116</v>
      </c>
      <c r="E17" s="257">
        <v>80</v>
      </c>
      <c r="F17" s="251">
        <v>82</v>
      </c>
      <c r="G17" s="257">
        <v>79</v>
      </c>
      <c r="H17" s="257">
        <v>80</v>
      </c>
      <c r="I17" s="251">
        <v>87</v>
      </c>
      <c r="J17" s="251">
        <v>76</v>
      </c>
      <c r="K17" s="251">
        <v>75</v>
      </c>
      <c r="L17" s="251">
        <v>75</v>
      </c>
      <c r="M17" s="251">
        <v>81</v>
      </c>
      <c r="N17" s="257">
        <v>76</v>
      </c>
      <c r="O17" s="251">
        <v>81</v>
      </c>
      <c r="P17" s="257">
        <v>81</v>
      </c>
      <c r="Q17" s="251">
        <v>88</v>
      </c>
      <c r="R17" s="251"/>
      <c r="S17" s="258">
        <v>85</v>
      </c>
      <c r="T17" s="257">
        <v>86</v>
      </c>
      <c r="U17" s="251">
        <v>80</v>
      </c>
      <c r="V17" s="251">
        <v>77</v>
      </c>
      <c r="W17" s="251"/>
      <c r="X17" s="251"/>
      <c r="Y17" s="251"/>
      <c r="Z17" s="251"/>
      <c r="AA17" s="251"/>
      <c r="AB17" s="251"/>
      <c r="AC17" s="251">
        <v>76</v>
      </c>
      <c r="AD17" s="246">
        <f t="shared" si="1"/>
        <v>80</v>
      </c>
      <c r="AE17" s="95">
        <f t="shared" si="2"/>
        <v>1445</v>
      </c>
      <c r="AF17" s="62">
        <f t="shared" si="3"/>
        <v>10</v>
      </c>
      <c r="AG17" s="62"/>
      <c r="AH17" s="62"/>
      <c r="AI17" s="62"/>
      <c r="AJ17" s="100" t="s">
        <v>141</v>
      </c>
      <c r="AK17" s="96" t="s">
        <v>144</v>
      </c>
      <c r="AL17" s="96"/>
      <c r="AM17" s="96"/>
      <c r="AN17" s="96" t="s">
        <v>144</v>
      </c>
      <c r="AO17" s="96" t="s">
        <v>144</v>
      </c>
      <c r="AP17" s="96" t="s">
        <v>144</v>
      </c>
      <c r="AQ17" s="96"/>
      <c r="AR17" s="97">
        <v>1</v>
      </c>
      <c r="AS17" s="97">
        <v>1</v>
      </c>
      <c r="AT17" s="96" t="s">
        <v>145</v>
      </c>
      <c r="AU17" s="62"/>
    </row>
    <row r="18" spans="1:47" ht="15.75" customHeight="1">
      <c r="A18" s="44">
        <v>10</v>
      </c>
      <c r="B18" s="92">
        <f>IF('DAFTAR SISWA'!B17="","",'DAFTAR SISWA'!B17)</f>
        <v>1236</v>
      </c>
      <c r="C18" s="92" t="str">
        <f>IF('DAFTAR SISWA'!C17="","",'DAFTAR SISWA'!C17)</f>
        <v>FERIAN DWI PUTRA</v>
      </c>
      <c r="D18" s="243" t="s">
        <v>116</v>
      </c>
      <c r="E18" s="257">
        <v>88</v>
      </c>
      <c r="F18" s="251">
        <v>83</v>
      </c>
      <c r="G18" s="257">
        <v>80</v>
      </c>
      <c r="H18" s="257">
        <v>83</v>
      </c>
      <c r="I18" s="251">
        <v>89</v>
      </c>
      <c r="J18" s="251">
        <v>76</v>
      </c>
      <c r="K18" s="251">
        <v>78</v>
      </c>
      <c r="L18" s="251">
        <v>86</v>
      </c>
      <c r="M18" s="251">
        <v>78</v>
      </c>
      <c r="N18" s="257">
        <v>76</v>
      </c>
      <c r="O18" s="251">
        <v>81</v>
      </c>
      <c r="P18" s="257">
        <v>77</v>
      </c>
      <c r="Q18" s="251">
        <v>91</v>
      </c>
      <c r="R18" s="251"/>
      <c r="S18" s="258">
        <v>85</v>
      </c>
      <c r="T18" s="257">
        <v>82</v>
      </c>
      <c r="U18" s="251">
        <v>78</v>
      </c>
      <c r="V18" s="251">
        <v>78</v>
      </c>
      <c r="W18" s="251"/>
      <c r="X18" s="251"/>
      <c r="Y18" s="251"/>
      <c r="Z18" s="251"/>
      <c r="AA18" s="251"/>
      <c r="AB18" s="251"/>
      <c r="AC18" s="251">
        <v>76</v>
      </c>
      <c r="AD18" s="246">
        <f t="shared" si="1"/>
        <v>81</v>
      </c>
      <c r="AE18" s="95">
        <f t="shared" si="2"/>
        <v>1465</v>
      </c>
      <c r="AF18" s="62">
        <f t="shared" si="3"/>
        <v>3</v>
      </c>
      <c r="AG18" s="62"/>
      <c r="AH18" s="62"/>
      <c r="AI18" s="62"/>
      <c r="AJ18" s="101" t="s">
        <v>141</v>
      </c>
      <c r="AK18" s="96" t="s">
        <v>144</v>
      </c>
      <c r="AL18" s="97" t="s">
        <v>147</v>
      </c>
      <c r="AM18" s="97" t="s">
        <v>144</v>
      </c>
      <c r="AN18" s="96" t="s">
        <v>144</v>
      </c>
      <c r="AO18" s="96" t="s">
        <v>144</v>
      </c>
      <c r="AP18" s="96" t="s">
        <v>144</v>
      </c>
      <c r="AQ18" s="96"/>
      <c r="AR18" s="96"/>
      <c r="AS18" s="96"/>
      <c r="AT18" s="96" t="s">
        <v>145</v>
      </c>
      <c r="AU18" s="62"/>
    </row>
    <row r="19" spans="1:47" ht="15.75" customHeight="1">
      <c r="A19" s="44">
        <v>11</v>
      </c>
      <c r="B19" s="92">
        <f>IF('DAFTAR SISWA'!B18="","",'DAFTAR SISWA'!B18)</f>
        <v>1237</v>
      </c>
      <c r="C19" s="92" t="str">
        <f>IF('DAFTAR SISWA'!C18="","",'DAFTAR SISWA'!C18)</f>
        <v>FIDEL RAYMOND TUMURANG</v>
      </c>
      <c r="D19" s="243" t="s">
        <v>116</v>
      </c>
      <c r="E19" s="257">
        <v>86</v>
      </c>
      <c r="F19" s="251">
        <v>82</v>
      </c>
      <c r="G19" s="257">
        <v>80</v>
      </c>
      <c r="H19" s="257">
        <v>82</v>
      </c>
      <c r="I19" s="251">
        <v>83</v>
      </c>
      <c r="J19" s="251">
        <v>76</v>
      </c>
      <c r="K19" s="251">
        <v>80</v>
      </c>
      <c r="L19" s="251">
        <v>75</v>
      </c>
      <c r="M19" s="251">
        <v>82</v>
      </c>
      <c r="N19" s="257">
        <v>82</v>
      </c>
      <c r="O19" s="251">
        <v>79</v>
      </c>
      <c r="P19" s="257">
        <v>79</v>
      </c>
      <c r="Q19" s="251">
        <v>82</v>
      </c>
      <c r="R19" s="251"/>
      <c r="S19" s="258">
        <v>84</v>
      </c>
      <c r="T19" s="257">
        <v>80</v>
      </c>
      <c r="U19" s="251">
        <v>78</v>
      </c>
      <c r="V19" s="251">
        <v>74</v>
      </c>
      <c r="W19" s="251"/>
      <c r="X19" s="251"/>
      <c r="Y19" s="251"/>
      <c r="Z19" s="251"/>
      <c r="AA19" s="251"/>
      <c r="AB19" s="251"/>
      <c r="AC19" s="251">
        <v>76</v>
      </c>
      <c r="AD19" s="246">
        <f t="shared" si="1"/>
        <v>80</v>
      </c>
      <c r="AE19" s="95">
        <f t="shared" si="2"/>
        <v>1440</v>
      </c>
      <c r="AF19" s="62">
        <f t="shared" si="3"/>
        <v>14</v>
      </c>
      <c r="AG19" s="62"/>
      <c r="AH19" s="62"/>
      <c r="AI19" s="62"/>
      <c r="AJ19" s="96" t="s">
        <v>141</v>
      </c>
      <c r="AK19" s="96" t="s">
        <v>144</v>
      </c>
      <c r="AL19" s="96"/>
      <c r="AM19" s="96"/>
      <c r="AN19" s="96" t="s">
        <v>144</v>
      </c>
      <c r="AO19" s="96" t="s">
        <v>144</v>
      </c>
      <c r="AP19" s="96" t="s">
        <v>144</v>
      </c>
      <c r="AQ19" s="96"/>
      <c r="AR19" s="97">
        <v>1</v>
      </c>
      <c r="AS19" s="97">
        <v>1</v>
      </c>
      <c r="AT19" s="96" t="s">
        <v>145</v>
      </c>
      <c r="AU19" s="62"/>
    </row>
    <row r="20" spans="1:47" ht="15.75" customHeight="1">
      <c r="A20" s="44">
        <v>12</v>
      </c>
      <c r="B20" s="92">
        <f>IF('DAFTAR SISWA'!B19="","",'DAFTAR SISWA'!B19)</f>
        <v>1238</v>
      </c>
      <c r="C20" s="92" t="str">
        <f>IF('DAFTAR SISWA'!C19="","",'DAFTAR SISWA'!C19)</f>
        <v>GALIH WIKI PRATAMA</v>
      </c>
      <c r="D20" s="243" t="s">
        <v>130</v>
      </c>
      <c r="E20" s="257">
        <v>86</v>
      </c>
      <c r="F20" s="251">
        <v>81</v>
      </c>
      <c r="G20" s="257">
        <v>77</v>
      </c>
      <c r="H20" s="257">
        <v>83</v>
      </c>
      <c r="I20" s="251">
        <v>84</v>
      </c>
      <c r="J20" s="251">
        <v>76</v>
      </c>
      <c r="K20" s="251">
        <v>76</v>
      </c>
      <c r="L20" s="251">
        <v>75</v>
      </c>
      <c r="M20" s="251">
        <v>80</v>
      </c>
      <c r="N20" s="257">
        <v>84</v>
      </c>
      <c r="O20" s="251">
        <v>76</v>
      </c>
      <c r="P20" s="257">
        <v>81</v>
      </c>
      <c r="Q20" s="251">
        <v>85</v>
      </c>
      <c r="R20" s="251"/>
      <c r="S20" s="258">
        <v>87</v>
      </c>
      <c r="T20" s="257">
        <v>84</v>
      </c>
      <c r="U20" s="251">
        <v>78</v>
      </c>
      <c r="V20" s="251">
        <v>79</v>
      </c>
      <c r="W20" s="251"/>
      <c r="X20" s="251"/>
      <c r="Y20" s="251"/>
      <c r="Z20" s="251"/>
      <c r="AA20" s="251"/>
      <c r="AB20" s="251"/>
      <c r="AC20" s="251">
        <v>76</v>
      </c>
      <c r="AD20" s="246">
        <f t="shared" si="1"/>
        <v>80</v>
      </c>
      <c r="AE20" s="95">
        <f t="shared" si="2"/>
        <v>1448</v>
      </c>
      <c r="AF20" s="62">
        <f t="shared" si="3"/>
        <v>7</v>
      </c>
      <c r="AG20" s="62"/>
      <c r="AH20" s="62"/>
      <c r="AI20" s="62"/>
      <c r="AJ20" s="96" t="s">
        <v>141</v>
      </c>
      <c r="AK20" s="96" t="s">
        <v>144</v>
      </c>
      <c r="AL20" s="96"/>
      <c r="AM20" s="96"/>
      <c r="AN20" s="96" t="s">
        <v>144</v>
      </c>
      <c r="AO20" s="96" t="s">
        <v>144</v>
      </c>
      <c r="AP20" s="96" t="s">
        <v>144</v>
      </c>
      <c r="AQ20" s="96"/>
      <c r="AR20" s="97">
        <v>1</v>
      </c>
      <c r="AS20" s="97">
        <v>1</v>
      </c>
      <c r="AT20" s="96" t="s">
        <v>145</v>
      </c>
      <c r="AU20" s="62"/>
    </row>
    <row r="21" spans="1:47" ht="15.75" customHeight="1">
      <c r="A21" s="44">
        <v>13</v>
      </c>
      <c r="B21" s="92">
        <f>IF('DAFTAR SISWA'!B20="","",'DAFTAR SISWA'!B20)</f>
        <v>1239</v>
      </c>
      <c r="C21" s="92" t="str">
        <f>IF('DAFTAR SISWA'!C20="","",'DAFTAR SISWA'!C20)</f>
        <v>INDAH AYUNINGRUM</v>
      </c>
      <c r="D21" s="243" t="s">
        <v>116</v>
      </c>
      <c r="E21" s="257">
        <v>80</v>
      </c>
      <c r="F21" s="251">
        <v>81</v>
      </c>
      <c r="G21" s="257">
        <v>81</v>
      </c>
      <c r="H21" s="257">
        <v>82</v>
      </c>
      <c r="I21" s="251">
        <v>90</v>
      </c>
      <c r="J21" s="251">
        <v>76</v>
      </c>
      <c r="K21" s="251">
        <v>78</v>
      </c>
      <c r="L21" s="251">
        <v>78</v>
      </c>
      <c r="M21" s="251">
        <v>80</v>
      </c>
      <c r="N21" s="259">
        <v>75</v>
      </c>
      <c r="O21" s="251">
        <v>76</v>
      </c>
      <c r="P21" s="257">
        <v>79</v>
      </c>
      <c r="Q21" s="251">
        <v>87</v>
      </c>
      <c r="R21" s="251"/>
      <c r="S21" s="258">
        <v>84</v>
      </c>
      <c r="T21" s="257">
        <v>80</v>
      </c>
      <c r="U21" s="251">
        <v>78</v>
      </c>
      <c r="V21" s="251">
        <v>74</v>
      </c>
      <c r="W21" s="251"/>
      <c r="X21" s="251"/>
      <c r="Y21" s="251"/>
      <c r="Z21" s="251"/>
      <c r="AA21" s="251"/>
      <c r="AB21" s="251"/>
      <c r="AC21" s="251">
        <v>78</v>
      </c>
      <c r="AD21" s="246">
        <f t="shared" si="1"/>
        <v>80</v>
      </c>
      <c r="AE21" s="95">
        <f t="shared" si="2"/>
        <v>1437</v>
      </c>
      <c r="AF21" s="62">
        <f t="shared" si="3"/>
        <v>16</v>
      </c>
      <c r="AG21" s="62"/>
      <c r="AH21" s="62"/>
      <c r="AI21" s="62"/>
      <c r="AJ21" s="96" t="s">
        <v>141</v>
      </c>
      <c r="AK21" s="96" t="s">
        <v>144</v>
      </c>
      <c r="AL21" s="96"/>
      <c r="AM21" s="96"/>
      <c r="AN21" s="96" t="s">
        <v>144</v>
      </c>
      <c r="AO21" s="96" t="s">
        <v>144</v>
      </c>
      <c r="AP21" s="96" t="s">
        <v>144</v>
      </c>
      <c r="AQ21" s="97">
        <v>4</v>
      </c>
      <c r="AR21" s="97"/>
      <c r="AS21" s="97">
        <v>1</v>
      </c>
      <c r="AT21" s="96" t="s">
        <v>145</v>
      </c>
      <c r="AU21" s="62"/>
    </row>
    <row r="22" spans="1:47" ht="15.75" customHeight="1">
      <c r="A22" s="44">
        <v>14</v>
      </c>
      <c r="B22" s="92">
        <f>IF('DAFTAR SISWA'!B21="","",'DAFTAR SISWA'!B21)</f>
        <v>1240</v>
      </c>
      <c r="C22" s="92" t="str">
        <f>IF('DAFTAR SISWA'!C21="","",'DAFTAR SISWA'!C21)</f>
        <v>KORNELIUS BAGAS SETIAWAN</v>
      </c>
      <c r="D22" s="243" t="s">
        <v>130</v>
      </c>
      <c r="E22" s="257">
        <v>87</v>
      </c>
      <c r="F22" s="251">
        <v>78</v>
      </c>
      <c r="G22" s="257">
        <v>81</v>
      </c>
      <c r="H22" s="257">
        <v>80</v>
      </c>
      <c r="I22" s="251">
        <v>79</v>
      </c>
      <c r="J22" s="251">
        <v>76</v>
      </c>
      <c r="K22" s="251">
        <v>83</v>
      </c>
      <c r="L22" s="251">
        <v>84</v>
      </c>
      <c r="M22" s="251">
        <v>77</v>
      </c>
      <c r="N22" s="257">
        <v>85</v>
      </c>
      <c r="O22" s="251">
        <v>75</v>
      </c>
      <c r="P22" s="257">
        <v>82</v>
      </c>
      <c r="Q22" s="251">
        <v>90</v>
      </c>
      <c r="R22" s="251"/>
      <c r="S22" s="258">
        <v>89</v>
      </c>
      <c r="T22" s="257">
        <v>81</v>
      </c>
      <c r="U22" s="251">
        <v>78</v>
      </c>
      <c r="V22" s="251">
        <v>79</v>
      </c>
      <c r="W22" s="251"/>
      <c r="X22" s="251"/>
      <c r="Y22" s="251"/>
      <c r="Z22" s="251"/>
      <c r="AA22" s="251"/>
      <c r="AB22" s="251"/>
      <c r="AC22" s="251">
        <v>80</v>
      </c>
      <c r="AD22" s="246">
        <f t="shared" si="1"/>
        <v>81</v>
      </c>
      <c r="AE22" s="95">
        <f t="shared" si="2"/>
        <v>1464</v>
      </c>
      <c r="AF22" s="62">
        <f t="shared" si="3"/>
        <v>4</v>
      </c>
      <c r="AG22" s="62"/>
      <c r="AH22" s="62"/>
      <c r="AI22" s="62"/>
      <c r="AJ22" s="96" t="s">
        <v>141</v>
      </c>
      <c r="AK22" s="97" t="s">
        <v>144</v>
      </c>
      <c r="AL22" s="96"/>
      <c r="AM22" s="96"/>
      <c r="AN22" s="96" t="s">
        <v>144</v>
      </c>
      <c r="AO22" s="96" t="s">
        <v>144</v>
      </c>
      <c r="AP22" s="96" t="s">
        <v>144</v>
      </c>
      <c r="AQ22" s="97"/>
      <c r="AR22" s="97">
        <v>3</v>
      </c>
      <c r="AS22" s="97">
        <v>1</v>
      </c>
      <c r="AT22" s="96" t="s">
        <v>145</v>
      </c>
      <c r="AU22" s="62"/>
    </row>
    <row r="23" spans="1:47" ht="15.75" customHeight="1">
      <c r="A23" s="44">
        <v>15</v>
      </c>
      <c r="B23" s="92">
        <f>IF('DAFTAR SISWA'!B22="","",'DAFTAR SISWA'!B22)</f>
        <v>1241</v>
      </c>
      <c r="C23" s="92" t="str">
        <f>IF('DAFTAR SISWA'!C22="","",'DAFTAR SISWA'!C22)</f>
        <v>KURNELIUS ALDI FIRNANDO</v>
      </c>
      <c r="D23" s="243" t="s">
        <v>116</v>
      </c>
      <c r="E23" s="257">
        <v>85</v>
      </c>
      <c r="F23" s="251">
        <v>81</v>
      </c>
      <c r="G23" s="257">
        <v>80</v>
      </c>
      <c r="H23" s="257">
        <v>81</v>
      </c>
      <c r="I23" s="251">
        <v>83</v>
      </c>
      <c r="J23" s="251">
        <v>76</v>
      </c>
      <c r="K23" s="251">
        <v>79</v>
      </c>
      <c r="L23" s="251">
        <v>79</v>
      </c>
      <c r="M23" s="251">
        <v>77</v>
      </c>
      <c r="N23" s="257">
        <v>76</v>
      </c>
      <c r="O23" s="251">
        <v>75</v>
      </c>
      <c r="P23" s="257">
        <v>80</v>
      </c>
      <c r="Q23" s="251">
        <v>87</v>
      </c>
      <c r="R23" s="251"/>
      <c r="S23" s="258">
        <v>85</v>
      </c>
      <c r="T23" s="257">
        <v>80</v>
      </c>
      <c r="U23" s="251">
        <v>80</v>
      </c>
      <c r="V23" s="251">
        <v>75</v>
      </c>
      <c r="W23" s="251"/>
      <c r="X23" s="251"/>
      <c r="Y23" s="251"/>
      <c r="Z23" s="251"/>
      <c r="AA23" s="251"/>
      <c r="AB23" s="251"/>
      <c r="AC23" s="251">
        <v>76</v>
      </c>
      <c r="AD23" s="246">
        <f t="shared" si="1"/>
        <v>80</v>
      </c>
      <c r="AE23" s="95">
        <f t="shared" si="2"/>
        <v>1435</v>
      </c>
      <c r="AF23" s="62">
        <f t="shared" si="3"/>
        <v>18</v>
      </c>
      <c r="AG23" s="62"/>
      <c r="AH23" s="62"/>
      <c r="AI23" s="62"/>
      <c r="AJ23" s="96" t="s">
        <v>141</v>
      </c>
      <c r="AK23" s="97" t="s">
        <v>142</v>
      </c>
      <c r="AL23" s="96"/>
      <c r="AM23" s="96"/>
      <c r="AN23" s="96" t="s">
        <v>144</v>
      </c>
      <c r="AO23" s="96" t="s">
        <v>144</v>
      </c>
      <c r="AP23" s="96" t="s">
        <v>144</v>
      </c>
      <c r="AQ23" s="96"/>
      <c r="AR23" s="97"/>
      <c r="AS23" s="97"/>
      <c r="AT23" s="96" t="s">
        <v>145</v>
      </c>
      <c r="AU23" s="62"/>
    </row>
    <row r="24" spans="1:47" ht="15.75" customHeight="1">
      <c r="A24" s="44">
        <v>16</v>
      </c>
      <c r="B24" s="92">
        <f>IF('DAFTAR SISWA'!B23="","",'DAFTAR SISWA'!B23)</f>
        <v>1242</v>
      </c>
      <c r="C24" s="92" t="str">
        <f>IF('DAFTAR SISWA'!C23="","",'DAFTAR SISWA'!C23)</f>
        <v>LIFIA WAHYUNINGSIH</v>
      </c>
      <c r="D24" s="243" t="s">
        <v>130</v>
      </c>
      <c r="E24" s="257">
        <v>80</v>
      </c>
      <c r="F24" s="251">
        <v>82</v>
      </c>
      <c r="G24" s="257">
        <v>79</v>
      </c>
      <c r="H24" s="257">
        <v>80</v>
      </c>
      <c r="I24" s="251">
        <v>82</v>
      </c>
      <c r="J24" s="251">
        <v>76</v>
      </c>
      <c r="K24" s="251">
        <v>75</v>
      </c>
      <c r="L24" s="251">
        <v>78</v>
      </c>
      <c r="M24" s="251">
        <v>78</v>
      </c>
      <c r="N24" s="259">
        <v>75</v>
      </c>
      <c r="O24" s="251">
        <v>75</v>
      </c>
      <c r="P24" s="257">
        <v>80</v>
      </c>
      <c r="Q24" s="251">
        <v>87</v>
      </c>
      <c r="R24" s="251"/>
      <c r="S24" s="258">
        <v>84</v>
      </c>
      <c r="T24" s="257">
        <v>80</v>
      </c>
      <c r="U24" s="251">
        <v>80</v>
      </c>
      <c r="V24" s="251">
        <v>76</v>
      </c>
      <c r="W24" s="251"/>
      <c r="X24" s="251"/>
      <c r="Y24" s="251"/>
      <c r="Z24" s="251"/>
      <c r="AA24" s="251"/>
      <c r="AB24" s="251"/>
      <c r="AC24" s="251">
        <v>76</v>
      </c>
      <c r="AD24" s="246">
        <f t="shared" si="1"/>
        <v>79</v>
      </c>
      <c r="AE24" s="95">
        <f t="shared" si="2"/>
        <v>1423</v>
      </c>
      <c r="AF24" s="62">
        <f t="shared" si="3"/>
        <v>30</v>
      </c>
      <c r="AG24" s="62"/>
      <c r="AH24" s="62"/>
      <c r="AI24" s="62"/>
      <c r="AJ24" s="96" t="s">
        <v>141</v>
      </c>
      <c r="AK24" s="97" t="s">
        <v>142</v>
      </c>
      <c r="AL24" s="96"/>
      <c r="AM24" s="96"/>
      <c r="AN24" s="96" t="s">
        <v>144</v>
      </c>
      <c r="AO24" s="96" t="s">
        <v>144</v>
      </c>
      <c r="AP24" s="96" t="s">
        <v>144</v>
      </c>
      <c r="AQ24" s="96"/>
      <c r="AR24" s="97">
        <v>2</v>
      </c>
      <c r="AS24" s="97">
        <v>2</v>
      </c>
      <c r="AT24" s="96" t="s">
        <v>145</v>
      </c>
      <c r="AU24" s="62"/>
    </row>
    <row r="25" spans="1:47" ht="15.75" customHeight="1">
      <c r="A25" s="44">
        <v>17</v>
      </c>
      <c r="B25" s="92">
        <f>IF('DAFTAR SISWA'!B24="","",'DAFTAR SISWA'!B24)</f>
        <v>1243</v>
      </c>
      <c r="C25" s="92" t="str">
        <f>IF('DAFTAR SISWA'!C24="","",'DAFTAR SISWA'!C24)</f>
        <v>LINASILVIYA NINGSIH</v>
      </c>
      <c r="D25" s="243" t="s">
        <v>116</v>
      </c>
      <c r="E25" s="257">
        <v>80</v>
      </c>
      <c r="F25" s="251">
        <v>83</v>
      </c>
      <c r="G25" s="257">
        <v>81</v>
      </c>
      <c r="H25" s="257">
        <v>79</v>
      </c>
      <c r="I25" s="251">
        <v>86</v>
      </c>
      <c r="J25" s="251">
        <v>76</v>
      </c>
      <c r="K25" s="251">
        <v>75</v>
      </c>
      <c r="L25" s="251">
        <v>79</v>
      </c>
      <c r="M25" s="251">
        <v>78</v>
      </c>
      <c r="N25" s="259">
        <v>75</v>
      </c>
      <c r="O25" s="251">
        <v>75</v>
      </c>
      <c r="P25" s="257">
        <v>78</v>
      </c>
      <c r="Q25" s="251">
        <v>90</v>
      </c>
      <c r="R25" s="251"/>
      <c r="S25" s="258">
        <v>84</v>
      </c>
      <c r="T25" s="257">
        <v>81</v>
      </c>
      <c r="U25" s="251">
        <v>78</v>
      </c>
      <c r="V25" s="251">
        <v>74</v>
      </c>
      <c r="W25" s="251"/>
      <c r="X25" s="251"/>
      <c r="Y25" s="251"/>
      <c r="Z25" s="251"/>
      <c r="AA25" s="251"/>
      <c r="AB25" s="251"/>
      <c r="AC25" s="251">
        <v>76</v>
      </c>
      <c r="AD25" s="246">
        <f t="shared" si="1"/>
        <v>79</v>
      </c>
      <c r="AE25" s="95">
        <f t="shared" si="2"/>
        <v>1428</v>
      </c>
      <c r="AF25" s="62">
        <f t="shared" si="3"/>
        <v>25</v>
      </c>
      <c r="AG25" s="62"/>
      <c r="AH25" s="62"/>
      <c r="AI25" s="62"/>
      <c r="AJ25" s="96" t="s">
        <v>141</v>
      </c>
      <c r="AK25" s="96" t="s">
        <v>144</v>
      </c>
      <c r="AL25" s="96"/>
      <c r="AM25" s="96"/>
      <c r="AN25" s="96" t="s">
        <v>144</v>
      </c>
      <c r="AO25" s="96" t="s">
        <v>144</v>
      </c>
      <c r="AP25" s="96" t="s">
        <v>144</v>
      </c>
      <c r="AQ25" s="96"/>
      <c r="AR25" s="97"/>
      <c r="AS25" s="97"/>
      <c r="AT25" s="96" t="s">
        <v>145</v>
      </c>
      <c r="AU25" s="62"/>
    </row>
    <row r="26" spans="1:47" ht="15.75" customHeight="1">
      <c r="A26" s="44">
        <v>18</v>
      </c>
      <c r="B26" s="92">
        <f>IF('DAFTAR SISWA'!B25="","",'DAFTAR SISWA'!B25)</f>
        <v>1244</v>
      </c>
      <c r="C26" s="92" t="str">
        <f>IF('DAFTAR SISWA'!C25="","",'DAFTAR SISWA'!C25)</f>
        <v>MUHAMMAD ADITIYA ZULIARNO</v>
      </c>
      <c r="D26" s="243" t="s">
        <v>116</v>
      </c>
      <c r="E26" s="257">
        <v>75</v>
      </c>
      <c r="F26" s="251">
        <v>81</v>
      </c>
      <c r="G26" s="257">
        <v>81</v>
      </c>
      <c r="H26" s="260">
        <v>75</v>
      </c>
      <c r="I26" s="251">
        <v>83</v>
      </c>
      <c r="J26" s="251">
        <v>76</v>
      </c>
      <c r="K26" s="251">
        <v>75</v>
      </c>
      <c r="L26" s="251">
        <v>77</v>
      </c>
      <c r="M26" s="251">
        <v>78</v>
      </c>
      <c r="N26" s="259">
        <v>75</v>
      </c>
      <c r="O26" s="251">
        <v>76</v>
      </c>
      <c r="P26" s="257">
        <v>78</v>
      </c>
      <c r="Q26" s="251">
        <v>82</v>
      </c>
      <c r="R26" s="251"/>
      <c r="S26" s="258">
        <v>83</v>
      </c>
      <c r="T26" s="257">
        <v>79</v>
      </c>
      <c r="U26" s="251">
        <v>74</v>
      </c>
      <c r="V26" s="251">
        <v>72</v>
      </c>
      <c r="W26" s="251"/>
      <c r="X26" s="251"/>
      <c r="Y26" s="251"/>
      <c r="Z26" s="251"/>
      <c r="AA26" s="251"/>
      <c r="AB26" s="251"/>
      <c r="AC26" s="251">
        <v>78</v>
      </c>
      <c r="AD26" s="246">
        <f t="shared" si="1"/>
        <v>78</v>
      </c>
      <c r="AE26" s="95">
        <f t="shared" si="2"/>
        <v>1398</v>
      </c>
      <c r="AF26" s="62">
        <f t="shared" si="3"/>
        <v>38</v>
      </c>
      <c r="AG26" s="62"/>
      <c r="AH26" s="62"/>
      <c r="AI26" s="62"/>
      <c r="AJ26" s="96" t="s">
        <v>141</v>
      </c>
      <c r="AK26" s="96"/>
      <c r="AL26" s="96"/>
      <c r="AM26" s="96"/>
      <c r="AN26" s="96" t="s">
        <v>144</v>
      </c>
      <c r="AO26" s="96" t="s">
        <v>144</v>
      </c>
      <c r="AP26" s="96" t="s">
        <v>144</v>
      </c>
      <c r="AQ26" s="97">
        <v>2</v>
      </c>
      <c r="AR26" s="96"/>
      <c r="AS26" s="97">
        <v>19</v>
      </c>
      <c r="AT26" s="96" t="s">
        <v>145</v>
      </c>
      <c r="AU26" s="62"/>
    </row>
    <row r="27" spans="1:47" ht="15.75" customHeight="1">
      <c r="A27" s="44">
        <v>19</v>
      </c>
      <c r="B27" s="92">
        <f>IF('DAFTAR SISWA'!B26="","",'DAFTAR SISWA'!B26)</f>
        <v>1245</v>
      </c>
      <c r="C27" s="92" t="str">
        <f>IF('DAFTAR SISWA'!C26="","",'DAFTAR SISWA'!C26)</f>
        <v>MUHAMMAD ANDI SEPTIAN</v>
      </c>
      <c r="D27" s="243" t="s">
        <v>116</v>
      </c>
      <c r="E27" s="257">
        <v>78</v>
      </c>
      <c r="F27" s="251">
        <v>82</v>
      </c>
      <c r="G27" s="257">
        <v>80</v>
      </c>
      <c r="H27" s="257">
        <v>82</v>
      </c>
      <c r="I27" s="251">
        <v>83</v>
      </c>
      <c r="J27" s="251">
        <v>76</v>
      </c>
      <c r="K27" s="251">
        <v>75</v>
      </c>
      <c r="L27" s="251">
        <v>77</v>
      </c>
      <c r="M27" s="251">
        <v>84</v>
      </c>
      <c r="N27" s="259">
        <v>75</v>
      </c>
      <c r="O27" s="251">
        <v>79</v>
      </c>
      <c r="P27" s="257">
        <v>78</v>
      </c>
      <c r="Q27" s="251">
        <v>87</v>
      </c>
      <c r="R27" s="251"/>
      <c r="S27" s="258">
        <v>85</v>
      </c>
      <c r="T27" s="257">
        <v>84</v>
      </c>
      <c r="U27" s="251">
        <v>80</v>
      </c>
      <c r="V27" s="251">
        <v>74</v>
      </c>
      <c r="W27" s="251"/>
      <c r="X27" s="251"/>
      <c r="Y27" s="251"/>
      <c r="Z27" s="251"/>
      <c r="AA27" s="251"/>
      <c r="AB27" s="251"/>
      <c r="AC27" s="251">
        <v>80</v>
      </c>
      <c r="AD27" s="246">
        <f t="shared" si="1"/>
        <v>80</v>
      </c>
      <c r="AE27" s="95">
        <f t="shared" si="2"/>
        <v>1439</v>
      </c>
      <c r="AF27" s="62">
        <f t="shared" si="3"/>
        <v>15</v>
      </c>
      <c r="AG27" s="62"/>
      <c r="AH27" s="62"/>
      <c r="AI27" s="62"/>
      <c r="AJ27" s="96" t="s">
        <v>141</v>
      </c>
      <c r="AK27" s="96" t="s">
        <v>144</v>
      </c>
      <c r="AL27" s="96"/>
      <c r="AM27" s="96"/>
      <c r="AN27" s="96" t="s">
        <v>144</v>
      </c>
      <c r="AO27" s="96" t="s">
        <v>144</v>
      </c>
      <c r="AP27" s="96" t="s">
        <v>144</v>
      </c>
      <c r="AQ27" s="97"/>
      <c r="AR27" s="96"/>
      <c r="AS27" s="97">
        <v>2</v>
      </c>
      <c r="AT27" s="96" t="s">
        <v>145</v>
      </c>
      <c r="AU27" s="62"/>
    </row>
    <row r="28" spans="1:47" ht="15.75" customHeight="1">
      <c r="A28" s="44">
        <v>20</v>
      </c>
      <c r="B28" s="92">
        <f>IF('DAFTAR SISWA'!B27="","",'DAFTAR SISWA'!B27)</f>
        <v>1246</v>
      </c>
      <c r="C28" s="92" t="str">
        <f>IF('DAFTAR SISWA'!C27="","",'DAFTAR SISWA'!C27)</f>
        <v>MUHAMMAD DWI ARIZAL</v>
      </c>
      <c r="D28" s="243" t="s">
        <v>116</v>
      </c>
      <c r="E28" s="257">
        <v>82</v>
      </c>
      <c r="F28" s="251">
        <v>80</v>
      </c>
      <c r="G28" s="257">
        <v>79</v>
      </c>
      <c r="H28" s="257">
        <v>80</v>
      </c>
      <c r="I28" s="251">
        <v>83</v>
      </c>
      <c r="J28" s="251">
        <v>76</v>
      </c>
      <c r="K28" s="251">
        <v>75</v>
      </c>
      <c r="L28" s="251">
        <v>75</v>
      </c>
      <c r="M28" s="251">
        <v>81</v>
      </c>
      <c r="N28" s="257">
        <v>80</v>
      </c>
      <c r="O28" s="251">
        <v>75</v>
      </c>
      <c r="P28" s="257">
        <v>78</v>
      </c>
      <c r="Q28" s="251">
        <v>81</v>
      </c>
      <c r="R28" s="251"/>
      <c r="S28" s="258">
        <v>82</v>
      </c>
      <c r="T28" s="257">
        <v>85</v>
      </c>
      <c r="U28" s="253">
        <v>79</v>
      </c>
      <c r="V28" s="251">
        <v>80</v>
      </c>
      <c r="W28" s="251"/>
      <c r="X28" s="251"/>
      <c r="Y28" s="251"/>
      <c r="Z28" s="251"/>
      <c r="AA28" s="251"/>
      <c r="AB28" s="251"/>
      <c r="AC28" s="251">
        <v>76</v>
      </c>
      <c r="AD28" s="246">
        <f t="shared" si="1"/>
        <v>79</v>
      </c>
      <c r="AE28" s="95">
        <f t="shared" si="2"/>
        <v>1427</v>
      </c>
      <c r="AF28" s="62">
        <f t="shared" si="3"/>
        <v>27</v>
      </c>
      <c r="AG28" s="62"/>
      <c r="AH28" s="62"/>
      <c r="AI28" s="62"/>
      <c r="AJ28" s="96" t="s">
        <v>141</v>
      </c>
      <c r="AK28" s="96" t="s">
        <v>144</v>
      </c>
      <c r="AL28" s="96"/>
      <c r="AM28" s="96"/>
      <c r="AN28" s="96" t="s">
        <v>144</v>
      </c>
      <c r="AO28" s="96" t="s">
        <v>144</v>
      </c>
      <c r="AP28" s="96" t="s">
        <v>144</v>
      </c>
      <c r="AQ28" s="97">
        <v>1</v>
      </c>
      <c r="AR28" s="96"/>
      <c r="AS28" s="97">
        <v>1</v>
      </c>
      <c r="AT28" s="96" t="s">
        <v>145</v>
      </c>
      <c r="AU28" s="62"/>
    </row>
    <row r="29" spans="1:47" ht="15.75" customHeight="1">
      <c r="A29" s="102">
        <v>21</v>
      </c>
      <c r="B29" s="103">
        <f>IF('DAFTAR SISWA'!B28="","",'DAFTAR SISWA'!B28)</f>
        <v>1247</v>
      </c>
      <c r="C29" s="103" t="str">
        <f>IF('DAFTAR SISWA'!C28="","",'DAFTAR SISWA'!C28)</f>
        <v>MUHAMMAD YUSRIL HANA</v>
      </c>
      <c r="D29" s="244" t="s">
        <v>116</v>
      </c>
      <c r="E29" s="261">
        <v>88</v>
      </c>
      <c r="F29" s="253">
        <v>81</v>
      </c>
      <c r="G29" s="257">
        <v>80</v>
      </c>
      <c r="H29" s="257">
        <v>79</v>
      </c>
      <c r="I29" s="253">
        <v>79</v>
      </c>
      <c r="J29" s="253">
        <v>77</v>
      </c>
      <c r="K29" s="253">
        <v>77</v>
      </c>
      <c r="L29" s="253">
        <v>78</v>
      </c>
      <c r="M29" s="253">
        <v>84</v>
      </c>
      <c r="N29" s="257">
        <v>80</v>
      </c>
      <c r="O29" s="253">
        <v>75</v>
      </c>
      <c r="P29" s="257">
        <v>81</v>
      </c>
      <c r="Q29" s="253">
        <v>89</v>
      </c>
      <c r="R29" s="253"/>
      <c r="S29" s="258">
        <v>85</v>
      </c>
      <c r="T29" s="257">
        <v>83</v>
      </c>
      <c r="U29" s="254">
        <v>77</v>
      </c>
      <c r="V29" s="253">
        <v>72</v>
      </c>
      <c r="W29" s="253"/>
      <c r="X29" s="253"/>
      <c r="Y29" s="253"/>
      <c r="Z29" s="253"/>
      <c r="AA29" s="253"/>
      <c r="AB29" s="253"/>
      <c r="AC29" s="253">
        <v>76</v>
      </c>
      <c r="AD29" s="247">
        <f t="shared" si="1"/>
        <v>80</v>
      </c>
      <c r="AE29" s="104">
        <f t="shared" si="2"/>
        <v>1441</v>
      </c>
      <c r="AF29" s="105">
        <f t="shared" si="3"/>
        <v>12</v>
      </c>
      <c r="AG29" s="105"/>
      <c r="AH29" s="105"/>
      <c r="AI29" s="105"/>
      <c r="AJ29" s="106" t="s">
        <v>141</v>
      </c>
      <c r="AK29" s="96" t="s">
        <v>144</v>
      </c>
      <c r="AL29" s="107" t="s">
        <v>143</v>
      </c>
      <c r="AM29" s="107" t="s">
        <v>144</v>
      </c>
      <c r="AN29" s="96" t="s">
        <v>144</v>
      </c>
      <c r="AO29" s="96" t="s">
        <v>144</v>
      </c>
      <c r="AP29" s="96" t="s">
        <v>144</v>
      </c>
      <c r="AQ29" s="107"/>
      <c r="AR29" s="108"/>
      <c r="AS29" s="107">
        <v>3</v>
      </c>
      <c r="AT29" s="96" t="s">
        <v>145</v>
      </c>
      <c r="AU29" s="105"/>
    </row>
    <row r="30" spans="1:47" ht="15.75" customHeight="1">
      <c r="A30" s="109">
        <v>22</v>
      </c>
      <c r="B30" s="110">
        <f>IF('DAFTAR SISWA'!B29="","",'DAFTAR SISWA'!B29)</f>
        <v>1248</v>
      </c>
      <c r="C30" s="110" t="str">
        <f>IF('DAFTAR SISWA'!C29="","",'DAFTAR SISWA'!C29)</f>
        <v>MUKHAMMAD IRKHAM</v>
      </c>
      <c r="D30" s="245" t="s">
        <v>116</v>
      </c>
      <c r="E30" s="262">
        <v>85</v>
      </c>
      <c r="F30" s="254">
        <v>82</v>
      </c>
      <c r="G30" s="257">
        <v>81</v>
      </c>
      <c r="H30" s="257">
        <v>80</v>
      </c>
      <c r="I30" s="254">
        <v>86</v>
      </c>
      <c r="J30" s="254">
        <v>76</v>
      </c>
      <c r="K30" s="254">
        <v>75</v>
      </c>
      <c r="L30" s="254">
        <v>75</v>
      </c>
      <c r="M30" s="254">
        <v>88</v>
      </c>
      <c r="N30" s="257">
        <v>80</v>
      </c>
      <c r="O30" s="254">
        <v>75</v>
      </c>
      <c r="P30" s="257">
        <v>79</v>
      </c>
      <c r="Q30" s="254">
        <v>89</v>
      </c>
      <c r="R30" s="254"/>
      <c r="S30" s="258">
        <v>82</v>
      </c>
      <c r="T30" s="257">
        <v>84</v>
      </c>
      <c r="U30" s="251">
        <v>76</v>
      </c>
      <c r="V30" s="254">
        <v>77</v>
      </c>
      <c r="W30" s="254"/>
      <c r="X30" s="254"/>
      <c r="Y30" s="254"/>
      <c r="Z30" s="254"/>
      <c r="AA30" s="254"/>
      <c r="AB30" s="254"/>
      <c r="AC30" s="254">
        <v>76</v>
      </c>
      <c r="AD30" s="248">
        <f t="shared" si="1"/>
        <v>80</v>
      </c>
      <c r="AE30" s="111">
        <f t="shared" si="2"/>
        <v>1446</v>
      </c>
      <c r="AF30" s="112">
        <f t="shared" si="3"/>
        <v>9</v>
      </c>
      <c r="AG30" s="112"/>
      <c r="AH30" s="112"/>
      <c r="AI30" s="112"/>
      <c r="AJ30" s="100" t="s">
        <v>141</v>
      </c>
      <c r="AK30" s="97" t="s">
        <v>148</v>
      </c>
      <c r="AL30" s="113"/>
      <c r="AM30" s="113"/>
      <c r="AN30" s="96" t="s">
        <v>144</v>
      </c>
      <c r="AO30" s="96" t="s">
        <v>144</v>
      </c>
      <c r="AP30" s="96" t="s">
        <v>144</v>
      </c>
      <c r="AQ30" s="113"/>
      <c r="AR30" s="113"/>
      <c r="AS30" s="114">
        <v>5</v>
      </c>
      <c r="AT30" s="96" t="s">
        <v>145</v>
      </c>
      <c r="AU30" s="112"/>
    </row>
    <row r="31" spans="1:47" ht="15.75" customHeight="1">
      <c r="A31" s="44">
        <v>23</v>
      </c>
      <c r="B31" s="92">
        <f>IF('DAFTAR SISWA'!B30="","",'DAFTAR SISWA'!B30)</f>
        <v>1249</v>
      </c>
      <c r="C31" s="92" t="str">
        <f>IF('DAFTAR SISWA'!C30="","",'DAFTAR SISWA'!C30)</f>
        <v>NADELA SELVIANA</v>
      </c>
      <c r="D31" s="243" t="s">
        <v>116</v>
      </c>
      <c r="E31" s="257">
        <v>77</v>
      </c>
      <c r="F31" s="251">
        <v>79</v>
      </c>
      <c r="G31" s="257">
        <v>77</v>
      </c>
      <c r="H31" s="257">
        <v>79</v>
      </c>
      <c r="I31" s="251">
        <v>79</v>
      </c>
      <c r="J31" s="251">
        <v>76</v>
      </c>
      <c r="K31" s="251">
        <v>75</v>
      </c>
      <c r="L31" s="251">
        <v>83</v>
      </c>
      <c r="M31" s="251">
        <v>88</v>
      </c>
      <c r="N31" s="259">
        <v>75</v>
      </c>
      <c r="O31" s="251">
        <v>75</v>
      </c>
      <c r="P31" s="257">
        <v>80</v>
      </c>
      <c r="Q31" s="251">
        <v>83</v>
      </c>
      <c r="R31" s="251"/>
      <c r="S31" s="258">
        <v>81</v>
      </c>
      <c r="T31" s="257">
        <v>80</v>
      </c>
      <c r="U31" s="251">
        <v>77</v>
      </c>
      <c r="V31" s="251">
        <v>74</v>
      </c>
      <c r="W31" s="251"/>
      <c r="X31" s="251"/>
      <c r="Y31" s="251"/>
      <c r="Z31" s="251"/>
      <c r="AA31" s="251"/>
      <c r="AB31" s="251"/>
      <c r="AC31" s="251">
        <v>76</v>
      </c>
      <c r="AD31" s="246">
        <f t="shared" si="1"/>
        <v>79</v>
      </c>
      <c r="AE31" s="95">
        <f t="shared" si="2"/>
        <v>1414</v>
      </c>
      <c r="AF31" s="62">
        <f t="shared" si="3"/>
        <v>33</v>
      </c>
      <c r="AG31" s="62"/>
      <c r="AH31" s="62"/>
      <c r="AI31" s="62"/>
      <c r="AJ31" s="100" t="s">
        <v>141</v>
      </c>
      <c r="AK31" s="96" t="s">
        <v>144</v>
      </c>
      <c r="AL31" s="96"/>
      <c r="AM31" s="96"/>
      <c r="AN31" s="96" t="s">
        <v>144</v>
      </c>
      <c r="AO31" s="96" t="s">
        <v>144</v>
      </c>
      <c r="AP31" s="96" t="s">
        <v>144</v>
      </c>
      <c r="AQ31" s="96"/>
      <c r="AR31" s="96"/>
      <c r="AS31" s="97">
        <v>5</v>
      </c>
      <c r="AT31" s="96" t="s">
        <v>145</v>
      </c>
      <c r="AU31" s="62"/>
    </row>
    <row r="32" spans="1:47" ht="15.75" customHeight="1">
      <c r="A32" s="44">
        <v>24</v>
      </c>
      <c r="B32" s="92">
        <f>IF('DAFTAR SISWA'!B31="","",'DAFTAR SISWA'!B31)</f>
        <v>1250</v>
      </c>
      <c r="C32" s="92" t="str">
        <f>IF('DAFTAR SISWA'!C31="","",'DAFTAR SISWA'!C31)</f>
        <v>NURUL HIDAYAH</v>
      </c>
      <c r="D32" s="243" t="s">
        <v>130</v>
      </c>
      <c r="E32" s="257">
        <v>80</v>
      </c>
      <c r="F32" s="251">
        <v>82</v>
      </c>
      <c r="G32" s="257">
        <v>78</v>
      </c>
      <c r="H32" s="257">
        <v>80</v>
      </c>
      <c r="I32" s="251">
        <v>85</v>
      </c>
      <c r="J32" s="251">
        <v>76</v>
      </c>
      <c r="K32" s="251">
        <v>75</v>
      </c>
      <c r="L32" s="251">
        <v>81</v>
      </c>
      <c r="M32" s="251">
        <v>81</v>
      </c>
      <c r="N32" s="259">
        <v>78</v>
      </c>
      <c r="O32" s="251">
        <v>75</v>
      </c>
      <c r="P32" s="257">
        <v>81</v>
      </c>
      <c r="Q32" s="251">
        <v>90</v>
      </c>
      <c r="R32" s="251"/>
      <c r="S32" s="258">
        <v>82</v>
      </c>
      <c r="T32" s="257">
        <v>80</v>
      </c>
      <c r="U32" s="251">
        <v>77</v>
      </c>
      <c r="V32" s="251">
        <v>72</v>
      </c>
      <c r="W32" s="251"/>
      <c r="X32" s="251"/>
      <c r="Y32" s="251"/>
      <c r="Z32" s="251"/>
      <c r="AA32" s="251"/>
      <c r="AB32" s="251"/>
      <c r="AC32" s="251">
        <v>76</v>
      </c>
      <c r="AD32" s="246">
        <f t="shared" si="1"/>
        <v>79</v>
      </c>
      <c r="AE32" s="95">
        <f t="shared" si="2"/>
        <v>1429</v>
      </c>
      <c r="AF32" s="62">
        <f t="shared" si="3"/>
        <v>23</v>
      </c>
      <c r="AG32" s="62"/>
      <c r="AH32" s="62"/>
      <c r="AI32" s="62"/>
      <c r="AJ32" s="101" t="s">
        <v>141</v>
      </c>
      <c r="AK32" s="96" t="s">
        <v>144</v>
      </c>
      <c r="AL32" s="97" t="s">
        <v>143</v>
      </c>
      <c r="AM32" s="97" t="s">
        <v>144</v>
      </c>
      <c r="AN32" s="96" t="s">
        <v>144</v>
      </c>
      <c r="AO32" s="96" t="s">
        <v>144</v>
      </c>
      <c r="AP32" s="96" t="s">
        <v>144</v>
      </c>
      <c r="AQ32" s="96"/>
      <c r="AR32" s="96"/>
      <c r="AS32" s="96"/>
      <c r="AT32" s="96" t="s">
        <v>145</v>
      </c>
      <c r="AU32" s="62"/>
    </row>
    <row r="33" spans="1:47" ht="15.75" customHeight="1">
      <c r="A33" s="44">
        <v>25</v>
      </c>
      <c r="B33" s="92">
        <f>IF('DAFTAR SISWA'!B32="","",'DAFTAR SISWA'!B32)</f>
        <v>1251</v>
      </c>
      <c r="C33" s="92" t="str">
        <f>IF('DAFTAR SISWA'!C32="","",'DAFTAR SISWA'!C32)</f>
        <v>PUJO BIMO SULISTIYO</v>
      </c>
      <c r="D33" s="243" t="s">
        <v>116</v>
      </c>
      <c r="E33" s="257">
        <v>81</v>
      </c>
      <c r="F33" s="251">
        <v>82</v>
      </c>
      <c r="G33" s="257">
        <v>76</v>
      </c>
      <c r="H33" s="260">
        <v>75</v>
      </c>
      <c r="I33" s="251">
        <v>85</v>
      </c>
      <c r="J33" s="251">
        <v>77</v>
      </c>
      <c r="K33" s="251">
        <v>78</v>
      </c>
      <c r="L33" s="251">
        <v>78</v>
      </c>
      <c r="M33" s="251">
        <v>83</v>
      </c>
      <c r="N33" s="259">
        <v>81</v>
      </c>
      <c r="O33" s="251">
        <v>77</v>
      </c>
      <c r="P33" s="257">
        <v>79</v>
      </c>
      <c r="Q33" s="251">
        <v>83</v>
      </c>
      <c r="R33" s="251"/>
      <c r="S33" s="258">
        <v>83</v>
      </c>
      <c r="T33" s="257">
        <v>83</v>
      </c>
      <c r="U33" s="251">
        <v>78</v>
      </c>
      <c r="V33" s="251">
        <v>73</v>
      </c>
      <c r="W33" s="251"/>
      <c r="X33" s="251"/>
      <c r="Y33" s="251"/>
      <c r="Z33" s="251"/>
      <c r="AA33" s="251"/>
      <c r="AB33" s="251"/>
      <c r="AC33" s="251">
        <v>76</v>
      </c>
      <c r="AD33" s="246">
        <f t="shared" si="1"/>
        <v>79</v>
      </c>
      <c r="AE33" s="95">
        <f t="shared" si="2"/>
        <v>1428</v>
      </c>
      <c r="AF33" s="62">
        <f t="shared" si="3"/>
        <v>25</v>
      </c>
      <c r="AG33" s="62"/>
      <c r="AH33" s="62"/>
      <c r="AI33" s="62"/>
      <c r="AJ33" s="96" t="s">
        <v>141</v>
      </c>
      <c r="AK33" s="96" t="s">
        <v>144</v>
      </c>
      <c r="AL33" s="96"/>
      <c r="AM33" s="96"/>
      <c r="AN33" s="96" t="s">
        <v>144</v>
      </c>
      <c r="AO33" s="96" t="s">
        <v>144</v>
      </c>
      <c r="AP33" s="96" t="s">
        <v>144</v>
      </c>
      <c r="AQ33" s="96"/>
      <c r="AR33" s="96"/>
      <c r="AS33" s="97">
        <v>1</v>
      </c>
      <c r="AT33" s="96" t="s">
        <v>145</v>
      </c>
      <c r="AU33" s="62"/>
    </row>
    <row r="34" spans="1:47" ht="15.75" customHeight="1">
      <c r="A34" s="44">
        <v>26</v>
      </c>
      <c r="B34" s="92">
        <f>IF('DAFTAR SISWA'!B33="","",'DAFTAR SISWA'!B33)</f>
        <v>1252</v>
      </c>
      <c r="C34" s="92" t="str">
        <f>IF('DAFTAR SISWA'!C33="","",'DAFTAR SISWA'!C33)</f>
        <v>RADIKA ROHMAT</v>
      </c>
      <c r="D34" s="243" t="s">
        <v>116</v>
      </c>
      <c r="E34" s="257">
        <v>76</v>
      </c>
      <c r="F34" s="251">
        <v>84</v>
      </c>
      <c r="G34" s="257">
        <v>80</v>
      </c>
      <c r="H34" s="257">
        <v>80</v>
      </c>
      <c r="I34" s="251">
        <v>83</v>
      </c>
      <c r="J34" s="251">
        <v>76</v>
      </c>
      <c r="K34" s="251">
        <v>76</v>
      </c>
      <c r="L34" s="251">
        <v>75</v>
      </c>
      <c r="M34" s="251">
        <v>86</v>
      </c>
      <c r="N34" s="259">
        <v>75</v>
      </c>
      <c r="O34" s="251">
        <v>76</v>
      </c>
      <c r="P34" s="257">
        <v>81</v>
      </c>
      <c r="Q34" s="251">
        <v>86</v>
      </c>
      <c r="R34" s="251"/>
      <c r="S34" s="258">
        <v>88</v>
      </c>
      <c r="T34" s="257">
        <v>84</v>
      </c>
      <c r="U34" s="251">
        <v>74</v>
      </c>
      <c r="V34" s="251">
        <v>75</v>
      </c>
      <c r="W34" s="251"/>
      <c r="X34" s="251"/>
      <c r="Y34" s="251"/>
      <c r="Z34" s="251"/>
      <c r="AA34" s="251"/>
      <c r="AB34" s="251"/>
      <c r="AC34" s="251">
        <v>76</v>
      </c>
      <c r="AD34" s="246">
        <f t="shared" si="1"/>
        <v>80</v>
      </c>
      <c r="AE34" s="95">
        <f t="shared" si="2"/>
        <v>1431</v>
      </c>
      <c r="AF34" s="62">
        <f t="shared" si="3"/>
        <v>22</v>
      </c>
      <c r="AG34" s="62"/>
      <c r="AH34" s="62"/>
      <c r="AI34" s="62"/>
      <c r="AJ34" s="96" t="s">
        <v>141</v>
      </c>
      <c r="AK34" s="96" t="s">
        <v>144</v>
      </c>
      <c r="AL34" s="97" t="s">
        <v>146</v>
      </c>
      <c r="AM34" s="97" t="s">
        <v>142</v>
      </c>
      <c r="AN34" s="96" t="s">
        <v>144</v>
      </c>
      <c r="AO34" s="96" t="s">
        <v>144</v>
      </c>
      <c r="AP34" s="96" t="s">
        <v>144</v>
      </c>
      <c r="AQ34" s="97">
        <v>1</v>
      </c>
      <c r="AR34" s="97">
        <v>2</v>
      </c>
      <c r="AS34" s="97">
        <v>1</v>
      </c>
      <c r="AT34" s="96" t="s">
        <v>145</v>
      </c>
      <c r="AU34" s="62"/>
    </row>
    <row r="35" spans="1:47" ht="15.75" customHeight="1">
      <c r="A35" s="44">
        <v>27</v>
      </c>
      <c r="B35" s="92">
        <f>IF('DAFTAR SISWA'!B34="","",'DAFTAR SISWA'!B34)</f>
        <v>1253</v>
      </c>
      <c r="C35" s="92" t="str">
        <f>IF('DAFTAR SISWA'!C34="","",'DAFTAR SISWA'!C34)</f>
        <v>RADITIYA ADE PRATAMA</v>
      </c>
      <c r="D35" s="243" t="s">
        <v>116</v>
      </c>
      <c r="E35" s="257">
        <v>80</v>
      </c>
      <c r="F35" s="251">
        <v>81</v>
      </c>
      <c r="G35" s="257">
        <v>77</v>
      </c>
      <c r="H35" s="257">
        <v>80</v>
      </c>
      <c r="I35" s="251">
        <v>87</v>
      </c>
      <c r="J35" s="251">
        <v>76</v>
      </c>
      <c r="K35" s="251">
        <v>75</v>
      </c>
      <c r="L35" s="251">
        <v>80</v>
      </c>
      <c r="M35" s="251">
        <v>88</v>
      </c>
      <c r="N35" s="259">
        <v>75</v>
      </c>
      <c r="O35" s="251">
        <v>75</v>
      </c>
      <c r="P35" s="257">
        <v>79</v>
      </c>
      <c r="Q35" s="251">
        <v>88</v>
      </c>
      <c r="R35" s="251"/>
      <c r="S35" s="258">
        <v>86</v>
      </c>
      <c r="T35" s="257">
        <v>82</v>
      </c>
      <c r="U35" s="251">
        <v>78</v>
      </c>
      <c r="V35" s="251">
        <v>78</v>
      </c>
      <c r="W35" s="251"/>
      <c r="X35" s="251"/>
      <c r="Y35" s="251"/>
      <c r="Z35" s="251"/>
      <c r="AA35" s="251"/>
      <c r="AB35" s="251"/>
      <c r="AC35" s="251">
        <v>76</v>
      </c>
      <c r="AD35" s="246">
        <f t="shared" si="1"/>
        <v>80</v>
      </c>
      <c r="AE35" s="95">
        <f t="shared" si="2"/>
        <v>1441</v>
      </c>
      <c r="AF35" s="62">
        <f t="shared" si="3"/>
        <v>12</v>
      </c>
      <c r="AG35" s="62"/>
      <c r="AH35" s="62"/>
      <c r="AI35" s="62"/>
      <c r="AJ35" s="96" t="s">
        <v>141</v>
      </c>
      <c r="AK35" s="96" t="s">
        <v>144</v>
      </c>
      <c r="AL35" s="97" t="s">
        <v>146</v>
      </c>
      <c r="AM35" s="97" t="s">
        <v>142</v>
      </c>
      <c r="AN35" s="96" t="s">
        <v>144</v>
      </c>
      <c r="AO35" s="96" t="s">
        <v>144</v>
      </c>
      <c r="AP35" s="96" t="s">
        <v>144</v>
      </c>
      <c r="AQ35" s="96"/>
      <c r="AR35" s="96"/>
      <c r="AS35" s="96"/>
      <c r="AT35" s="96" t="s">
        <v>145</v>
      </c>
      <c r="AU35" s="62"/>
    </row>
    <row r="36" spans="1:47" ht="15.75" customHeight="1">
      <c r="A36" s="44">
        <v>28</v>
      </c>
      <c r="B36" s="92">
        <f>IF('DAFTAR SISWA'!B35="","",'DAFTAR SISWA'!B35)</f>
        <v>1254</v>
      </c>
      <c r="C36" s="92" t="str">
        <f>IF('DAFTAR SISWA'!C35="","",'DAFTAR SISWA'!C35)</f>
        <v>RIAN EKO SETIAWAN</v>
      </c>
      <c r="D36" s="243" t="s">
        <v>116</v>
      </c>
      <c r="E36" s="257">
        <v>76</v>
      </c>
      <c r="F36" s="251">
        <v>85</v>
      </c>
      <c r="G36" s="257">
        <v>77</v>
      </c>
      <c r="H36" s="257">
        <v>82</v>
      </c>
      <c r="I36" s="251">
        <v>85</v>
      </c>
      <c r="J36" s="251">
        <v>77</v>
      </c>
      <c r="K36" s="251">
        <v>75</v>
      </c>
      <c r="L36" s="251">
        <v>75</v>
      </c>
      <c r="M36" s="251">
        <v>88</v>
      </c>
      <c r="N36" s="259">
        <v>75</v>
      </c>
      <c r="O36" s="251">
        <v>75</v>
      </c>
      <c r="P36" s="257">
        <v>79</v>
      </c>
      <c r="Q36" s="251">
        <v>88</v>
      </c>
      <c r="R36" s="251"/>
      <c r="S36" s="258">
        <v>86</v>
      </c>
      <c r="T36" s="257">
        <v>83</v>
      </c>
      <c r="U36" s="251">
        <v>77</v>
      </c>
      <c r="V36" s="251">
        <v>77</v>
      </c>
      <c r="W36" s="251"/>
      <c r="X36" s="251"/>
      <c r="Y36" s="251"/>
      <c r="Z36" s="251"/>
      <c r="AA36" s="251"/>
      <c r="AB36" s="251"/>
      <c r="AC36" s="251">
        <v>76</v>
      </c>
      <c r="AD36" s="246">
        <f t="shared" si="1"/>
        <v>80</v>
      </c>
      <c r="AE36" s="95">
        <f t="shared" si="2"/>
        <v>1436</v>
      </c>
      <c r="AF36" s="62">
        <f t="shared" si="3"/>
        <v>17</v>
      </c>
      <c r="AG36" s="62"/>
      <c r="AH36" s="62"/>
      <c r="AI36" s="62"/>
      <c r="AJ36" s="96" t="s">
        <v>141</v>
      </c>
      <c r="AK36" s="96" t="s">
        <v>144</v>
      </c>
      <c r="AL36" s="96"/>
      <c r="AM36" s="96"/>
      <c r="AN36" s="96" t="s">
        <v>144</v>
      </c>
      <c r="AO36" s="96" t="s">
        <v>144</v>
      </c>
      <c r="AP36" s="96" t="s">
        <v>144</v>
      </c>
      <c r="AQ36" s="96"/>
      <c r="AR36" s="96"/>
      <c r="AS36" s="97">
        <v>3</v>
      </c>
      <c r="AT36" s="96" t="s">
        <v>145</v>
      </c>
      <c r="AU36" s="62"/>
    </row>
    <row r="37" spans="1:47" ht="15.75" customHeight="1">
      <c r="A37" s="44">
        <v>29</v>
      </c>
      <c r="B37" s="92">
        <f>IF('DAFTAR SISWA'!B36="","",'DAFTAR SISWA'!B36)</f>
        <v>1255</v>
      </c>
      <c r="C37" s="92" t="str">
        <f>IF('DAFTAR SISWA'!C36="","",'DAFTAR SISWA'!C36)</f>
        <v>RICKO ALDY SETIYAWAN</v>
      </c>
      <c r="D37" s="243" t="s">
        <v>116</v>
      </c>
      <c r="E37" s="257">
        <v>78</v>
      </c>
      <c r="F37" s="251">
        <v>84</v>
      </c>
      <c r="G37" s="257">
        <v>79</v>
      </c>
      <c r="H37" s="257">
        <v>81</v>
      </c>
      <c r="I37" s="251">
        <v>87</v>
      </c>
      <c r="J37" s="251">
        <v>76</v>
      </c>
      <c r="K37" s="251">
        <v>75</v>
      </c>
      <c r="L37" s="251">
        <v>75</v>
      </c>
      <c r="M37" s="251">
        <v>85</v>
      </c>
      <c r="N37" s="259">
        <v>75</v>
      </c>
      <c r="O37" s="251">
        <v>75</v>
      </c>
      <c r="P37" s="257">
        <v>80</v>
      </c>
      <c r="Q37" s="251">
        <v>82</v>
      </c>
      <c r="R37" s="251"/>
      <c r="S37" s="258">
        <v>87</v>
      </c>
      <c r="T37" s="257">
        <v>80</v>
      </c>
      <c r="U37" s="251">
        <v>77</v>
      </c>
      <c r="V37" s="251">
        <v>75</v>
      </c>
      <c r="W37" s="251"/>
      <c r="X37" s="251"/>
      <c r="Y37" s="251"/>
      <c r="Z37" s="251"/>
      <c r="AA37" s="251"/>
      <c r="AB37" s="251"/>
      <c r="AC37" s="251">
        <v>76</v>
      </c>
      <c r="AD37" s="246">
        <f t="shared" si="1"/>
        <v>79</v>
      </c>
      <c r="AE37" s="95">
        <f t="shared" si="2"/>
        <v>1427</v>
      </c>
      <c r="AF37" s="62">
        <f t="shared" si="3"/>
        <v>27</v>
      </c>
      <c r="AG37" s="62"/>
      <c r="AH37" s="62"/>
      <c r="AI37" s="62"/>
      <c r="AJ37" s="96" t="s">
        <v>141</v>
      </c>
      <c r="AK37" s="97" t="s">
        <v>148</v>
      </c>
      <c r="AL37" s="96"/>
      <c r="AM37" s="96"/>
      <c r="AN37" s="96" t="s">
        <v>144</v>
      </c>
      <c r="AO37" s="96" t="s">
        <v>144</v>
      </c>
      <c r="AP37" s="96" t="s">
        <v>144</v>
      </c>
      <c r="AQ37" s="97">
        <v>2</v>
      </c>
      <c r="AR37" s="96"/>
      <c r="AS37" s="97">
        <v>3</v>
      </c>
      <c r="AT37" s="96" t="s">
        <v>145</v>
      </c>
      <c r="AU37" s="62"/>
    </row>
    <row r="38" spans="1:47" ht="15.75" customHeight="1">
      <c r="A38" s="44">
        <v>30</v>
      </c>
      <c r="B38" s="92">
        <f>IF('DAFTAR SISWA'!B37="","",'DAFTAR SISWA'!B37)</f>
        <v>1256</v>
      </c>
      <c r="C38" s="92" t="str">
        <f>IF('DAFTAR SISWA'!C37="","",'DAFTAR SISWA'!C37)</f>
        <v>RIKA WIDI YANTI</v>
      </c>
      <c r="D38" s="243" t="s">
        <v>116</v>
      </c>
      <c r="E38" s="257">
        <v>86</v>
      </c>
      <c r="F38" s="251">
        <v>85</v>
      </c>
      <c r="G38" s="257">
        <v>81</v>
      </c>
      <c r="H38" s="257">
        <v>80</v>
      </c>
      <c r="I38" s="251">
        <v>87</v>
      </c>
      <c r="J38" s="251">
        <v>78</v>
      </c>
      <c r="K38" s="251">
        <v>79</v>
      </c>
      <c r="L38" s="251">
        <v>81</v>
      </c>
      <c r="M38" s="251">
        <v>82</v>
      </c>
      <c r="N38" s="259">
        <v>82</v>
      </c>
      <c r="O38" s="251">
        <v>78</v>
      </c>
      <c r="P38" s="257">
        <v>75</v>
      </c>
      <c r="Q38" s="251">
        <v>87</v>
      </c>
      <c r="R38" s="251"/>
      <c r="S38" s="258">
        <v>86</v>
      </c>
      <c r="T38" s="257">
        <v>82</v>
      </c>
      <c r="U38" s="251">
        <v>78</v>
      </c>
      <c r="V38" s="251">
        <v>78</v>
      </c>
      <c r="W38" s="251"/>
      <c r="X38" s="251"/>
      <c r="Y38" s="251"/>
      <c r="Z38" s="251"/>
      <c r="AA38" s="251"/>
      <c r="AB38" s="251"/>
      <c r="AC38" s="251">
        <v>78</v>
      </c>
      <c r="AD38" s="246">
        <f t="shared" si="1"/>
        <v>81</v>
      </c>
      <c r="AE38" s="95">
        <f t="shared" si="2"/>
        <v>1463</v>
      </c>
      <c r="AF38" s="62">
        <f t="shared" si="3"/>
        <v>5</v>
      </c>
      <c r="AG38" s="62"/>
      <c r="AH38" s="62"/>
      <c r="AI38" s="62"/>
      <c r="AJ38" s="96" t="s">
        <v>141</v>
      </c>
      <c r="AK38" s="96" t="s">
        <v>144</v>
      </c>
      <c r="AL38" s="96"/>
      <c r="AM38" s="96"/>
      <c r="AN38" s="96" t="s">
        <v>144</v>
      </c>
      <c r="AO38" s="96" t="s">
        <v>144</v>
      </c>
      <c r="AP38" s="96" t="s">
        <v>144</v>
      </c>
      <c r="AQ38" s="97">
        <v>3</v>
      </c>
      <c r="AR38" s="96"/>
      <c r="AS38" s="97">
        <v>1</v>
      </c>
      <c r="AT38" s="96" t="s">
        <v>145</v>
      </c>
      <c r="AU38" s="62"/>
    </row>
    <row r="39" spans="1:47" ht="15.75" customHeight="1">
      <c r="A39" s="44">
        <v>31</v>
      </c>
      <c r="B39" s="92">
        <f>IF('DAFTAR SISWA'!B38="","",'DAFTAR SISWA'!B38)</f>
        <v>1257</v>
      </c>
      <c r="C39" s="92" t="str">
        <f>IF('DAFTAR SISWA'!C38="","",'DAFTAR SISWA'!C38)</f>
        <v>RIZKI HERNANDO</v>
      </c>
      <c r="D39" s="243" t="s">
        <v>116</v>
      </c>
      <c r="E39" s="257">
        <v>85</v>
      </c>
      <c r="F39" s="251">
        <v>82</v>
      </c>
      <c r="G39" s="257">
        <v>79</v>
      </c>
      <c r="H39" s="257">
        <v>80</v>
      </c>
      <c r="I39" s="251">
        <v>85</v>
      </c>
      <c r="J39" s="251">
        <v>76</v>
      </c>
      <c r="K39" s="251">
        <v>75</v>
      </c>
      <c r="L39" s="251">
        <v>75</v>
      </c>
      <c r="M39" s="251">
        <v>83</v>
      </c>
      <c r="N39" s="259">
        <v>75</v>
      </c>
      <c r="O39" s="251">
        <v>75</v>
      </c>
      <c r="P39" s="257">
        <v>75</v>
      </c>
      <c r="Q39" s="251">
        <v>84</v>
      </c>
      <c r="R39" s="251"/>
      <c r="S39" s="258">
        <v>83</v>
      </c>
      <c r="T39" s="257">
        <v>83</v>
      </c>
      <c r="U39" s="251">
        <v>74</v>
      </c>
      <c r="V39" s="251">
        <v>73</v>
      </c>
      <c r="W39" s="251"/>
      <c r="X39" s="251"/>
      <c r="Y39" s="251"/>
      <c r="Z39" s="251"/>
      <c r="AA39" s="251"/>
      <c r="AB39" s="251"/>
      <c r="AC39" s="251">
        <v>76</v>
      </c>
      <c r="AD39" s="246">
        <f t="shared" si="1"/>
        <v>79</v>
      </c>
      <c r="AE39" s="95">
        <f t="shared" si="2"/>
        <v>1418</v>
      </c>
      <c r="AF39" s="62">
        <f t="shared" si="3"/>
        <v>32</v>
      </c>
      <c r="AG39" s="62"/>
      <c r="AH39" s="62"/>
      <c r="AI39" s="62"/>
      <c r="AJ39" s="96" t="s">
        <v>141</v>
      </c>
      <c r="AK39" s="96" t="s">
        <v>144</v>
      </c>
      <c r="AL39" s="96"/>
      <c r="AM39" s="96"/>
      <c r="AN39" s="96" t="s">
        <v>144</v>
      </c>
      <c r="AO39" s="96" t="s">
        <v>144</v>
      </c>
      <c r="AP39" s="96" t="s">
        <v>144</v>
      </c>
      <c r="AQ39" s="96"/>
      <c r="AR39" s="97">
        <v>1</v>
      </c>
      <c r="AS39" s="97">
        <v>3</v>
      </c>
      <c r="AT39" s="96" t="s">
        <v>145</v>
      </c>
      <c r="AU39" s="62"/>
    </row>
    <row r="40" spans="1:47" ht="15.75" customHeight="1">
      <c r="A40" s="44">
        <v>32</v>
      </c>
      <c r="B40" s="92">
        <f>IF('DAFTAR SISWA'!B39="","",'DAFTAR SISWA'!B39)</f>
        <v>1258</v>
      </c>
      <c r="C40" s="92" t="str">
        <f>IF('DAFTAR SISWA'!C39="","",'DAFTAR SISWA'!C39)</f>
        <v>ROFIQ AULIYA RAHMAN</v>
      </c>
      <c r="D40" s="243" t="s">
        <v>116</v>
      </c>
      <c r="E40" s="257">
        <v>79</v>
      </c>
      <c r="F40" s="251">
        <v>82</v>
      </c>
      <c r="G40" s="257">
        <v>79</v>
      </c>
      <c r="H40" s="257">
        <v>80</v>
      </c>
      <c r="I40" s="251">
        <v>85</v>
      </c>
      <c r="J40" s="251">
        <v>76</v>
      </c>
      <c r="K40" s="251">
        <v>75</v>
      </c>
      <c r="L40" s="251">
        <v>75</v>
      </c>
      <c r="M40" s="251">
        <v>83</v>
      </c>
      <c r="N40" s="259">
        <v>75</v>
      </c>
      <c r="O40" s="251">
        <v>75</v>
      </c>
      <c r="P40" s="257">
        <v>81</v>
      </c>
      <c r="Q40" s="251">
        <v>88</v>
      </c>
      <c r="R40" s="251"/>
      <c r="S40" s="258">
        <v>81</v>
      </c>
      <c r="T40" s="257">
        <v>80</v>
      </c>
      <c r="U40" s="251">
        <v>78</v>
      </c>
      <c r="V40" s="251">
        <v>72</v>
      </c>
      <c r="W40" s="251"/>
      <c r="X40" s="251"/>
      <c r="Y40" s="251"/>
      <c r="Z40" s="251"/>
      <c r="AA40" s="251"/>
      <c r="AB40" s="251"/>
      <c r="AC40" s="251">
        <v>76</v>
      </c>
      <c r="AD40" s="246">
        <f t="shared" si="1"/>
        <v>79</v>
      </c>
      <c r="AE40" s="95">
        <f t="shared" si="2"/>
        <v>1420</v>
      </c>
      <c r="AF40" s="62">
        <f t="shared" si="3"/>
        <v>31</v>
      </c>
      <c r="AG40" s="62"/>
      <c r="AH40" s="62"/>
      <c r="AI40" s="62"/>
      <c r="AJ40" s="96" t="s">
        <v>141</v>
      </c>
      <c r="AK40" s="97" t="s">
        <v>148</v>
      </c>
      <c r="AL40" s="96"/>
      <c r="AM40" s="96"/>
      <c r="AN40" s="96" t="s">
        <v>144</v>
      </c>
      <c r="AO40" s="96" t="s">
        <v>144</v>
      </c>
      <c r="AP40" s="96" t="s">
        <v>144</v>
      </c>
      <c r="AQ40" s="97">
        <v>2</v>
      </c>
      <c r="AR40" s="96"/>
      <c r="AS40" s="97">
        <v>6</v>
      </c>
      <c r="AT40" s="96" t="s">
        <v>145</v>
      </c>
      <c r="AU40" s="62"/>
    </row>
    <row r="41" spans="1:47" ht="15.75" customHeight="1">
      <c r="A41" s="44">
        <v>33</v>
      </c>
      <c r="B41" s="92">
        <f>IF('DAFTAR SISWA'!B40="","",'DAFTAR SISWA'!B40)</f>
        <v>1259</v>
      </c>
      <c r="C41" s="92" t="str">
        <f>IF('DAFTAR SISWA'!C40="","",'DAFTAR SISWA'!C40)</f>
        <v>SYAIFUDIN ROSYAD</v>
      </c>
      <c r="D41" s="243" t="s">
        <v>116</v>
      </c>
      <c r="E41" s="257">
        <v>78</v>
      </c>
      <c r="F41" s="251">
        <v>77</v>
      </c>
      <c r="G41" s="257">
        <v>77</v>
      </c>
      <c r="H41" s="257">
        <v>80</v>
      </c>
      <c r="I41" s="251">
        <v>85</v>
      </c>
      <c r="J41" s="251">
        <v>76</v>
      </c>
      <c r="K41" s="251">
        <v>76</v>
      </c>
      <c r="L41" s="251">
        <v>75</v>
      </c>
      <c r="M41" s="251">
        <v>89</v>
      </c>
      <c r="N41" s="259">
        <v>75</v>
      </c>
      <c r="O41" s="251">
        <v>75</v>
      </c>
      <c r="P41" s="257">
        <v>81</v>
      </c>
      <c r="Q41" s="251">
        <v>84</v>
      </c>
      <c r="R41" s="251"/>
      <c r="S41" s="258">
        <v>88</v>
      </c>
      <c r="T41" s="257">
        <v>85</v>
      </c>
      <c r="U41" s="251">
        <v>74</v>
      </c>
      <c r="V41" s="251">
        <v>74</v>
      </c>
      <c r="W41" s="251"/>
      <c r="X41" s="251"/>
      <c r="Y41" s="251"/>
      <c r="Z41" s="251"/>
      <c r="AA41" s="251"/>
      <c r="AB41" s="251"/>
      <c r="AC41" s="251">
        <v>80</v>
      </c>
      <c r="AD41" s="246">
        <f t="shared" si="1"/>
        <v>79</v>
      </c>
      <c r="AE41" s="95">
        <f t="shared" si="2"/>
        <v>1429</v>
      </c>
      <c r="AF41" s="62">
        <f t="shared" si="3"/>
        <v>23</v>
      </c>
      <c r="AG41" s="62"/>
      <c r="AH41" s="62"/>
      <c r="AI41" s="62"/>
      <c r="AJ41" s="96" t="s">
        <v>141</v>
      </c>
      <c r="AK41" s="96" t="s">
        <v>144</v>
      </c>
      <c r="AL41" s="96"/>
      <c r="AM41" s="96"/>
      <c r="AN41" s="96" t="s">
        <v>144</v>
      </c>
      <c r="AO41" s="96" t="s">
        <v>144</v>
      </c>
      <c r="AP41" s="96" t="s">
        <v>144</v>
      </c>
      <c r="AQ41" s="96"/>
      <c r="AR41" s="97">
        <v>1</v>
      </c>
      <c r="AS41" s="96"/>
      <c r="AT41" s="96" t="s">
        <v>145</v>
      </c>
      <c r="AU41" s="62"/>
    </row>
    <row r="42" spans="1:47" ht="15.75" customHeight="1">
      <c r="A42" s="44">
        <v>34</v>
      </c>
      <c r="B42" s="92">
        <f>IF('DAFTAR SISWA'!B41="","",'DAFTAR SISWA'!B41)</f>
        <v>1260</v>
      </c>
      <c r="C42" s="92" t="str">
        <f>IF('DAFTAR SISWA'!C41="","",'DAFTAR SISWA'!C41)</f>
        <v>TEGUH SANTOSO</v>
      </c>
      <c r="D42" s="243" t="s">
        <v>116</v>
      </c>
      <c r="E42" s="257">
        <v>76</v>
      </c>
      <c r="F42" s="251">
        <v>78</v>
      </c>
      <c r="G42" s="257">
        <v>80</v>
      </c>
      <c r="H42" s="257">
        <v>66</v>
      </c>
      <c r="I42" s="251">
        <v>87</v>
      </c>
      <c r="J42" s="251">
        <v>76</v>
      </c>
      <c r="K42" s="251">
        <v>75</v>
      </c>
      <c r="L42" s="251">
        <v>75</v>
      </c>
      <c r="M42" s="251">
        <v>88</v>
      </c>
      <c r="N42" s="259">
        <v>75</v>
      </c>
      <c r="O42" s="251">
        <v>75</v>
      </c>
      <c r="P42" s="257">
        <v>83</v>
      </c>
      <c r="Q42" s="251">
        <v>87</v>
      </c>
      <c r="R42" s="251"/>
      <c r="S42" s="258">
        <v>81</v>
      </c>
      <c r="T42" s="257">
        <v>80</v>
      </c>
      <c r="U42" s="251">
        <v>72</v>
      </c>
      <c r="V42" s="251">
        <v>72</v>
      </c>
      <c r="W42" s="251"/>
      <c r="X42" s="251"/>
      <c r="Y42" s="251"/>
      <c r="Z42" s="251"/>
      <c r="AA42" s="251"/>
      <c r="AB42" s="251"/>
      <c r="AC42" s="251">
        <v>76</v>
      </c>
      <c r="AD42" s="246">
        <f t="shared" si="1"/>
        <v>78</v>
      </c>
      <c r="AE42" s="95">
        <f t="shared" si="2"/>
        <v>1402</v>
      </c>
      <c r="AF42" s="62">
        <f t="shared" si="3"/>
        <v>36</v>
      </c>
      <c r="AG42" s="62"/>
      <c r="AH42" s="62"/>
      <c r="AI42" s="62"/>
      <c r="AJ42" s="96" t="s">
        <v>141</v>
      </c>
      <c r="AK42" s="96" t="s">
        <v>144</v>
      </c>
      <c r="AL42" s="96"/>
      <c r="AM42" s="96"/>
      <c r="AN42" s="96" t="s">
        <v>144</v>
      </c>
      <c r="AO42" s="96" t="s">
        <v>144</v>
      </c>
      <c r="AP42" s="96" t="s">
        <v>144</v>
      </c>
      <c r="AQ42" s="96"/>
      <c r="AR42" s="96"/>
      <c r="AS42" s="97">
        <v>8</v>
      </c>
      <c r="AT42" s="96" t="s">
        <v>145</v>
      </c>
      <c r="AU42" s="62"/>
    </row>
    <row r="43" spans="1:47" ht="15.75" customHeight="1">
      <c r="A43" s="44">
        <v>35</v>
      </c>
      <c r="B43" s="92">
        <f>IF('DAFTAR SISWA'!B42="","",'DAFTAR SISWA'!B42)</f>
        <v>1261</v>
      </c>
      <c r="C43" s="92" t="str">
        <f>IF('DAFTAR SISWA'!C42="","",'DAFTAR SISWA'!C42)</f>
        <v>VIVI NOVITA</v>
      </c>
      <c r="D43" s="243" t="s">
        <v>116</v>
      </c>
      <c r="E43" s="257">
        <v>86</v>
      </c>
      <c r="F43" s="251">
        <v>79</v>
      </c>
      <c r="G43" s="257">
        <v>77</v>
      </c>
      <c r="H43" s="257">
        <v>82</v>
      </c>
      <c r="I43" s="251">
        <v>88</v>
      </c>
      <c r="J43" s="251">
        <v>76</v>
      </c>
      <c r="K43" s="251">
        <v>77</v>
      </c>
      <c r="L43" s="251">
        <v>82</v>
      </c>
      <c r="M43" s="251">
        <v>83</v>
      </c>
      <c r="N43" s="259">
        <v>86</v>
      </c>
      <c r="O43" s="251">
        <v>78</v>
      </c>
      <c r="P43" s="257">
        <v>78</v>
      </c>
      <c r="Q43" s="251">
        <v>83</v>
      </c>
      <c r="R43" s="251"/>
      <c r="S43" s="258">
        <v>81</v>
      </c>
      <c r="T43" s="257">
        <v>81</v>
      </c>
      <c r="U43" s="251">
        <v>78</v>
      </c>
      <c r="V43" s="251">
        <v>74</v>
      </c>
      <c r="W43" s="251"/>
      <c r="X43" s="251"/>
      <c r="Y43" s="251"/>
      <c r="Z43" s="251"/>
      <c r="AA43" s="251"/>
      <c r="AB43" s="251"/>
      <c r="AC43" s="251">
        <v>76</v>
      </c>
      <c r="AD43" s="246">
        <f t="shared" si="1"/>
        <v>80</v>
      </c>
      <c r="AE43" s="95">
        <f t="shared" si="2"/>
        <v>1445</v>
      </c>
      <c r="AF43" s="62">
        <f t="shared" si="3"/>
        <v>10</v>
      </c>
      <c r="AG43" s="62"/>
      <c r="AH43" s="62"/>
      <c r="AI43" s="62"/>
      <c r="AJ43" s="96" t="s">
        <v>141</v>
      </c>
      <c r="AK43" s="96" t="s">
        <v>144</v>
      </c>
      <c r="AL43" s="97" t="s">
        <v>143</v>
      </c>
      <c r="AM43" s="97" t="s">
        <v>144</v>
      </c>
      <c r="AN43" s="96" t="s">
        <v>144</v>
      </c>
      <c r="AO43" s="96" t="s">
        <v>144</v>
      </c>
      <c r="AP43" s="96" t="s">
        <v>144</v>
      </c>
      <c r="AQ43" s="97">
        <v>2</v>
      </c>
      <c r="AR43" s="96"/>
      <c r="AS43" s="96"/>
      <c r="AT43" s="96" t="s">
        <v>145</v>
      </c>
      <c r="AU43" s="62"/>
    </row>
    <row r="44" spans="1:47" ht="15.75" customHeight="1">
      <c r="A44" s="44">
        <v>36</v>
      </c>
      <c r="B44" s="92">
        <f>IF('DAFTAR SISWA'!B43="","",'DAFTAR SISWA'!B43)</f>
        <v>1262</v>
      </c>
      <c r="C44" s="92" t="str">
        <f>IF('DAFTAR SISWA'!C43="","",'DAFTAR SISWA'!C43)</f>
        <v>YOGI NUR RAHMANTO</v>
      </c>
      <c r="D44" s="243" t="s">
        <v>116</v>
      </c>
      <c r="E44" s="257">
        <v>93</v>
      </c>
      <c r="F44" s="251">
        <v>84</v>
      </c>
      <c r="G44" s="257">
        <v>79</v>
      </c>
      <c r="H44" s="257">
        <v>84</v>
      </c>
      <c r="I44" s="251">
        <v>89</v>
      </c>
      <c r="J44" s="251">
        <v>80</v>
      </c>
      <c r="K44" s="251">
        <v>83</v>
      </c>
      <c r="L44" s="251">
        <v>87</v>
      </c>
      <c r="M44" s="251">
        <v>88</v>
      </c>
      <c r="N44" s="259">
        <v>88</v>
      </c>
      <c r="O44" s="251">
        <v>79</v>
      </c>
      <c r="P44" s="257">
        <v>78</v>
      </c>
      <c r="Q44" s="251">
        <v>90</v>
      </c>
      <c r="R44" s="251"/>
      <c r="S44" s="258">
        <v>88</v>
      </c>
      <c r="T44" s="257">
        <v>86</v>
      </c>
      <c r="U44" s="251">
        <v>82</v>
      </c>
      <c r="V44" s="251">
        <v>83</v>
      </c>
      <c r="W44" s="251"/>
      <c r="X44" s="251"/>
      <c r="Y44" s="251"/>
      <c r="Z44" s="251"/>
      <c r="AA44" s="251"/>
      <c r="AB44" s="251"/>
      <c r="AC44" s="251">
        <v>76</v>
      </c>
      <c r="AD44" s="246">
        <f t="shared" si="1"/>
        <v>84</v>
      </c>
      <c r="AE44" s="95">
        <f t="shared" si="2"/>
        <v>1517</v>
      </c>
      <c r="AF44" s="62">
        <f t="shared" si="3"/>
        <v>2</v>
      </c>
      <c r="AG44" s="62"/>
      <c r="AH44" s="62"/>
      <c r="AI44" s="62"/>
      <c r="AJ44" s="96" t="s">
        <v>141</v>
      </c>
      <c r="AK44" s="96" t="s">
        <v>144</v>
      </c>
      <c r="AL44" s="96"/>
      <c r="AM44" s="96"/>
      <c r="AN44" s="96" t="s">
        <v>144</v>
      </c>
      <c r="AO44" s="96" t="s">
        <v>144</v>
      </c>
      <c r="AP44" s="96" t="s">
        <v>144</v>
      </c>
      <c r="AQ44" s="96"/>
      <c r="AR44" s="96"/>
      <c r="AS44" s="96"/>
      <c r="AT44" s="96" t="s">
        <v>145</v>
      </c>
      <c r="AU44" s="62"/>
    </row>
    <row r="45" spans="1:47" ht="15.75" customHeight="1">
      <c r="A45" s="44">
        <v>37</v>
      </c>
      <c r="B45" s="92">
        <f>IF('DAFTAR SISWA'!B44="","",'DAFTAR SISWA'!B44)</f>
        <v>1263</v>
      </c>
      <c r="C45" s="92" t="str">
        <f>IF('DAFTAR SISWA'!C44="","",'DAFTAR SISWA'!C44)</f>
        <v>YOHANES FAREL LUSIANDRO</v>
      </c>
      <c r="D45" s="243" t="s">
        <v>116</v>
      </c>
      <c r="E45" s="257">
        <v>85</v>
      </c>
      <c r="F45" s="251">
        <v>80</v>
      </c>
      <c r="G45" s="257">
        <v>79</v>
      </c>
      <c r="H45" s="257">
        <v>80</v>
      </c>
      <c r="I45" s="251">
        <v>85</v>
      </c>
      <c r="J45" s="251">
        <v>76</v>
      </c>
      <c r="K45" s="251">
        <v>77</v>
      </c>
      <c r="L45" s="251">
        <v>85</v>
      </c>
      <c r="M45" s="251">
        <v>87</v>
      </c>
      <c r="N45" s="259">
        <v>76</v>
      </c>
      <c r="O45" s="251">
        <v>76</v>
      </c>
      <c r="P45" s="257">
        <v>78</v>
      </c>
      <c r="Q45" s="251">
        <v>84</v>
      </c>
      <c r="R45" s="251"/>
      <c r="S45" s="258">
        <v>85</v>
      </c>
      <c r="T45" s="257">
        <v>84</v>
      </c>
      <c r="U45" s="255">
        <v>76</v>
      </c>
      <c r="V45" s="251">
        <v>77</v>
      </c>
      <c r="W45" s="251"/>
      <c r="X45" s="251"/>
      <c r="Y45" s="251"/>
      <c r="Z45" s="251"/>
      <c r="AA45" s="251"/>
      <c r="AB45" s="251"/>
      <c r="AC45" s="251">
        <v>80</v>
      </c>
      <c r="AD45" s="246">
        <f t="shared" si="1"/>
        <v>81</v>
      </c>
      <c r="AE45" s="95">
        <f t="shared" si="2"/>
        <v>1450</v>
      </c>
      <c r="AF45" s="62">
        <f t="shared" si="3"/>
        <v>6</v>
      </c>
      <c r="AG45" s="62"/>
      <c r="AH45" s="62"/>
      <c r="AI45" s="62"/>
      <c r="AJ45" s="96" t="s">
        <v>141</v>
      </c>
      <c r="AK45" s="97" t="s">
        <v>142</v>
      </c>
      <c r="AL45" s="96"/>
      <c r="AM45" s="96"/>
      <c r="AN45" s="96" t="s">
        <v>144</v>
      </c>
      <c r="AO45" s="96" t="s">
        <v>144</v>
      </c>
      <c r="AP45" s="96" t="s">
        <v>144</v>
      </c>
      <c r="AQ45" s="96"/>
      <c r="AR45" s="96"/>
      <c r="AS45" s="96"/>
      <c r="AT45" s="96" t="s">
        <v>145</v>
      </c>
      <c r="AU45" s="62"/>
    </row>
    <row r="46" spans="1:47" ht="15.75" customHeight="1">
      <c r="A46" s="44">
        <v>38</v>
      </c>
      <c r="B46" s="92">
        <f>IF('DAFTAR SISWA'!B45="","",'DAFTAR SISWA'!B45)</f>
        <v>1264</v>
      </c>
      <c r="C46" s="92" t="str">
        <f>IF('DAFTAR SISWA'!C45="","",'DAFTAR SISWA'!C45)</f>
        <v>YUDHISTIRA SEPTIAN PURNOMO</v>
      </c>
      <c r="D46" s="243" t="s">
        <v>116</v>
      </c>
      <c r="E46" s="257">
        <v>76</v>
      </c>
      <c r="F46" s="251">
        <v>77</v>
      </c>
      <c r="G46" s="257">
        <v>77</v>
      </c>
      <c r="H46" s="257">
        <v>80</v>
      </c>
      <c r="I46" s="256">
        <v>80</v>
      </c>
      <c r="J46" s="256">
        <v>76</v>
      </c>
      <c r="K46" s="256">
        <v>75</v>
      </c>
      <c r="L46" s="251">
        <v>75</v>
      </c>
      <c r="M46" s="256">
        <v>87</v>
      </c>
      <c r="N46" s="259">
        <v>75</v>
      </c>
      <c r="O46" s="256">
        <v>75</v>
      </c>
      <c r="P46" s="257">
        <v>77</v>
      </c>
      <c r="Q46" s="256">
        <v>78</v>
      </c>
      <c r="R46" s="256"/>
      <c r="S46" s="258">
        <v>83</v>
      </c>
      <c r="T46" s="257">
        <v>85</v>
      </c>
      <c r="U46" s="251">
        <v>75</v>
      </c>
      <c r="V46" s="251">
        <v>73</v>
      </c>
      <c r="W46" s="251"/>
      <c r="X46" s="251"/>
      <c r="Y46" s="251"/>
      <c r="Z46" s="251"/>
      <c r="AA46" s="251"/>
      <c r="AB46" s="251"/>
      <c r="AC46" s="256">
        <v>76</v>
      </c>
      <c r="AD46" s="246">
        <f t="shared" si="1"/>
        <v>78</v>
      </c>
      <c r="AE46" s="95">
        <f t="shared" si="2"/>
        <v>1400</v>
      </c>
      <c r="AF46" s="62">
        <f t="shared" si="3"/>
        <v>37</v>
      </c>
      <c r="AG46" s="62"/>
      <c r="AH46" s="62"/>
      <c r="AI46" s="62"/>
      <c r="AJ46" s="96" t="s">
        <v>141</v>
      </c>
      <c r="AK46" s="97" t="s">
        <v>144</v>
      </c>
      <c r="AL46" s="96"/>
      <c r="AM46" s="96"/>
      <c r="AN46" s="96" t="s">
        <v>144</v>
      </c>
      <c r="AO46" s="96" t="s">
        <v>144</v>
      </c>
      <c r="AP46" s="96" t="s">
        <v>144</v>
      </c>
      <c r="AQ46" s="96"/>
      <c r="AR46" s="97">
        <v>1</v>
      </c>
      <c r="AS46" s="97">
        <v>6</v>
      </c>
      <c r="AT46" s="96" t="s">
        <v>145</v>
      </c>
      <c r="AU46" s="62"/>
    </row>
    <row r="47" spans="1:47" ht="15.75" customHeight="1">
      <c r="A47" s="44">
        <v>39</v>
      </c>
      <c r="B47" s="92" t="str">
        <f>IF('DAFTAR SISWA'!B46="","",'DAFTAR SISWA'!B46)</f>
        <v/>
      </c>
      <c r="C47" s="92" t="str">
        <f>IF('DAFTAR SISWA'!C46="","",'DAFTAR SISWA'!C46)</f>
        <v/>
      </c>
      <c r="D47" s="54" t="s">
        <v>116</v>
      </c>
      <c r="E47" s="93"/>
      <c r="F47" s="250"/>
      <c r="G47" s="250"/>
      <c r="I47" s="250"/>
      <c r="J47" s="250"/>
      <c r="K47" s="250"/>
      <c r="L47" s="250"/>
      <c r="M47" s="250"/>
      <c r="N47" s="98"/>
      <c r="O47" s="250"/>
      <c r="P47" s="115"/>
      <c r="Q47" s="250"/>
      <c r="R47" s="250"/>
      <c r="S47" s="250"/>
      <c r="T47" s="250"/>
      <c r="U47" s="250"/>
      <c r="W47" s="250"/>
      <c r="X47" s="250"/>
      <c r="Y47" s="250"/>
      <c r="Z47" s="250"/>
      <c r="AA47" s="250"/>
      <c r="AB47" s="250"/>
      <c r="AC47" s="250"/>
      <c r="AD47" s="95" t="e">
        <f t="shared" si="1"/>
        <v>#DIV/0!</v>
      </c>
      <c r="AE47" s="95">
        <f t="shared" si="2"/>
        <v>0</v>
      </c>
      <c r="AF47" s="62">
        <f t="shared" si="3"/>
        <v>39</v>
      </c>
      <c r="AG47" s="62"/>
      <c r="AH47" s="62"/>
      <c r="AI47" s="62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62"/>
    </row>
    <row r="48" spans="1:47" ht="15.75" customHeight="1">
      <c r="A48" s="44">
        <v>40</v>
      </c>
      <c r="B48" s="92" t="str">
        <f>IF('DAFTAR SISWA'!B47="","",'DAFTAR SISWA'!B47)</f>
        <v/>
      </c>
      <c r="C48" s="92" t="str">
        <f>IF('DAFTAR SISWA'!C47="","",'DAFTAR SISWA'!C47)</f>
        <v/>
      </c>
      <c r="D48" s="54" t="s">
        <v>116</v>
      </c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  <c r="AB48" s="94"/>
      <c r="AC48" s="94"/>
      <c r="AD48" s="62"/>
      <c r="AE48" s="62"/>
      <c r="AF48" s="62"/>
      <c r="AG48" s="62"/>
      <c r="AH48" s="62"/>
      <c r="AI48" s="62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62"/>
    </row>
    <row r="49" spans="1:47" ht="15.75" customHeight="1">
      <c r="A49" s="44">
        <v>41</v>
      </c>
      <c r="B49" s="92" t="str">
        <f>IF('DAFTAR SISWA'!B48="","",'DAFTAR SISWA'!B48)</f>
        <v/>
      </c>
      <c r="C49" s="92" t="str">
        <f>IF('DAFTAR SISWA'!C48="","",'DAFTAR SISWA'!C48)</f>
        <v/>
      </c>
      <c r="D49" s="54" t="s">
        <v>116</v>
      </c>
      <c r="E49" s="62"/>
      <c r="F49" s="62"/>
      <c r="G49" s="62"/>
      <c r="H49" s="62"/>
      <c r="I49" s="62"/>
      <c r="J49" s="62"/>
      <c r="K49" s="44"/>
      <c r="L49" s="62"/>
      <c r="M49" s="44"/>
      <c r="N49" s="44"/>
      <c r="O49" s="44"/>
      <c r="P49" s="44"/>
      <c r="Q49" s="44"/>
      <c r="R49" s="62"/>
      <c r="S49" s="62"/>
      <c r="T49" s="44"/>
      <c r="U49" s="62"/>
      <c r="V49" s="44"/>
      <c r="W49" s="44"/>
      <c r="X49" s="44"/>
      <c r="Y49" s="44"/>
      <c r="Z49" s="44"/>
      <c r="AA49" s="44"/>
      <c r="AB49" s="44"/>
      <c r="AC49" s="62"/>
      <c r="AD49" s="62"/>
      <c r="AE49" s="62"/>
      <c r="AF49" s="62"/>
      <c r="AG49" s="62"/>
      <c r="AH49" s="62"/>
      <c r="AI49" s="62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62"/>
    </row>
    <row r="50" spans="1:47" ht="15.75" customHeight="1">
      <c r="A50" s="44">
        <v>42</v>
      </c>
      <c r="B50" s="92" t="str">
        <f>IF('DAFTAR SISWA'!B49="","",'DAFTAR SISWA'!B49)</f>
        <v/>
      </c>
      <c r="C50" s="92" t="str">
        <f>IF('DAFTAR SISWA'!C49="","",'DAFTAR SISWA'!C49)</f>
        <v/>
      </c>
      <c r="D50" s="54" t="s">
        <v>116</v>
      </c>
      <c r="E50" s="62"/>
      <c r="F50" s="62"/>
      <c r="G50" s="62"/>
      <c r="H50" s="62"/>
      <c r="I50" s="62"/>
      <c r="J50" s="62"/>
      <c r="K50" s="44"/>
      <c r="L50" s="62"/>
      <c r="M50" s="44"/>
      <c r="N50" s="44"/>
      <c r="O50" s="44"/>
      <c r="P50" s="44"/>
      <c r="Q50" s="44"/>
      <c r="R50" s="62"/>
      <c r="S50" s="62"/>
      <c r="T50" s="44"/>
      <c r="U50" s="62"/>
      <c r="V50" s="44"/>
      <c r="W50" s="44"/>
      <c r="X50" s="44"/>
      <c r="Y50" s="44"/>
      <c r="Z50" s="44"/>
      <c r="AA50" s="44"/>
      <c r="AB50" s="44"/>
      <c r="AC50" s="62"/>
      <c r="AD50" s="62"/>
      <c r="AE50" s="62"/>
      <c r="AF50" s="62"/>
      <c r="AG50" s="62"/>
      <c r="AH50" s="62"/>
      <c r="AI50" s="62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62"/>
    </row>
    <row r="51" spans="1:47" ht="15.75" customHeight="1">
      <c r="A51" s="44">
        <v>43</v>
      </c>
      <c r="B51" s="92" t="str">
        <f>IF('DAFTAR SISWA'!B50="","",'DAFTAR SISWA'!B50)</f>
        <v/>
      </c>
      <c r="C51" s="92" t="str">
        <f>IF('DAFTAR SISWA'!C50="","",'DAFTAR SISWA'!C50)</f>
        <v/>
      </c>
      <c r="D51" s="54" t="s">
        <v>116</v>
      </c>
      <c r="E51" s="62"/>
      <c r="F51" s="62"/>
      <c r="G51" s="62"/>
      <c r="H51" s="62"/>
      <c r="I51" s="62"/>
      <c r="J51" s="62"/>
      <c r="K51" s="44"/>
      <c r="L51" s="62"/>
      <c r="M51" s="44"/>
      <c r="N51" s="44"/>
      <c r="O51" s="44"/>
      <c r="P51" s="44"/>
      <c r="Q51" s="44"/>
      <c r="R51" s="62"/>
      <c r="S51" s="62"/>
      <c r="T51" s="44"/>
      <c r="U51" s="62"/>
      <c r="V51" s="44"/>
      <c r="W51" s="44"/>
      <c r="X51" s="44"/>
      <c r="Y51" s="44"/>
      <c r="Z51" s="44"/>
      <c r="AA51" s="44"/>
      <c r="AB51" s="44"/>
      <c r="AC51" s="62"/>
      <c r="AD51" s="62"/>
      <c r="AE51" s="62"/>
      <c r="AF51" s="62"/>
      <c r="AG51" s="62"/>
      <c r="AH51" s="62"/>
      <c r="AI51" s="62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62"/>
    </row>
    <row r="52" spans="1:47" ht="12.75" customHeight="1">
      <c r="A52" s="77"/>
      <c r="B52" s="27"/>
      <c r="C52" s="78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</row>
    <row r="53" spans="1:47" ht="12.75" customHeight="1">
      <c r="A53" s="77"/>
      <c r="B53" s="79" t="s">
        <v>106</v>
      </c>
      <c r="C53" s="80">
        <f>COUNTIF(D9:D51,"L")</f>
        <v>39</v>
      </c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</row>
    <row r="54" spans="1:47" ht="12.75" customHeight="1">
      <c r="A54" s="77"/>
      <c r="B54" s="79" t="s">
        <v>107</v>
      </c>
      <c r="C54" s="80">
        <f>COUNTIF(D9:D51,"P")</f>
        <v>4</v>
      </c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</row>
    <row r="55" spans="1:47" ht="12.75" customHeight="1">
      <c r="A55" s="77"/>
      <c r="B55" s="77" t="s">
        <v>108</v>
      </c>
      <c r="C55" s="116">
        <f>SUM(C53:C54)</f>
        <v>43</v>
      </c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</row>
    <row r="56" spans="1:47" ht="12.75" customHeight="1">
      <c r="A56" s="7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</row>
    <row r="57" spans="1:47" ht="12.75" customHeight="1">
      <c r="A57" s="7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</row>
    <row r="58" spans="1:47" ht="12.75" customHeight="1">
      <c r="A58" s="7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</row>
    <row r="59" spans="1:47" ht="12.75" customHeight="1">
      <c r="A59" s="7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</row>
    <row r="60" spans="1:47" ht="12.75" customHeight="1">
      <c r="A60" s="7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</row>
    <row r="61" spans="1:47" ht="12.75" customHeight="1">
      <c r="A61" s="7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</row>
    <row r="62" spans="1:47" ht="12.75" customHeight="1">
      <c r="A62" s="7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</row>
    <row r="63" spans="1:47" ht="12.75" customHeight="1">
      <c r="A63" s="7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</row>
    <row r="64" spans="1:47" ht="12.75" customHeight="1">
      <c r="A64" s="7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</row>
    <row r="65" spans="1:47" ht="12.75" customHeight="1">
      <c r="A65" s="7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</row>
    <row r="66" spans="1:47" ht="12.75" customHeight="1">
      <c r="A66" s="7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7"/>
      <c r="AS66" s="27"/>
      <c r="AT66" s="27"/>
      <c r="AU66" s="27"/>
    </row>
    <row r="67" spans="1:47" ht="12.75" customHeight="1">
      <c r="A67" s="7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27"/>
      <c r="AM67" s="27"/>
      <c r="AN67" s="27"/>
      <c r="AO67" s="27"/>
      <c r="AP67" s="27"/>
      <c r="AQ67" s="27"/>
      <c r="AR67" s="27"/>
      <c r="AS67" s="27"/>
      <c r="AT67" s="27"/>
      <c r="AU67" s="27"/>
    </row>
    <row r="68" spans="1:47" ht="12.75" customHeight="1">
      <c r="A68" s="7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7"/>
      <c r="AS68" s="27"/>
      <c r="AT68" s="27"/>
      <c r="AU68" s="27"/>
    </row>
    <row r="69" spans="1:47" ht="12.75" customHeight="1">
      <c r="A69" s="7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7"/>
      <c r="AS69" s="27"/>
      <c r="AT69" s="27"/>
      <c r="AU69" s="27"/>
    </row>
    <row r="70" spans="1:47" ht="12.75" customHeight="1">
      <c r="A70" s="7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7"/>
      <c r="AS70" s="27"/>
      <c r="AT70" s="27"/>
      <c r="AU70" s="27"/>
    </row>
    <row r="71" spans="1:47" ht="12.75" customHeight="1">
      <c r="A71" s="7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7"/>
      <c r="AS71" s="27"/>
      <c r="AT71" s="27"/>
      <c r="AU71" s="27"/>
    </row>
    <row r="72" spans="1:47" ht="12.75" customHeight="1">
      <c r="A72" s="7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7"/>
      <c r="AS72" s="27"/>
      <c r="AT72" s="27"/>
      <c r="AU72" s="27"/>
    </row>
    <row r="73" spans="1:47" ht="12.75" customHeight="1">
      <c r="A73" s="7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</row>
    <row r="74" spans="1:47" ht="12.75" customHeight="1">
      <c r="A74" s="7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</row>
    <row r="75" spans="1:47" ht="12.75" customHeight="1">
      <c r="A75" s="7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7"/>
      <c r="AS75" s="27"/>
      <c r="AT75" s="27"/>
      <c r="AU75" s="27"/>
    </row>
    <row r="76" spans="1:47" ht="12.75" customHeight="1">
      <c r="A76" s="7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7"/>
      <c r="AS76" s="27"/>
      <c r="AT76" s="27"/>
      <c r="AU76" s="27"/>
    </row>
    <row r="77" spans="1:47" ht="12.75" customHeight="1">
      <c r="A77" s="7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7"/>
      <c r="AS77" s="27"/>
      <c r="AT77" s="27"/>
      <c r="AU77" s="27"/>
    </row>
    <row r="78" spans="1:47" ht="12.75" customHeight="1">
      <c r="A78" s="7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</row>
    <row r="79" spans="1:47" ht="12.75" customHeight="1">
      <c r="A79" s="7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</row>
    <row r="80" spans="1:47" ht="12.75" customHeight="1">
      <c r="A80" s="7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</row>
    <row r="81" spans="1:47" ht="12.75" customHeight="1">
      <c r="A81" s="7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</row>
    <row r="82" spans="1:47" ht="12.75" customHeight="1">
      <c r="A82" s="7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</row>
    <row r="83" spans="1:47" ht="12.75" customHeight="1">
      <c r="A83" s="7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</row>
    <row r="84" spans="1:47" ht="12.75" customHeight="1">
      <c r="A84" s="7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</row>
    <row r="85" spans="1:47" ht="12.75" customHeight="1">
      <c r="A85" s="7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  <c r="AR85" s="27"/>
      <c r="AS85" s="27"/>
      <c r="AT85" s="27"/>
      <c r="AU85" s="27"/>
    </row>
    <row r="86" spans="1:47" ht="12.75" customHeight="1">
      <c r="A86" s="7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</row>
    <row r="87" spans="1:47" ht="12.75" customHeight="1">
      <c r="A87" s="7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  <c r="AI87" s="27"/>
      <c r="AJ87" s="27"/>
      <c r="AK87" s="27"/>
      <c r="AL87" s="27"/>
      <c r="AM87" s="27"/>
      <c r="AN87" s="27"/>
      <c r="AO87" s="27"/>
      <c r="AP87" s="27"/>
      <c r="AQ87" s="27"/>
      <c r="AR87" s="27"/>
      <c r="AS87" s="27"/>
      <c r="AT87" s="27"/>
      <c r="AU87" s="27"/>
    </row>
    <row r="88" spans="1:47" ht="12.75" customHeight="1">
      <c r="A88" s="7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  <c r="AI88" s="27"/>
      <c r="AJ88" s="27"/>
      <c r="AK88" s="27"/>
      <c r="AL88" s="27"/>
      <c r="AM88" s="27"/>
      <c r="AN88" s="27"/>
      <c r="AO88" s="27"/>
      <c r="AP88" s="27"/>
      <c r="AQ88" s="27"/>
      <c r="AR88" s="27"/>
      <c r="AS88" s="27"/>
      <c r="AT88" s="27"/>
      <c r="AU88" s="27"/>
    </row>
    <row r="89" spans="1:47" ht="12.75" customHeight="1">
      <c r="A89" s="7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</row>
    <row r="90" spans="1:47" ht="12.75" customHeight="1">
      <c r="A90" s="7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</row>
    <row r="91" spans="1:47" ht="12.75" customHeight="1">
      <c r="A91" s="7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</row>
    <row r="92" spans="1:47" ht="12.75" customHeight="1">
      <c r="A92" s="7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</row>
    <row r="93" spans="1:47" ht="12.75" customHeight="1">
      <c r="A93" s="7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</row>
    <row r="94" spans="1:47" ht="12.75" customHeight="1">
      <c r="A94" s="7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27"/>
      <c r="AK94" s="27"/>
      <c r="AL94" s="27"/>
      <c r="AM94" s="27"/>
      <c r="AN94" s="27"/>
      <c r="AO94" s="27"/>
      <c r="AP94" s="27"/>
      <c r="AQ94" s="27"/>
      <c r="AR94" s="27"/>
      <c r="AS94" s="27"/>
      <c r="AT94" s="27"/>
      <c r="AU94" s="27"/>
    </row>
    <row r="95" spans="1:47" ht="12.75" customHeight="1">
      <c r="A95" s="7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27"/>
      <c r="AK95" s="27"/>
      <c r="AL95" s="27"/>
      <c r="AM95" s="27"/>
      <c r="AN95" s="27"/>
      <c r="AO95" s="27"/>
      <c r="AP95" s="27"/>
      <c r="AQ95" s="27"/>
      <c r="AR95" s="27"/>
      <c r="AS95" s="27"/>
      <c r="AT95" s="27"/>
      <c r="AU95" s="27"/>
    </row>
    <row r="96" spans="1:47" ht="12.75" customHeight="1">
      <c r="A96" s="7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</row>
    <row r="97" spans="1:47" ht="12.75" customHeight="1">
      <c r="A97" s="7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</row>
    <row r="98" spans="1:47" ht="12.75" customHeight="1">
      <c r="A98" s="7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</row>
    <row r="99" spans="1:47" ht="12.75" customHeight="1">
      <c r="A99" s="7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</row>
    <row r="100" spans="1:47" ht="12.75" customHeight="1">
      <c r="A100" s="7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27"/>
      <c r="AK100" s="27"/>
      <c r="AL100" s="27"/>
      <c r="AM100" s="27"/>
      <c r="AN100" s="27"/>
      <c r="AO100" s="27"/>
      <c r="AP100" s="27"/>
      <c r="AQ100" s="27"/>
      <c r="AR100" s="27"/>
      <c r="AS100" s="27"/>
      <c r="AT100" s="27"/>
      <c r="AU100" s="27"/>
    </row>
    <row r="101" spans="1:47" ht="12.75" customHeight="1">
      <c r="A101" s="7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7"/>
      <c r="AI101" s="27"/>
      <c r="AJ101" s="27"/>
      <c r="AK101" s="27"/>
      <c r="AL101" s="27"/>
      <c r="AM101" s="27"/>
      <c r="AN101" s="27"/>
      <c r="AO101" s="27"/>
      <c r="AP101" s="27"/>
      <c r="AQ101" s="27"/>
      <c r="AR101" s="27"/>
      <c r="AS101" s="27"/>
      <c r="AT101" s="27"/>
      <c r="AU101" s="27"/>
    </row>
    <row r="102" spans="1:47" ht="12.75" customHeight="1">
      <c r="A102" s="7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27"/>
      <c r="AK102" s="27"/>
      <c r="AL102" s="27"/>
      <c r="AM102" s="27"/>
      <c r="AN102" s="27"/>
      <c r="AO102" s="27"/>
      <c r="AP102" s="27"/>
      <c r="AQ102" s="27"/>
      <c r="AR102" s="27"/>
      <c r="AS102" s="27"/>
      <c r="AT102" s="27"/>
      <c r="AU102" s="27"/>
    </row>
    <row r="103" spans="1:47" ht="12.75" customHeight="1">
      <c r="A103" s="7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27"/>
      <c r="AK103" s="27"/>
      <c r="AL103" s="27"/>
      <c r="AM103" s="27"/>
      <c r="AN103" s="27"/>
      <c r="AO103" s="27"/>
      <c r="AP103" s="27"/>
      <c r="AQ103" s="27"/>
      <c r="AR103" s="27"/>
      <c r="AS103" s="27"/>
      <c r="AT103" s="27"/>
      <c r="AU103" s="27"/>
    </row>
    <row r="104" spans="1:47" ht="12.75" customHeight="1">
      <c r="A104" s="7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</row>
    <row r="105" spans="1:47" ht="12.75" customHeight="1">
      <c r="A105" s="7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</row>
    <row r="106" spans="1:47" ht="12.75" customHeight="1">
      <c r="A106" s="7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</row>
    <row r="107" spans="1:47" ht="12.75" customHeight="1">
      <c r="A107" s="7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</row>
    <row r="108" spans="1:47" ht="12.75" customHeight="1">
      <c r="A108" s="7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</row>
    <row r="109" spans="1:47" ht="12.75" customHeight="1">
      <c r="A109" s="7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</row>
    <row r="110" spans="1:47" ht="12.75" customHeight="1">
      <c r="A110" s="7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7"/>
      <c r="AI110" s="27"/>
      <c r="AJ110" s="27"/>
      <c r="AK110" s="27"/>
      <c r="AL110" s="27"/>
      <c r="AM110" s="27"/>
      <c r="AN110" s="27"/>
      <c r="AO110" s="27"/>
      <c r="AP110" s="27"/>
      <c r="AQ110" s="27"/>
      <c r="AR110" s="27"/>
      <c r="AS110" s="27"/>
      <c r="AT110" s="27"/>
      <c r="AU110" s="27"/>
    </row>
    <row r="111" spans="1:47" ht="12.75" customHeight="1">
      <c r="A111" s="7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7"/>
      <c r="AI111" s="27"/>
      <c r="AJ111" s="27"/>
      <c r="AK111" s="27"/>
      <c r="AL111" s="27"/>
      <c r="AM111" s="27"/>
      <c r="AN111" s="27"/>
      <c r="AO111" s="27"/>
      <c r="AP111" s="27"/>
      <c r="AQ111" s="27"/>
      <c r="AR111" s="27"/>
      <c r="AS111" s="27"/>
      <c r="AT111" s="27"/>
      <c r="AU111" s="27"/>
    </row>
    <row r="112" spans="1:47" ht="12.75" customHeight="1">
      <c r="A112" s="7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7"/>
      <c r="AI112" s="27"/>
      <c r="AJ112" s="27"/>
      <c r="AK112" s="27"/>
      <c r="AL112" s="27"/>
      <c r="AM112" s="27"/>
      <c r="AN112" s="27"/>
      <c r="AO112" s="27"/>
      <c r="AP112" s="27"/>
      <c r="AQ112" s="27"/>
      <c r="AR112" s="27"/>
      <c r="AS112" s="27"/>
      <c r="AT112" s="27"/>
      <c r="AU112" s="27"/>
    </row>
    <row r="113" spans="1:47" ht="12.75" customHeight="1">
      <c r="A113" s="7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</row>
    <row r="114" spans="1:47" ht="12.75" customHeight="1">
      <c r="A114" s="7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</row>
    <row r="115" spans="1:47" ht="12.75" customHeight="1">
      <c r="A115" s="7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</row>
    <row r="116" spans="1:47" ht="12.75" customHeight="1">
      <c r="A116" s="7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</row>
    <row r="117" spans="1:47" ht="12.75" customHeight="1">
      <c r="A117" s="7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</row>
    <row r="118" spans="1:47" ht="12.75" customHeight="1">
      <c r="A118" s="7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</row>
    <row r="119" spans="1:47" ht="12.75" customHeight="1">
      <c r="A119" s="7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</row>
    <row r="120" spans="1:47" ht="12.75" customHeight="1">
      <c r="A120" s="7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</row>
    <row r="121" spans="1:47" ht="12.75" customHeight="1">
      <c r="A121" s="7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</row>
    <row r="122" spans="1:47" ht="12.75" customHeight="1">
      <c r="A122" s="7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</row>
    <row r="123" spans="1:47" ht="12.75" customHeight="1">
      <c r="A123" s="7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7"/>
      <c r="AI123" s="27"/>
      <c r="AJ123" s="27"/>
      <c r="AK123" s="27"/>
      <c r="AL123" s="27"/>
      <c r="AM123" s="27"/>
      <c r="AN123" s="27"/>
      <c r="AO123" s="27"/>
      <c r="AP123" s="27"/>
      <c r="AQ123" s="27"/>
      <c r="AR123" s="27"/>
      <c r="AS123" s="27"/>
      <c r="AT123" s="27"/>
      <c r="AU123" s="27"/>
    </row>
    <row r="124" spans="1:47" ht="12.75" customHeight="1">
      <c r="A124" s="7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</row>
    <row r="125" spans="1:47" ht="12.75" customHeight="1">
      <c r="A125" s="7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</row>
    <row r="126" spans="1:47" ht="12.75" customHeight="1">
      <c r="A126" s="7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</row>
    <row r="127" spans="1:47" ht="12.75" customHeight="1">
      <c r="A127" s="7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</row>
    <row r="128" spans="1:47" ht="12.75" customHeight="1">
      <c r="A128" s="7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</row>
    <row r="129" spans="1:47" ht="12.75" customHeight="1">
      <c r="A129" s="7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</row>
    <row r="130" spans="1:47" ht="12.75" customHeight="1">
      <c r="A130" s="7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</row>
    <row r="131" spans="1:47" ht="12.75" customHeight="1">
      <c r="A131" s="7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</row>
    <row r="132" spans="1:47" ht="12.75" customHeight="1">
      <c r="A132" s="7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</row>
    <row r="133" spans="1:47" ht="12.75" customHeight="1">
      <c r="A133" s="7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</row>
    <row r="134" spans="1:47" ht="12.75" customHeight="1">
      <c r="A134" s="7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</row>
    <row r="135" spans="1:47" ht="12.75" customHeight="1">
      <c r="A135" s="7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</row>
    <row r="136" spans="1:47" ht="12.75" customHeight="1">
      <c r="A136" s="7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</row>
    <row r="137" spans="1:47" ht="12.75" customHeight="1">
      <c r="A137" s="7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</row>
    <row r="138" spans="1:47" ht="12.75" customHeight="1">
      <c r="A138" s="7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7"/>
      <c r="AI138" s="27"/>
      <c r="AJ138" s="27"/>
      <c r="AK138" s="27"/>
      <c r="AL138" s="27"/>
      <c r="AM138" s="27"/>
      <c r="AN138" s="27"/>
      <c r="AO138" s="27"/>
      <c r="AP138" s="27"/>
      <c r="AQ138" s="27"/>
      <c r="AR138" s="27"/>
      <c r="AS138" s="27"/>
      <c r="AT138" s="27"/>
      <c r="AU138" s="27"/>
    </row>
    <row r="139" spans="1:47" ht="12.75" customHeight="1">
      <c r="A139" s="7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7"/>
      <c r="AI139" s="27"/>
      <c r="AJ139" s="27"/>
      <c r="AK139" s="27"/>
      <c r="AL139" s="27"/>
      <c r="AM139" s="27"/>
      <c r="AN139" s="27"/>
      <c r="AO139" s="27"/>
      <c r="AP139" s="27"/>
      <c r="AQ139" s="27"/>
      <c r="AR139" s="27"/>
      <c r="AS139" s="27"/>
      <c r="AT139" s="27"/>
      <c r="AU139" s="27"/>
    </row>
    <row r="140" spans="1:47" ht="12.75" customHeight="1">
      <c r="A140" s="7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7"/>
      <c r="AI140" s="27"/>
      <c r="AJ140" s="27"/>
      <c r="AK140" s="27"/>
      <c r="AL140" s="27"/>
      <c r="AM140" s="27"/>
      <c r="AN140" s="27"/>
      <c r="AO140" s="27"/>
      <c r="AP140" s="27"/>
      <c r="AQ140" s="27"/>
      <c r="AR140" s="27"/>
      <c r="AS140" s="27"/>
      <c r="AT140" s="27"/>
      <c r="AU140" s="27"/>
    </row>
    <row r="141" spans="1:47" ht="12.75" customHeight="1">
      <c r="A141" s="7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7"/>
      <c r="AI141" s="27"/>
      <c r="AJ141" s="27"/>
      <c r="AK141" s="27"/>
      <c r="AL141" s="27"/>
      <c r="AM141" s="27"/>
      <c r="AN141" s="27"/>
      <c r="AO141" s="27"/>
      <c r="AP141" s="27"/>
      <c r="AQ141" s="27"/>
      <c r="AR141" s="27"/>
      <c r="AS141" s="27"/>
      <c r="AT141" s="27"/>
      <c r="AU141" s="27"/>
    </row>
    <row r="142" spans="1:47" ht="12.75" customHeight="1">
      <c r="A142" s="7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  <c r="AK142" s="27"/>
      <c r="AL142" s="27"/>
      <c r="AM142" s="27"/>
      <c r="AN142" s="27"/>
      <c r="AO142" s="27"/>
      <c r="AP142" s="27"/>
      <c r="AQ142" s="27"/>
      <c r="AR142" s="27"/>
      <c r="AS142" s="27"/>
      <c r="AT142" s="27"/>
      <c r="AU142" s="27"/>
    </row>
    <row r="143" spans="1:47" ht="12.75" customHeight="1">
      <c r="A143" s="7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  <c r="AK143" s="27"/>
      <c r="AL143" s="27"/>
      <c r="AM143" s="27"/>
      <c r="AN143" s="27"/>
      <c r="AO143" s="27"/>
      <c r="AP143" s="27"/>
      <c r="AQ143" s="27"/>
      <c r="AR143" s="27"/>
      <c r="AS143" s="27"/>
      <c r="AT143" s="27"/>
      <c r="AU143" s="27"/>
    </row>
    <row r="144" spans="1:47" ht="12.75" customHeight="1">
      <c r="A144" s="7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  <c r="AI144" s="27"/>
      <c r="AJ144" s="27"/>
      <c r="AK144" s="27"/>
      <c r="AL144" s="27"/>
      <c r="AM144" s="27"/>
      <c r="AN144" s="27"/>
      <c r="AO144" s="27"/>
      <c r="AP144" s="27"/>
      <c r="AQ144" s="27"/>
      <c r="AR144" s="27"/>
      <c r="AS144" s="27"/>
      <c r="AT144" s="27"/>
      <c r="AU144" s="27"/>
    </row>
    <row r="145" spans="1:47" ht="12.75" customHeight="1">
      <c r="A145" s="7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</row>
    <row r="146" spans="1:47" ht="12.75" customHeight="1">
      <c r="A146" s="7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</row>
    <row r="147" spans="1:47" ht="12.75" customHeight="1">
      <c r="A147" s="7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</row>
    <row r="148" spans="1:47" ht="12.75" customHeight="1">
      <c r="A148" s="7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</row>
    <row r="149" spans="1:47" ht="12.75" customHeight="1">
      <c r="A149" s="7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</row>
    <row r="150" spans="1:47" ht="12.75" customHeight="1">
      <c r="A150" s="7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</row>
    <row r="151" spans="1:47" ht="12.75" customHeight="1">
      <c r="A151" s="7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</row>
    <row r="152" spans="1:47" ht="12.75" customHeight="1">
      <c r="A152" s="7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</row>
    <row r="153" spans="1:47" ht="12.75" customHeight="1">
      <c r="A153" s="7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</row>
    <row r="154" spans="1:47" ht="12.75" customHeight="1">
      <c r="A154" s="7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</row>
    <row r="155" spans="1:47" ht="12.75" customHeight="1">
      <c r="A155" s="7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</row>
    <row r="156" spans="1:47" ht="12.75" customHeight="1">
      <c r="A156" s="7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7"/>
      <c r="AI156" s="27"/>
      <c r="AJ156" s="27"/>
      <c r="AK156" s="27"/>
      <c r="AL156" s="27"/>
      <c r="AM156" s="27"/>
      <c r="AN156" s="27"/>
      <c r="AO156" s="27"/>
      <c r="AP156" s="27"/>
      <c r="AQ156" s="27"/>
      <c r="AR156" s="27"/>
      <c r="AS156" s="27"/>
      <c r="AT156" s="27"/>
      <c r="AU156" s="27"/>
    </row>
    <row r="157" spans="1:47" ht="12.75" customHeight="1">
      <c r="A157" s="7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7"/>
      <c r="AI157" s="27"/>
      <c r="AJ157" s="27"/>
      <c r="AK157" s="27"/>
      <c r="AL157" s="27"/>
      <c r="AM157" s="27"/>
      <c r="AN157" s="27"/>
      <c r="AO157" s="27"/>
      <c r="AP157" s="27"/>
      <c r="AQ157" s="27"/>
      <c r="AR157" s="27"/>
      <c r="AS157" s="27"/>
      <c r="AT157" s="27"/>
      <c r="AU157" s="27"/>
    </row>
    <row r="158" spans="1:47" ht="12.75" customHeight="1">
      <c r="A158" s="7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7"/>
      <c r="AI158" s="27"/>
      <c r="AJ158" s="27"/>
      <c r="AK158" s="27"/>
      <c r="AL158" s="27"/>
      <c r="AM158" s="27"/>
      <c r="AN158" s="27"/>
      <c r="AO158" s="27"/>
      <c r="AP158" s="27"/>
      <c r="AQ158" s="27"/>
      <c r="AR158" s="27"/>
      <c r="AS158" s="27"/>
      <c r="AT158" s="27"/>
      <c r="AU158" s="27"/>
    </row>
    <row r="159" spans="1:47" ht="12.75" customHeight="1">
      <c r="A159" s="7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</row>
    <row r="160" spans="1:47" ht="12.75" customHeight="1">
      <c r="A160" s="7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</row>
    <row r="161" spans="1:47" ht="12.75" customHeight="1">
      <c r="A161" s="7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</row>
    <row r="162" spans="1:47" ht="12.75" customHeight="1">
      <c r="A162" s="7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</row>
    <row r="163" spans="1:47" ht="12.75" customHeight="1">
      <c r="A163" s="7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</row>
    <row r="164" spans="1:47" ht="12.75" customHeight="1">
      <c r="A164" s="7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</row>
    <row r="165" spans="1:47" ht="12.75" customHeight="1">
      <c r="A165" s="7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</row>
    <row r="166" spans="1:47" ht="12.75" customHeight="1">
      <c r="A166" s="7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</row>
    <row r="167" spans="1:47" ht="12.75" customHeight="1">
      <c r="A167" s="7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</row>
    <row r="168" spans="1:47" ht="12.75" customHeight="1">
      <c r="A168" s="7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</row>
    <row r="169" spans="1:47" ht="12.75" customHeight="1">
      <c r="A169" s="7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</row>
    <row r="170" spans="1:47" ht="12.75" customHeight="1">
      <c r="A170" s="7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</row>
    <row r="171" spans="1:47" ht="12.75" customHeight="1">
      <c r="A171" s="7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</row>
    <row r="172" spans="1:47" ht="12.75" customHeight="1">
      <c r="A172" s="7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</row>
    <row r="173" spans="1:47" ht="12.75" customHeight="1">
      <c r="A173" s="7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</row>
    <row r="174" spans="1:47" ht="12.75" customHeight="1">
      <c r="A174" s="7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7"/>
      <c r="AI174" s="27"/>
      <c r="AJ174" s="27"/>
      <c r="AK174" s="27"/>
      <c r="AL174" s="27"/>
      <c r="AM174" s="27"/>
      <c r="AN174" s="27"/>
      <c r="AO174" s="27"/>
      <c r="AP174" s="27"/>
      <c r="AQ174" s="27"/>
      <c r="AR174" s="27"/>
      <c r="AS174" s="27"/>
      <c r="AT174" s="27"/>
      <c r="AU174" s="27"/>
    </row>
    <row r="175" spans="1:47" ht="12.75" customHeight="1">
      <c r="A175" s="7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7"/>
      <c r="AI175" s="27"/>
      <c r="AJ175" s="27"/>
      <c r="AK175" s="27"/>
      <c r="AL175" s="27"/>
      <c r="AM175" s="27"/>
      <c r="AN175" s="27"/>
      <c r="AO175" s="27"/>
      <c r="AP175" s="27"/>
      <c r="AQ175" s="27"/>
      <c r="AR175" s="27"/>
      <c r="AS175" s="27"/>
      <c r="AT175" s="27"/>
      <c r="AU175" s="27"/>
    </row>
    <row r="176" spans="1:47" ht="12.75" customHeight="1">
      <c r="A176" s="7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7"/>
      <c r="AI176" s="27"/>
      <c r="AJ176" s="27"/>
      <c r="AK176" s="27"/>
      <c r="AL176" s="27"/>
      <c r="AM176" s="27"/>
      <c r="AN176" s="27"/>
      <c r="AO176" s="27"/>
      <c r="AP176" s="27"/>
      <c r="AQ176" s="27"/>
      <c r="AR176" s="27"/>
      <c r="AS176" s="27"/>
      <c r="AT176" s="27"/>
      <c r="AU176" s="27"/>
    </row>
    <row r="177" spans="1:47" ht="12.75" customHeight="1">
      <c r="A177" s="7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7"/>
      <c r="AI177" s="27"/>
      <c r="AJ177" s="27"/>
      <c r="AK177" s="27"/>
      <c r="AL177" s="27"/>
      <c r="AM177" s="27"/>
      <c r="AN177" s="27"/>
      <c r="AO177" s="27"/>
      <c r="AP177" s="27"/>
      <c r="AQ177" s="27"/>
      <c r="AR177" s="27"/>
      <c r="AS177" s="27"/>
      <c r="AT177" s="27"/>
      <c r="AU177" s="27"/>
    </row>
    <row r="178" spans="1:47" ht="12.75" customHeight="1">
      <c r="A178" s="7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7"/>
      <c r="AI178" s="27"/>
      <c r="AJ178" s="27"/>
      <c r="AK178" s="27"/>
      <c r="AL178" s="27"/>
      <c r="AM178" s="27"/>
      <c r="AN178" s="27"/>
      <c r="AO178" s="27"/>
      <c r="AP178" s="27"/>
      <c r="AQ178" s="27"/>
      <c r="AR178" s="27"/>
      <c r="AS178" s="27"/>
      <c r="AT178" s="27"/>
      <c r="AU178" s="27"/>
    </row>
    <row r="179" spans="1:47" ht="12.75" customHeight="1">
      <c r="A179" s="7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7"/>
      <c r="AI179" s="27"/>
      <c r="AJ179" s="27"/>
      <c r="AK179" s="27"/>
      <c r="AL179" s="27"/>
      <c r="AM179" s="27"/>
      <c r="AN179" s="27"/>
      <c r="AO179" s="27"/>
      <c r="AP179" s="27"/>
      <c r="AQ179" s="27"/>
      <c r="AR179" s="27"/>
      <c r="AS179" s="27"/>
      <c r="AT179" s="27"/>
      <c r="AU179" s="27"/>
    </row>
    <row r="180" spans="1:47" ht="12.75" customHeight="1">
      <c r="A180" s="7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7"/>
      <c r="AI180" s="27"/>
      <c r="AJ180" s="27"/>
      <c r="AK180" s="27"/>
      <c r="AL180" s="27"/>
      <c r="AM180" s="27"/>
      <c r="AN180" s="27"/>
      <c r="AO180" s="27"/>
      <c r="AP180" s="27"/>
      <c r="AQ180" s="27"/>
      <c r="AR180" s="27"/>
      <c r="AS180" s="27"/>
      <c r="AT180" s="27"/>
      <c r="AU180" s="27"/>
    </row>
    <row r="181" spans="1:47" ht="12.75" customHeight="1">
      <c r="A181" s="7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7"/>
      <c r="AI181" s="27"/>
      <c r="AJ181" s="27"/>
      <c r="AK181" s="27"/>
      <c r="AL181" s="27"/>
      <c r="AM181" s="27"/>
      <c r="AN181" s="27"/>
      <c r="AO181" s="27"/>
      <c r="AP181" s="27"/>
      <c r="AQ181" s="27"/>
      <c r="AR181" s="27"/>
      <c r="AS181" s="27"/>
      <c r="AT181" s="27"/>
      <c r="AU181" s="27"/>
    </row>
    <row r="182" spans="1:47" ht="12.75" customHeight="1">
      <c r="A182" s="7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7"/>
      <c r="AI182" s="27"/>
      <c r="AJ182" s="27"/>
      <c r="AK182" s="27"/>
      <c r="AL182" s="27"/>
      <c r="AM182" s="27"/>
      <c r="AN182" s="27"/>
      <c r="AO182" s="27"/>
      <c r="AP182" s="27"/>
      <c r="AQ182" s="27"/>
      <c r="AR182" s="27"/>
      <c r="AS182" s="27"/>
      <c r="AT182" s="27"/>
      <c r="AU182" s="27"/>
    </row>
    <row r="183" spans="1:47" ht="12.75" customHeight="1">
      <c r="A183" s="7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7"/>
      <c r="AI183" s="27"/>
      <c r="AJ183" s="27"/>
      <c r="AK183" s="27"/>
      <c r="AL183" s="27"/>
      <c r="AM183" s="27"/>
      <c r="AN183" s="27"/>
      <c r="AO183" s="27"/>
      <c r="AP183" s="27"/>
      <c r="AQ183" s="27"/>
      <c r="AR183" s="27"/>
      <c r="AS183" s="27"/>
      <c r="AT183" s="27"/>
      <c r="AU183" s="27"/>
    </row>
    <row r="184" spans="1:47" ht="12.75" customHeight="1">
      <c r="A184" s="7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7"/>
      <c r="AI184" s="27"/>
      <c r="AJ184" s="27"/>
      <c r="AK184" s="27"/>
      <c r="AL184" s="27"/>
      <c r="AM184" s="27"/>
      <c r="AN184" s="27"/>
      <c r="AO184" s="27"/>
      <c r="AP184" s="27"/>
      <c r="AQ184" s="27"/>
      <c r="AR184" s="27"/>
      <c r="AS184" s="27"/>
      <c r="AT184" s="27"/>
      <c r="AU184" s="27"/>
    </row>
    <row r="185" spans="1:47" ht="12.75" customHeight="1">
      <c r="A185" s="7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7"/>
      <c r="AI185" s="27"/>
      <c r="AJ185" s="27"/>
      <c r="AK185" s="27"/>
      <c r="AL185" s="27"/>
      <c r="AM185" s="27"/>
      <c r="AN185" s="27"/>
      <c r="AO185" s="27"/>
      <c r="AP185" s="27"/>
      <c r="AQ185" s="27"/>
      <c r="AR185" s="27"/>
      <c r="AS185" s="27"/>
      <c r="AT185" s="27"/>
      <c r="AU185" s="27"/>
    </row>
    <row r="186" spans="1:47" ht="12.75" customHeight="1">
      <c r="A186" s="7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7"/>
      <c r="AI186" s="27"/>
      <c r="AJ186" s="27"/>
      <c r="AK186" s="27"/>
      <c r="AL186" s="27"/>
      <c r="AM186" s="27"/>
      <c r="AN186" s="27"/>
      <c r="AO186" s="27"/>
      <c r="AP186" s="27"/>
      <c r="AQ186" s="27"/>
      <c r="AR186" s="27"/>
      <c r="AS186" s="27"/>
      <c r="AT186" s="27"/>
      <c r="AU186" s="27"/>
    </row>
    <row r="187" spans="1:47" ht="12.75" customHeight="1">
      <c r="A187" s="7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7"/>
      <c r="AI187" s="27"/>
      <c r="AJ187" s="27"/>
      <c r="AK187" s="27"/>
      <c r="AL187" s="27"/>
      <c r="AM187" s="27"/>
      <c r="AN187" s="27"/>
      <c r="AO187" s="27"/>
      <c r="AP187" s="27"/>
      <c r="AQ187" s="27"/>
      <c r="AR187" s="27"/>
      <c r="AS187" s="27"/>
      <c r="AT187" s="27"/>
      <c r="AU187" s="27"/>
    </row>
    <row r="188" spans="1:47" ht="12.75" customHeight="1">
      <c r="A188" s="7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7"/>
      <c r="AI188" s="27"/>
      <c r="AJ188" s="27"/>
      <c r="AK188" s="27"/>
      <c r="AL188" s="27"/>
      <c r="AM188" s="27"/>
      <c r="AN188" s="27"/>
      <c r="AO188" s="27"/>
      <c r="AP188" s="27"/>
      <c r="AQ188" s="27"/>
      <c r="AR188" s="27"/>
      <c r="AS188" s="27"/>
      <c r="AT188" s="27"/>
      <c r="AU188" s="27"/>
    </row>
    <row r="189" spans="1:47" ht="12.75" customHeight="1">
      <c r="A189" s="7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7"/>
      <c r="AI189" s="27"/>
      <c r="AJ189" s="27"/>
      <c r="AK189" s="27"/>
      <c r="AL189" s="27"/>
      <c r="AM189" s="27"/>
      <c r="AN189" s="27"/>
      <c r="AO189" s="27"/>
      <c r="AP189" s="27"/>
      <c r="AQ189" s="27"/>
      <c r="AR189" s="27"/>
      <c r="AS189" s="27"/>
      <c r="AT189" s="27"/>
      <c r="AU189" s="27"/>
    </row>
    <row r="190" spans="1:47" ht="12.75" customHeight="1">
      <c r="A190" s="7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7"/>
      <c r="AI190" s="27"/>
      <c r="AJ190" s="27"/>
      <c r="AK190" s="27"/>
      <c r="AL190" s="27"/>
      <c r="AM190" s="27"/>
      <c r="AN190" s="27"/>
      <c r="AO190" s="27"/>
      <c r="AP190" s="27"/>
      <c r="AQ190" s="27"/>
      <c r="AR190" s="27"/>
      <c r="AS190" s="27"/>
      <c r="AT190" s="27"/>
      <c r="AU190" s="27"/>
    </row>
    <row r="191" spans="1:47" ht="12.75" customHeight="1">
      <c r="A191" s="7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7"/>
      <c r="AI191" s="27"/>
      <c r="AJ191" s="27"/>
      <c r="AK191" s="27"/>
      <c r="AL191" s="27"/>
      <c r="AM191" s="27"/>
      <c r="AN191" s="27"/>
      <c r="AO191" s="27"/>
      <c r="AP191" s="27"/>
      <c r="AQ191" s="27"/>
      <c r="AR191" s="27"/>
      <c r="AS191" s="27"/>
      <c r="AT191" s="27"/>
      <c r="AU191" s="27"/>
    </row>
    <row r="192" spans="1:47" ht="12.75" customHeight="1">
      <c r="A192" s="7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7"/>
      <c r="AI192" s="27"/>
      <c r="AJ192" s="27"/>
      <c r="AK192" s="27"/>
      <c r="AL192" s="27"/>
      <c r="AM192" s="27"/>
      <c r="AN192" s="27"/>
      <c r="AO192" s="27"/>
      <c r="AP192" s="27"/>
      <c r="AQ192" s="27"/>
      <c r="AR192" s="27"/>
      <c r="AS192" s="27"/>
      <c r="AT192" s="27"/>
      <c r="AU192" s="27"/>
    </row>
    <row r="193" spans="1:47" ht="12.75" customHeight="1">
      <c r="A193" s="7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7"/>
      <c r="AI193" s="27"/>
      <c r="AJ193" s="27"/>
      <c r="AK193" s="27"/>
      <c r="AL193" s="27"/>
      <c r="AM193" s="27"/>
      <c r="AN193" s="27"/>
      <c r="AO193" s="27"/>
      <c r="AP193" s="27"/>
      <c r="AQ193" s="27"/>
      <c r="AR193" s="27"/>
      <c r="AS193" s="27"/>
      <c r="AT193" s="27"/>
      <c r="AU193" s="27"/>
    </row>
    <row r="194" spans="1:47" ht="12.75" customHeight="1">
      <c r="A194" s="7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  <c r="AI194" s="27"/>
      <c r="AJ194" s="27"/>
      <c r="AK194" s="27"/>
      <c r="AL194" s="27"/>
      <c r="AM194" s="27"/>
      <c r="AN194" s="27"/>
      <c r="AO194" s="27"/>
      <c r="AP194" s="27"/>
      <c r="AQ194" s="27"/>
      <c r="AR194" s="27"/>
      <c r="AS194" s="27"/>
      <c r="AT194" s="27"/>
      <c r="AU194" s="27"/>
    </row>
    <row r="195" spans="1:47" ht="12.75" customHeight="1">
      <c r="A195" s="7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  <c r="AI195" s="27"/>
      <c r="AJ195" s="27"/>
      <c r="AK195" s="27"/>
      <c r="AL195" s="27"/>
      <c r="AM195" s="27"/>
      <c r="AN195" s="27"/>
      <c r="AO195" s="27"/>
      <c r="AP195" s="27"/>
      <c r="AQ195" s="27"/>
      <c r="AR195" s="27"/>
      <c r="AS195" s="27"/>
      <c r="AT195" s="27"/>
      <c r="AU195" s="27"/>
    </row>
    <row r="196" spans="1:47" ht="12.75" customHeight="1">
      <c r="A196" s="7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  <c r="AI196" s="27"/>
      <c r="AJ196" s="27"/>
      <c r="AK196" s="27"/>
      <c r="AL196" s="27"/>
      <c r="AM196" s="27"/>
      <c r="AN196" s="27"/>
      <c r="AO196" s="27"/>
      <c r="AP196" s="27"/>
      <c r="AQ196" s="27"/>
      <c r="AR196" s="27"/>
      <c r="AS196" s="27"/>
      <c r="AT196" s="27"/>
      <c r="AU196" s="27"/>
    </row>
    <row r="197" spans="1:47" ht="12.75" customHeight="1">
      <c r="A197" s="7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  <c r="AI197" s="27"/>
      <c r="AJ197" s="27"/>
      <c r="AK197" s="27"/>
      <c r="AL197" s="27"/>
      <c r="AM197" s="27"/>
      <c r="AN197" s="27"/>
      <c r="AO197" s="27"/>
      <c r="AP197" s="27"/>
      <c r="AQ197" s="27"/>
      <c r="AR197" s="27"/>
      <c r="AS197" s="27"/>
      <c r="AT197" s="27"/>
      <c r="AU197" s="27"/>
    </row>
    <row r="198" spans="1:47" ht="12.75" customHeight="1">
      <c r="A198" s="7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  <c r="AI198" s="27"/>
      <c r="AJ198" s="27"/>
      <c r="AK198" s="27"/>
      <c r="AL198" s="27"/>
      <c r="AM198" s="27"/>
      <c r="AN198" s="27"/>
      <c r="AO198" s="27"/>
      <c r="AP198" s="27"/>
      <c r="AQ198" s="27"/>
      <c r="AR198" s="27"/>
      <c r="AS198" s="27"/>
      <c r="AT198" s="27"/>
      <c r="AU198" s="27"/>
    </row>
    <row r="199" spans="1:47" ht="12.75" customHeight="1">
      <c r="A199" s="7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7"/>
      <c r="AI199" s="27"/>
      <c r="AJ199" s="27"/>
      <c r="AK199" s="27"/>
      <c r="AL199" s="27"/>
      <c r="AM199" s="27"/>
      <c r="AN199" s="27"/>
      <c r="AO199" s="27"/>
      <c r="AP199" s="27"/>
      <c r="AQ199" s="27"/>
      <c r="AR199" s="27"/>
      <c r="AS199" s="27"/>
      <c r="AT199" s="27"/>
      <c r="AU199" s="27"/>
    </row>
    <row r="200" spans="1:47" ht="12.75" customHeight="1">
      <c r="A200" s="7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7"/>
      <c r="AI200" s="27"/>
      <c r="AJ200" s="27"/>
      <c r="AK200" s="27"/>
      <c r="AL200" s="27"/>
      <c r="AM200" s="27"/>
      <c r="AN200" s="27"/>
      <c r="AO200" s="27"/>
      <c r="AP200" s="27"/>
      <c r="AQ200" s="27"/>
      <c r="AR200" s="27"/>
      <c r="AS200" s="27"/>
      <c r="AT200" s="27"/>
      <c r="AU200" s="27"/>
    </row>
    <row r="201" spans="1:47" ht="12.75" customHeight="1">
      <c r="A201" s="7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  <c r="AI201" s="27"/>
      <c r="AJ201" s="27"/>
      <c r="AK201" s="27"/>
      <c r="AL201" s="27"/>
      <c r="AM201" s="27"/>
      <c r="AN201" s="27"/>
      <c r="AO201" s="27"/>
      <c r="AP201" s="27"/>
      <c r="AQ201" s="27"/>
      <c r="AR201" s="27"/>
      <c r="AS201" s="27"/>
      <c r="AT201" s="27"/>
      <c r="AU201" s="27"/>
    </row>
    <row r="202" spans="1:47" ht="12.75" customHeight="1">
      <c r="A202" s="7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7"/>
      <c r="AI202" s="27"/>
      <c r="AJ202" s="27"/>
      <c r="AK202" s="27"/>
      <c r="AL202" s="27"/>
      <c r="AM202" s="27"/>
      <c r="AN202" s="27"/>
      <c r="AO202" s="27"/>
      <c r="AP202" s="27"/>
      <c r="AQ202" s="27"/>
      <c r="AR202" s="27"/>
      <c r="AS202" s="27"/>
      <c r="AT202" s="27"/>
      <c r="AU202" s="27"/>
    </row>
    <row r="203" spans="1:47" ht="12.75" customHeight="1">
      <c r="A203" s="7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7"/>
      <c r="AI203" s="27"/>
      <c r="AJ203" s="27"/>
      <c r="AK203" s="27"/>
      <c r="AL203" s="27"/>
      <c r="AM203" s="27"/>
      <c r="AN203" s="27"/>
      <c r="AO203" s="27"/>
      <c r="AP203" s="27"/>
      <c r="AQ203" s="27"/>
      <c r="AR203" s="27"/>
      <c r="AS203" s="27"/>
      <c r="AT203" s="27"/>
      <c r="AU203" s="27"/>
    </row>
    <row r="204" spans="1:47" ht="12.75" customHeight="1">
      <c r="A204" s="7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  <c r="AI204" s="27"/>
      <c r="AJ204" s="27"/>
      <c r="AK204" s="27"/>
      <c r="AL204" s="27"/>
      <c r="AM204" s="27"/>
      <c r="AN204" s="27"/>
      <c r="AO204" s="27"/>
      <c r="AP204" s="27"/>
      <c r="AQ204" s="27"/>
      <c r="AR204" s="27"/>
      <c r="AS204" s="27"/>
      <c r="AT204" s="27"/>
      <c r="AU204" s="27"/>
    </row>
    <row r="205" spans="1:47" ht="12.75" customHeight="1">
      <c r="A205" s="7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7"/>
      <c r="AI205" s="27"/>
      <c r="AJ205" s="27"/>
      <c r="AK205" s="27"/>
      <c r="AL205" s="27"/>
      <c r="AM205" s="27"/>
      <c r="AN205" s="27"/>
      <c r="AO205" s="27"/>
      <c r="AP205" s="27"/>
      <c r="AQ205" s="27"/>
      <c r="AR205" s="27"/>
      <c r="AS205" s="27"/>
      <c r="AT205" s="27"/>
      <c r="AU205" s="27"/>
    </row>
    <row r="206" spans="1:47" ht="12.75" customHeight="1">
      <c r="A206" s="7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  <c r="AI206" s="27"/>
      <c r="AJ206" s="27"/>
      <c r="AK206" s="27"/>
      <c r="AL206" s="27"/>
      <c r="AM206" s="27"/>
      <c r="AN206" s="27"/>
      <c r="AO206" s="27"/>
      <c r="AP206" s="27"/>
      <c r="AQ206" s="27"/>
      <c r="AR206" s="27"/>
      <c r="AS206" s="27"/>
      <c r="AT206" s="27"/>
      <c r="AU206" s="27"/>
    </row>
    <row r="207" spans="1:47" ht="12.75" customHeight="1">
      <c r="A207" s="7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7"/>
      <c r="AI207" s="27"/>
      <c r="AJ207" s="27"/>
      <c r="AK207" s="27"/>
      <c r="AL207" s="27"/>
      <c r="AM207" s="27"/>
      <c r="AN207" s="27"/>
      <c r="AO207" s="27"/>
      <c r="AP207" s="27"/>
      <c r="AQ207" s="27"/>
      <c r="AR207" s="27"/>
      <c r="AS207" s="27"/>
      <c r="AT207" s="27"/>
      <c r="AU207" s="27"/>
    </row>
    <row r="208" spans="1:47" ht="12.75" customHeight="1">
      <c r="A208" s="7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  <c r="AI208" s="27"/>
      <c r="AJ208" s="27"/>
      <c r="AK208" s="27"/>
      <c r="AL208" s="27"/>
      <c r="AM208" s="27"/>
      <c r="AN208" s="27"/>
      <c r="AO208" s="27"/>
      <c r="AP208" s="27"/>
      <c r="AQ208" s="27"/>
      <c r="AR208" s="27"/>
      <c r="AS208" s="27"/>
      <c r="AT208" s="27"/>
      <c r="AU208" s="27"/>
    </row>
    <row r="209" spans="1:47" ht="12.75" customHeight="1">
      <c r="A209" s="7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7"/>
      <c r="AI209" s="27"/>
      <c r="AJ209" s="27"/>
      <c r="AK209" s="27"/>
      <c r="AL209" s="27"/>
      <c r="AM209" s="27"/>
      <c r="AN209" s="27"/>
      <c r="AO209" s="27"/>
      <c r="AP209" s="27"/>
      <c r="AQ209" s="27"/>
      <c r="AR209" s="27"/>
      <c r="AS209" s="27"/>
      <c r="AT209" s="27"/>
      <c r="AU209" s="27"/>
    </row>
    <row r="210" spans="1:47" ht="12.75" customHeight="1">
      <c r="A210" s="7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7"/>
      <c r="AI210" s="27"/>
      <c r="AJ210" s="27"/>
      <c r="AK210" s="27"/>
      <c r="AL210" s="27"/>
      <c r="AM210" s="27"/>
      <c r="AN210" s="27"/>
      <c r="AO210" s="27"/>
      <c r="AP210" s="27"/>
      <c r="AQ210" s="27"/>
      <c r="AR210" s="27"/>
      <c r="AS210" s="27"/>
      <c r="AT210" s="27"/>
      <c r="AU210" s="27"/>
    </row>
    <row r="211" spans="1:47" ht="12.75" customHeight="1">
      <c r="A211" s="7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  <c r="AI211" s="27"/>
      <c r="AJ211" s="27"/>
      <c r="AK211" s="27"/>
      <c r="AL211" s="27"/>
      <c r="AM211" s="27"/>
      <c r="AN211" s="27"/>
      <c r="AO211" s="27"/>
      <c r="AP211" s="27"/>
      <c r="AQ211" s="27"/>
      <c r="AR211" s="27"/>
      <c r="AS211" s="27"/>
      <c r="AT211" s="27"/>
      <c r="AU211" s="27"/>
    </row>
    <row r="212" spans="1:47" ht="12.75" customHeight="1">
      <c r="A212" s="7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7"/>
      <c r="AI212" s="27"/>
      <c r="AJ212" s="27"/>
      <c r="AK212" s="27"/>
      <c r="AL212" s="27"/>
      <c r="AM212" s="27"/>
      <c r="AN212" s="27"/>
      <c r="AO212" s="27"/>
      <c r="AP212" s="27"/>
      <c r="AQ212" s="27"/>
      <c r="AR212" s="27"/>
      <c r="AS212" s="27"/>
      <c r="AT212" s="27"/>
      <c r="AU212" s="27"/>
    </row>
    <row r="213" spans="1:47" ht="12.75" customHeight="1">
      <c r="A213" s="7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7"/>
      <c r="AI213" s="27"/>
      <c r="AJ213" s="27"/>
      <c r="AK213" s="27"/>
      <c r="AL213" s="27"/>
      <c r="AM213" s="27"/>
      <c r="AN213" s="27"/>
      <c r="AO213" s="27"/>
      <c r="AP213" s="27"/>
      <c r="AQ213" s="27"/>
      <c r="AR213" s="27"/>
      <c r="AS213" s="27"/>
      <c r="AT213" s="27"/>
      <c r="AU213" s="27"/>
    </row>
    <row r="214" spans="1:47" ht="12.75" customHeight="1">
      <c r="A214" s="7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  <c r="AI214" s="27"/>
      <c r="AJ214" s="27"/>
      <c r="AK214" s="27"/>
      <c r="AL214" s="27"/>
      <c r="AM214" s="27"/>
      <c r="AN214" s="27"/>
      <c r="AO214" s="27"/>
      <c r="AP214" s="27"/>
      <c r="AQ214" s="27"/>
      <c r="AR214" s="27"/>
      <c r="AS214" s="27"/>
      <c r="AT214" s="27"/>
      <c r="AU214" s="27"/>
    </row>
    <row r="215" spans="1:47" ht="12.75" customHeight="1">
      <c r="A215" s="7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  <c r="AI215" s="27"/>
      <c r="AJ215" s="27"/>
      <c r="AK215" s="27"/>
      <c r="AL215" s="27"/>
      <c r="AM215" s="27"/>
      <c r="AN215" s="27"/>
      <c r="AO215" s="27"/>
      <c r="AP215" s="27"/>
      <c r="AQ215" s="27"/>
      <c r="AR215" s="27"/>
      <c r="AS215" s="27"/>
      <c r="AT215" s="27"/>
      <c r="AU215" s="27"/>
    </row>
    <row r="216" spans="1:47" ht="12.75" customHeight="1">
      <c r="A216" s="7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  <c r="AI216" s="27"/>
      <c r="AJ216" s="27"/>
      <c r="AK216" s="27"/>
      <c r="AL216" s="27"/>
      <c r="AM216" s="27"/>
      <c r="AN216" s="27"/>
      <c r="AO216" s="27"/>
      <c r="AP216" s="27"/>
      <c r="AQ216" s="27"/>
      <c r="AR216" s="27"/>
      <c r="AS216" s="27"/>
      <c r="AT216" s="27"/>
      <c r="AU216" s="27"/>
    </row>
    <row r="217" spans="1:47" ht="12.75" customHeight="1">
      <c r="A217" s="7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  <c r="AI217" s="27"/>
      <c r="AJ217" s="27"/>
      <c r="AK217" s="27"/>
      <c r="AL217" s="27"/>
      <c r="AM217" s="27"/>
      <c r="AN217" s="27"/>
      <c r="AO217" s="27"/>
      <c r="AP217" s="27"/>
      <c r="AQ217" s="27"/>
      <c r="AR217" s="27"/>
      <c r="AS217" s="27"/>
      <c r="AT217" s="27"/>
      <c r="AU217" s="27"/>
    </row>
    <row r="218" spans="1:47" ht="12.75" customHeight="1">
      <c r="A218" s="7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7"/>
      <c r="AI218" s="27"/>
      <c r="AJ218" s="27"/>
      <c r="AK218" s="27"/>
      <c r="AL218" s="27"/>
      <c r="AM218" s="27"/>
      <c r="AN218" s="27"/>
      <c r="AO218" s="27"/>
      <c r="AP218" s="27"/>
      <c r="AQ218" s="27"/>
      <c r="AR218" s="27"/>
      <c r="AS218" s="27"/>
      <c r="AT218" s="27"/>
      <c r="AU218" s="27"/>
    </row>
    <row r="219" spans="1:47" ht="12.75" customHeight="1">
      <c r="A219" s="7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7"/>
      <c r="AI219" s="27"/>
      <c r="AJ219" s="27"/>
      <c r="AK219" s="27"/>
      <c r="AL219" s="27"/>
      <c r="AM219" s="27"/>
      <c r="AN219" s="27"/>
      <c r="AO219" s="27"/>
      <c r="AP219" s="27"/>
      <c r="AQ219" s="27"/>
      <c r="AR219" s="27"/>
      <c r="AS219" s="27"/>
      <c r="AT219" s="27"/>
      <c r="AU219" s="27"/>
    </row>
    <row r="220" spans="1:47" ht="12.75" customHeight="1">
      <c r="A220" s="7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7"/>
      <c r="AI220" s="27"/>
      <c r="AJ220" s="27"/>
      <c r="AK220" s="27"/>
      <c r="AL220" s="27"/>
      <c r="AM220" s="27"/>
      <c r="AN220" s="27"/>
      <c r="AO220" s="27"/>
      <c r="AP220" s="27"/>
      <c r="AQ220" s="27"/>
      <c r="AR220" s="27"/>
      <c r="AS220" s="27"/>
      <c r="AT220" s="27"/>
      <c r="AU220" s="27"/>
    </row>
    <row r="221" spans="1:47" ht="12.75" customHeight="1">
      <c r="A221" s="7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  <c r="AI221" s="27"/>
      <c r="AJ221" s="27"/>
      <c r="AK221" s="27"/>
      <c r="AL221" s="27"/>
      <c r="AM221" s="27"/>
      <c r="AN221" s="27"/>
      <c r="AO221" s="27"/>
      <c r="AP221" s="27"/>
      <c r="AQ221" s="27"/>
      <c r="AR221" s="27"/>
      <c r="AS221" s="27"/>
      <c r="AT221" s="27"/>
      <c r="AU221" s="27"/>
    </row>
    <row r="222" spans="1:47" ht="12.75" customHeight="1">
      <c r="A222" s="7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7"/>
      <c r="AI222" s="27"/>
      <c r="AJ222" s="27"/>
      <c r="AK222" s="27"/>
      <c r="AL222" s="27"/>
      <c r="AM222" s="27"/>
      <c r="AN222" s="27"/>
      <c r="AO222" s="27"/>
      <c r="AP222" s="27"/>
      <c r="AQ222" s="27"/>
      <c r="AR222" s="27"/>
      <c r="AS222" s="27"/>
      <c r="AT222" s="27"/>
      <c r="AU222" s="27"/>
    </row>
    <row r="223" spans="1:47" ht="12.75" customHeight="1">
      <c r="A223" s="7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7"/>
      <c r="AI223" s="27"/>
      <c r="AJ223" s="27"/>
      <c r="AK223" s="27"/>
      <c r="AL223" s="27"/>
      <c r="AM223" s="27"/>
      <c r="AN223" s="27"/>
      <c r="AO223" s="27"/>
      <c r="AP223" s="27"/>
      <c r="AQ223" s="27"/>
      <c r="AR223" s="27"/>
      <c r="AS223" s="27"/>
      <c r="AT223" s="27"/>
      <c r="AU223" s="27"/>
    </row>
    <row r="224" spans="1:47" ht="12.75" customHeight="1">
      <c r="A224" s="7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  <c r="AI224" s="27"/>
      <c r="AJ224" s="27"/>
      <c r="AK224" s="27"/>
      <c r="AL224" s="27"/>
      <c r="AM224" s="27"/>
      <c r="AN224" s="27"/>
      <c r="AO224" s="27"/>
      <c r="AP224" s="27"/>
      <c r="AQ224" s="27"/>
      <c r="AR224" s="27"/>
      <c r="AS224" s="27"/>
      <c r="AT224" s="27"/>
      <c r="AU224" s="27"/>
    </row>
    <row r="225" spans="1:47" ht="12.75" customHeight="1">
      <c r="A225" s="7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7"/>
      <c r="AI225" s="27"/>
      <c r="AJ225" s="27"/>
      <c r="AK225" s="27"/>
      <c r="AL225" s="27"/>
      <c r="AM225" s="27"/>
      <c r="AN225" s="27"/>
      <c r="AO225" s="27"/>
      <c r="AP225" s="27"/>
      <c r="AQ225" s="27"/>
      <c r="AR225" s="27"/>
      <c r="AS225" s="27"/>
      <c r="AT225" s="27"/>
      <c r="AU225" s="27"/>
    </row>
    <row r="226" spans="1:47" ht="12.75" customHeight="1">
      <c r="A226" s="7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  <c r="AI226" s="27"/>
      <c r="AJ226" s="27"/>
      <c r="AK226" s="27"/>
      <c r="AL226" s="27"/>
      <c r="AM226" s="27"/>
      <c r="AN226" s="27"/>
      <c r="AO226" s="27"/>
      <c r="AP226" s="27"/>
      <c r="AQ226" s="27"/>
      <c r="AR226" s="27"/>
      <c r="AS226" s="27"/>
      <c r="AT226" s="27"/>
      <c r="AU226" s="27"/>
    </row>
    <row r="227" spans="1:47" ht="12.75" customHeight="1">
      <c r="A227" s="7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7"/>
      <c r="AI227" s="27"/>
      <c r="AJ227" s="27"/>
      <c r="AK227" s="27"/>
      <c r="AL227" s="27"/>
      <c r="AM227" s="27"/>
      <c r="AN227" s="27"/>
      <c r="AO227" s="27"/>
      <c r="AP227" s="27"/>
      <c r="AQ227" s="27"/>
      <c r="AR227" s="27"/>
      <c r="AS227" s="27"/>
      <c r="AT227" s="27"/>
      <c r="AU227" s="27"/>
    </row>
    <row r="228" spans="1:47" ht="12.75" customHeight="1">
      <c r="A228" s="7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  <c r="AI228" s="27"/>
      <c r="AJ228" s="27"/>
      <c r="AK228" s="27"/>
      <c r="AL228" s="27"/>
      <c r="AM228" s="27"/>
      <c r="AN228" s="27"/>
      <c r="AO228" s="27"/>
      <c r="AP228" s="27"/>
      <c r="AQ228" s="27"/>
      <c r="AR228" s="27"/>
      <c r="AS228" s="27"/>
      <c r="AT228" s="27"/>
      <c r="AU228" s="27"/>
    </row>
    <row r="229" spans="1:47" ht="12.75" customHeight="1">
      <c r="A229" s="7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7"/>
      <c r="AI229" s="27"/>
      <c r="AJ229" s="27"/>
      <c r="AK229" s="27"/>
      <c r="AL229" s="27"/>
      <c r="AM229" s="27"/>
      <c r="AN229" s="27"/>
      <c r="AO229" s="27"/>
      <c r="AP229" s="27"/>
      <c r="AQ229" s="27"/>
      <c r="AR229" s="27"/>
      <c r="AS229" s="27"/>
      <c r="AT229" s="27"/>
      <c r="AU229" s="27"/>
    </row>
    <row r="230" spans="1:47" ht="12.75" customHeight="1">
      <c r="A230" s="7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</row>
    <row r="231" spans="1:47" ht="12.75" customHeight="1">
      <c r="A231" s="7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7"/>
      <c r="AI231" s="27"/>
      <c r="AJ231" s="27"/>
      <c r="AK231" s="27"/>
      <c r="AL231" s="27"/>
      <c r="AM231" s="27"/>
      <c r="AN231" s="27"/>
      <c r="AO231" s="27"/>
      <c r="AP231" s="27"/>
      <c r="AQ231" s="27"/>
      <c r="AR231" s="27"/>
      <c r="AS231" s="27"/>
      <c r="AT231" s="27"/>
      <c r="AU231" s="27"/>
    </row>
    <row r="232" spans="1:47" ht="12.75" customHeight="1">
      <c r="A232" s="7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7"/>
      <c r="AI232" s="27"/>
      <c r="AJ232" s="27"/>
      <c r="AK232" s="27"/>
      <c r="AL232" s="27"/>
      <c r="AM232" s="27"/>
      <c r="AN232" s="27"/>
      <c r="AO232" s="27"/>
      <c r="AP232" s="27"/>
      <c r="AQ232" s="27"/>
      <c r="AR232" s="27"/>
      <c r="AS232" s="27"/>
      <c r="AT232" s="27"/>
      <c r="AU232" s="27"/>
    </row>
    <row r="233" spans="1:47" ht="12.75" customHeight="1">
      <c r="A233" s="7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7"/>
      <c r="AI233" s="27"/>
      <c r="AJ233" s="27"/>
      <c r="AK233" s="27"/>
      <c r="AL233" s="27"/>
      <c r="AM233" s="27"/>
      <c r="AN233" s="27"/>
      <c r="AO233" s="27"/>
      <c r="AP233" s="27"/>
      <c r="AQ233" s="27"/>
      <c r="AR233" s="27"/>
      <c r="AS233" s="27"/>
      <c r="AT233" s="27"/>
      <c r="AU233" s="27"/>
    </row>
    <row r="234" spans="1:47" ht="12.75" customHeight="1">
      <c r="A234" s="7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  <c r="AI234" s="27"/>
      <c r="AJ234" s="27"/>
      <c r="AK234" s="27"/>
      <c r="AL234" s="27"/>
      <c r="AM234" s="27"/>
      <c r="AN234" s="27"/>
      <c r="AO234" s="27"/>
      <c r="AP234" s="27"/>
      <c r="AQ234" s="27"/>
      <c r="AR234" s="27"/>
      <c r="AS234" s="27"/>
      <c r="AT234" s="27"/>
      <c r="AU234" s="27"/>
    </row>
    <row r="235" spans="1:47" ht="12.75" customHeight="1">
      <c r="A235" s="7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  <c r="AI235" s="27"/>
      <c r="AJ235" s="27"/>
      <c r="AK235" s="27"/>
      <c r="AL235" s="27"/>
      <c r="AM235" s="27"/>
      <c r="AN235" s="27"/>
      <c r="AO235" s="27"/>
      <c r="AP235" s="27"/>
      <c r="AQ235" s="27"/>
      <c r="AR235" s="27"/>
      <c r="AS235" s="27"/>
      <c r="AT235" s="27"/>
      <c r="AU235" s="27"/>
    </row>
    <row r="236" spans="1:47" ht="12.75" customHeight="1">
      <c r="A236" s="7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  <c r="AI236" s="27"/>
      <c r="AJ236" s="27"/>
      <c r="AK236" s="27"/>
      <c r="AL236" s="27"/>
      <c r="AM236" s="27"/>
      <c r="AN236" s="27"/>
      <c r="AO236" s="27"/>
      <c r="AP236" s="27"/>
      <c r="AQ236" s="27"/>
      <c r="AR236" s="27"/>
      <c r="AS236" s="27"/>
      <c r="AT236" s="27"/>
      <c r="AU236" s="27"/>
    </row>
    <row r="237" spans="1:47" ht="12.75" customHeight="1">
      <c r="A237" s="7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  <c r="AI237" s="27"/>
      <c r="AJ237" s="27"/>
      <c r="AK237" s="27"/>
      <c r="AL237" s="27"/>
      <c r="AM237" s="27"/>
      <c r="AN237" s="27"/>
      <c r="AO237" s="27"/>
      <c r="AP237" s="27"/>
      <c r="AQ237" s="27"/>
      <c r="AR237" s="27"/>
      <c r="AS237" s="27"/>
      <c r="AT237" s="27"/>
      <c r="AU237" s="27"/>
    </row>
    <row r="238" spans="1:47" ht="12.75" customHeight="1">
      <c r="A238" s="7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  <c r="AI238" s="27"/>
      <c r="AJ238" s="27"/>
      <c r="AK238" s="27"/>
      <c r="AL238" s="27"/>
      <c r="AM238" s="27"/>
      <c r="AN238" s="27"/>
      <c r="AO238" s="27"/>
      <c r="AP238" s="27"/>
      <c r="AQ238" s="27"/>
      <c r="AR238" s="27"/>
      <c r="AS238" s="27"/>
      <c r="AT238" s="27"/>
      <c r="AU238" s="27"/>
    </row>
    <row r="239" spans="1:47" ht="12.75" customHeight="1">
      <c r="A239" s="7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7"/>
      <c r="AI239" s="27"/>
      <c r="AJ239" s="27"/>
      <c r="AK239" s="27"/>
      <c r="AL239" s="27"/>
      <c r="AM239" s="27"/>
      <c r="AN239" s="27"/>
      <c r="AO239" s="27"/>
      <c r="AP239" s="27"/>
      <c r="AQ239" s="27"/>
      <c r="AR239" s="27"/>
      <c r="AS239" s="27"/>
      <c r="AT239" s="27"/>
      <c r="AU239" s="27"/>
    </row>
    <row r="240" spans="1:47" ht="12.75" customHeight="1">
      <c r="A240" s="7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7"/>
      <c r="AI240" s="27"/>
      <c r="AJ240" s="27"/>
      <c r="AK240" s="27"/>
      <c r="AL240" s="27"/>
      <c r="AM240" s="27"/>
      <c r="AN240" s="27"/>
      <c r="AO240" s="27"/>
      <c r="AP240" s="27"/>
      <c r="AQ240" s="27"/>
      <c r="AR240" s="27"/>
      <c r="AS240" s="27"/>
      <c r="AT240" s="27"/>
      <c r="AU240" s="27"/>
    </row>
    <row r="241" spans="1:47" ht="12.75" customHeight="1">
      <c r="A241" s="7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  <c r="AI241" s="27"/>
      <c r="AJ241" s="27"/>
      <c r="AK241" s="27"/>
      <c r="AL241" s="27"/>
      <c r="AM241" s="27"/>
      <c r="AN241" s="27"/>
      <c r="AO241" s="27"/>
      <c r="AP241" s="27"/>
      <c r="AQ241" s="27"/>
      <c r="AR241" s="27"/>
      <c r="AS241" s="27"/>
      <c r="AT241" s="27"/>
      <c r="AU241" s="27"/>
    </row>
    <row r="242" spans="1:47" ht="12.75" customHeight="1">
      <c r="A242" s="7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7"/>
      <c r="AI242" s="27"/>
      <c r="AJ242" s="27"/>
      <c r="AK242" s="27"/>
      <c r="AL242" s="27"/>
      <c r="AM242" s="27"/>
      <c r="AN242" s="27"/>
      <c r="AO242" s="27"/>
      <c r="AP242" s="27"/>
      <c r="AQ242" s="27"/>
      <c r="AR242" s="27"/>
      <c r="AS242" s="27"/>
      <c r="AT242" s="27"/>
      <c r="AU242" s="27"/>
    </row>
    <row r="243" spans="1:47" ht="12.75" customHeight="1">
      <c r="A243" s="7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7"/>
      <c r="AI243" s="27"/>
      <c r="AJ243" s="27"/>
      <c r="AK243" s="27"/>
      <c r="AL243" s="27"/>
      <c r="AM243" s="27"/>
      <c r="AN243" s="27"/>
      <c r="AO243" s="27"/>
      <c r="AP243" s="27"/>
      <c r="AQ243" s="27"/>
      <c r="AR243" s="27"/>
      <c r="AS243" s="27"/>
      <c r="AT243" s="27"/>
      <c r="AU243" s="27"/>
    </row>
    <row r="244" spans="1:47" ht="12.75" customHeight="1">
      <c r="A244" s="7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  <c r="AI244" s="27"/>
      <c r="AJ244" s="27"/>
      <c r="AK244" s="27"/>
      <c r="AL244" s="27"/>
      <c r="AM244" s="27"/>
      <c r="AN244" s="27"/>
      <c r="AO244" s="27"/>
      <c r="AP244" s="27"/>
      <c r="AQ244" s="27"/>
      <c r="AR244" s="27"/>
      <c r="AS244" s="27"/>
      <c r="AT244" s="27"/>
      <c r="AU244" s="27"/>
    </row>
    <row r="245" spans="1:47" ht="12.75" customHeight="1">
      <c r="A245" s="7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7"/>
      <c r="AI245" s="27"/>
      <c r="AJ245" s="27"/>
      <c r="AK245" s="27"/>
      <c r="AL245" s="27"/>
      <c r="AM245" s="27"/>
      <c r="AN245" s="27"/>
      <c r="AO245" s="27"/>
      <c r="AP245" s="27"/>
      <c r="AQ245" s="27"/>
      <c r="AR245" s="27"/>
      <c r="AS245" s="27"/>
      <c r="AT245" s="27"/>
      <c r="AU245" s="27"/>
    </row>
    <row r="246" spans="1:47" ht="12.75" customHeight="1">
      <c r="A246" s="7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</row>
    <row r="247" spans="1:47" ht="12.75" customHeight="1">
      <c r="A247" s="7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7"/>
      <c r="AI247" s="27"/>
      <c r="AJ247" s="27"/>
      <c r="AK247" s="27"/>
      <c r="AL247" s="27"/>
      <c r="AM247" s="27"/>
      <c r="AN247" s="27"/>
      <c r="AO247" s="27"/>
      <c r="AP247" s="27"/>
      <c r="AQ247" s="27"/>
      <c r="AR247" s="27"/>
      <c r="AS247" s="27"/>
      <c r="AT247" s="27"/>
      <c r="AU247" s="27"/>
    </row>
    <row r="248" spans="1:47" ht="12.75" customHeight="1">
      <c r="A248" s="7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  <c r="AI248" s="27"/>
      <c r="AJ248" s="27"/>
      <c r="AK248" s="27"/>
      <c r="AL248" s="27"/>
      <c r="AM248" s="27"/>
      <c r="AN248" s="27"/>
      <c r="AO248" s="27"/>
      <c r="AP248" s="27"/>
      <c r="AQ248" s="27"/>
      <c r="AR248" s="27"/>
      <c r="AS248" s="27"/>
      <c r="AT248" s="27"/>
      <c r="AU248" s="27"/>
    </row>
    <row r="249" spans="1:47" ht="12.75" customHeight="1">
      <c r="A249" s="7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7"/>
      <c r="AI249" s="27"/>
      <c r="AJ249" s="27"/>
      <c r="AK249" s="27"/>
      <c r="AL249" s="27"/>
      <c r="AM249" s="27"/>
      <c r="AN249" s="27"/>
      <c r="AO249" s="27"/>
      <c r="AP249" s="27"/>
      <c r="AQ249" s="27"/>
      <c r="AR249" s="27"/>
      <c r="AS249" s="27"/>
      <c r="AT249" s="27"/>
      <c r="AU249" s="27"/>
    </row>
    <row r="250" spans="1:47" ht="12.75" customHeight="1">
      <c r="A250" s="7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7"/>
      <c r="AI250" s="27"/>
      <c r="AJ250" s="27"/>
      <c r="AK250" s="27"/>
      <c r="AL250" s="27"/>
      <c r="AM250" s="27"/>
      <c r="AN250" s="27"/>
      <c r="AO250" s="27"/>
      <c r="AP250" s="27"/>
      <c r="AQ250" s="27"/>
      <c r="AR250" s="27"/>
      <c r="AS250" s="27"/>
      <c r="AT250" s="27"/>
      <c r="AU250" s="27"/>
    </row>
    <row r="251" spans="1:47" ht="12.75" customHeight="1">
      <c r="A251" s="7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7"/>
      <c r="AI251" s="27"/>
      <c r="AJ251" s="27"/>
      <c r="AK251" s="27"/>
      <c r="AL251" s="27"/>
      <c r="AM251" s="27"/>
      <c r="AN251" s="27"/>
      <c r="AO251" s="27"/>
      <c r="AP251" s="27"/>
      <c r="AQ251" s="27"/>
      <c r="AR251" s="27"/>
      <c r="AS251" s="27"/>
      <c r="AT251" s="27"/>
      <c r="AU251" s="27"/>
    </row>
    <row r="252" spans="1:47" ht="12.75" customHeight="1">
      <c r="A252" s="7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7"/>
      <c r="AI252" s="27"/>
      <c r="AJ252" s="27"/>
      <c r="AK252" s="27"/>
      <c r="AL252" s="27"/>
      <c r="AM252" s="27"/>
      <c r="AN252" s="27"/>
      <c r="AO252" s="27"/>
      <c r="AP252" s="27"/>
      <c r="AQ252" s="27"/>
      <c r="AR252" s="27"/>
      <c r="AS252" s="27"/>
      <c r="AT252" s="27"/>
      <c r="AU252" s="27"/>
    </row>
    <row r="253" spans="1:47" ht="12.75" customHeight="1">
      <c r="A253" s="7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7"/>
      <c r="AI253" s="27"/>
      <c r="AJ253" s="27"/>
      <c r="AK253" s="27"/>
      <c r="AL253" s="27"/>
      <c r="AM253" s="27"/>
      <c r="AN253" s="27"/>
      <c r="AO253" s="27"/>
      <c r="AP253" s="27"/>
      <c r="AQ253" s="27"/>
      <c r="AR253" s="27"/>
      <c r="AS253" s="27"/>
      <c r="AT253" s="27"/>
      <c r="AU253" s="27"/>
    </row>
    <row r="254" spans="1:47" ht="12.75" customHeight="1">
      <c r="A254" s="7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  <c r="AI254" s="27"/>
      <c r="AJ254" s="27"/>
      <c r="AK254" s="27"/>
      <c r="AL254" s="27"/>
      <c r="AM254" s="27"/>
      <c r="AN254" s="27"/>
      <c r="AO254" s="27"/>
      <c r="AP254" s="27"/>
      <c r="AQ254" s="27"/>
      <c r="AR254" s="27"/>
      <c r="AS254" s="27"/>
      <c r="AT254" s="27"/>
      <c r="AU254" s="27"/>
    </row>
    <row r="255" spans="1:47" ht="12.75" customHeight="1">
      <c r="A255" s="7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  <c r="AI255" s="27"/>
      <c r="AJ255" s="27"/>
      <c r="AK255" s="27"/>
      <c r="AL255" s="27"/>
      <c r="AM255" s="27"/>
      <c r="AN255" s="27"/>
      <c r="AO255" s="27"/>
      <c r="AP255" s="27"/>
      <c r="AQ255" s="27"/>
      <c r="AR255" s="27"/>
      <c r="AS255" s="27"/>
      <c r="AT255" s="27"/>
      <c r="AU255" s="27"/>
    </row>
    <row r="256" spans="1:47" ht="12.75" customHeight="1">
      <c r="A256" s="7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  <c r="AI256" s="27"/>
      <c r="AJ256" s="27"/>
      <c r="AK256" s="27"/>
      <c r="AL256" s="27"/>
      <c r="AM256" s="27"/>
      <c r="AN256" s="27"/>
      <c r="AO256" s="27"/>
      <c r="AP256" s="27"/>
      <c r="AQ256" s="27"/>
      <c r="AR256" s="27"/>
      <c r="AS256" s="27"/>
      <c r="AT256" s="27"/>
      <c r="AU256" s="27"/>
    </row>
    <row r="257" spans="1:47" ht="12.75" customHeight="1">
      <c r="A257" s="7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  <c r="AI257" s="27"/>
      <c r="AJ257" s="27"/>
      <c r="AK257" s="27"/>
      <c r="AL257" s="27"/>
      <c r="AM257" s="27"/>
      <c r="AN257" s="27"/>
      <c r="AO257" s="27"/>
      <c r="AP257" s="27"/>
      <c r="AQ257" s="27"/>
      <c r="AR257" s="27"/>
      <c r="AS257" s="27"/>
      <c r="AT257" s="27"/>
      <c r="AU257" s="27"/>
    </row>
    <row r="258" spans="1:47" ht="12.75" customHeight="1">
      <c r="A258" s="7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  <c r="AI258" s="27"/>
      <c r="AJ258" s="27"/>
      <c r="AK258" s="27"/>
      <c r="AL258" s="27"/>
      <c r="AM258" s="27"/>
      <c r="AN258" s="27"/>
      <c r="AO258" s="27"/>
      <c r="AP258" s="27"/>
      <c r="AQ258" s="27"/>
      <c r="AR258" s="27"/>
      <c r="AS258" s="27"/>
      <c r="AT258" s="27"/>
      <c r="AU258" s="27"/>
    </row>
    <row r="259" spans="1:47" ht="12.75" customHeight="1">
      <c r="A259" s="7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7"/>
      <c r="AI259" s="27"/>
      <c r="AJ259" s="27"/>
      <c r="AK259" s="27"/>
      <c r="AL259" s="27"/>
      <c r="AM259" s="27"/>
      <c r="AN259" s="27"/>
      <c r="AO259" s="27"/>
      <c r="AP259" s="27"/>
      <c r="AQ259" s="27"/>
      <c r="AR259" s="27"/>
      <c r="AS259" s="27"/>
      <c r="AT259" s="27"/>
      <c r="AU259" s="27"/>
    </row>
    <row r="260" spans="1:47" ht="12.75" customHeight="1">
      <c r="A260" s="7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7"/>
      <c r="AI260" s="27"/>
      <c r="AJ260" s="27"/>
      <c r="AK260" s="27"/>
      <c r="AL260" s="27"/>
      <c r="AM260" s="27"/>
      <c r="AN260" s="27"/>
      <c r="AO260" s="27"/>
      <c r="AP260" s="27"/>
      <c r="AQ260" s="27"/>
      <c r="AR260" s="27"/>
      <c r="AS260" s="27"/>
      <c r="AT260" s="27"/>
      <c r="AU260" s="27"/>
    </row>
    <row r="261" spans="1:47" ht="12.75" customHeight="1">
      <c r="A261" s="7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  <c r="AI261" s="27"/>
      <c r="AJ261" s="27"/>
      <c r="AK261" s="27"/>
      <c r="AL261" s="27"/>
      <c r="AM261" s="27"/>
      <c r="AN261" s="27"/>
      <c r="AO261" s="27"/>
      <c r="AP261" s="27"/>
      <c r="AQ261" s="27"/>
      <c r="AR261" s="27"/>
      <c r="AS261" s="27"/>
      <c r="AT261" s="27"/>
      <c r="AU261" s="27"/>
    </row>
    <row r="262" spans="1:47" ht="12.75" customHeight="1">
      <c r="A262" s="7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7"/>
      <c r="AI262" s="27"/>
      <c r="AJ262" s="27"/>
      <c r="AK262" s="27"/>
      <c r="AL262" s="27"/>
      <c r="AM262" s="27"/>
      <c r="AN262" s="27"/>
      <c r="AO262" s="27"/>
      <c r="AP262" s="27"/>
      <c r="AQ262" s="27"/>
      <c r="AR262" s="27"/>
      <c r="AS262" s="27"/>
      <c r="AT262" s="27"/>
      <c r="AU262" s="27"/>
    </row>
    <row r="263" spans="1:47" ht="12.75" customHeight="1">
      <c r="A263" s="7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7"/>
      <c r="AI263" s="27"/>
      <c r="AJ263" s="27"/>
      <c r="AK263" s="27"/>
      <c r="AL263" s="27"/>
      <c r="AM263" s="27"/>
      <c r="AN263" s="27"/>
      <c r="AO263" s="27"/>
      <c r="AP263" s="27"/>
      <c r="AQ263" s="27"/>
      <c r="AR263" s="27"/>
      <c r="AS263" s="27"/>
      <c r="AT263" s="27"/>
      <c r="AU263" s="27"/>
    </row>
    <row r="264" spans="1:47" ht="12.75" customHeight="1">
      <c r="A264" s="7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  <c r="AI264" s="27"/>
      <c r="AJ264" s="27"/>
      <c r="AK264" s="27"/>
      <c r="AL264" s="27"/>
      <c r="AM264" s="27"/>
      <c r="AN264" s="27"/>
      <c r="AO264" s="27"/>
      <c r="AP264" s="27"/>
      <c r="AQ264" s="27"/>
      <c r="AR264" s="27"/>
      <c r="AS264" s="27"/>
      <c r="AT264" s="27"/>
      <c r="AU264" s="27"/>
    </row>
    <row r="265" spans="1:47" ht="12.75" customHeight="1">
      <c r="A265" s="7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7"/>
      <c r="AI265" s="27"/>
      <c r="AJ265" s="27"/>
      <c r="AK265" s="27"/>
      <c r="AL265" s="27"/>
      <c r="AM265" s="27"/>
      <c r="AN265" s="27"/>
      <c r="AO265" s="27"/>
      <c r="AP265" s="27"/>
      <c r="AQ265" s="27"/>
      <c r="AR265" s="27"/>
      <c r="AS265" s="27"/>
      <c r="AT265" s="27"/>
      <c r="AU265" s="27"/>
    </row>
    <row r="266" spans="1:47" ht="12.75" customHeight="1">
      <c r="A266" s="7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  <c r="AI266" s="27"/>
      <c r="AJ266" s="27"/>
      <c r="AK266" s="27"/>
      <c r="AL266" s="27"/>
      <c r="AM266" s="27"/>
      <c r="AN266" s="27"/>
      <c r="AO266" s="27"/>
      <c r="AP266" s="27"/>
      <c r="AQ266" s="27"/>
      <c r="AR266" s="27"/>
      <c r="AS266" s="27"/>
      <c r="AT266" s="27"/>
      <c r="AU266" s="27"/>
    </row>
    <row r="267" spans="1:47" ht="12.75" customHeight="1">
      <c r="A267" s="7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7"/>
      <c r="AI267" s="27"/>
      <c r="AJ267" s="27"/>
      <c r="AK267" s="27"/>
      <c r="AL267" s="27"/>
      <c r="AM267" s="27"/>
      <c r="AN267" s="27"/>
      <c r="AO267" s="27"/>
      <c r="AP267" s="27"/>
      <c r="AQ267" s="27"/>
      <c r="AR267" s="27"/>
      <c r="AS267" s="27"/>
      <c r="AT267" s="27"/>
      <c r="AU267" s="27"/>
    </row>
    <row r="268" spans="1:47" ht="12.75" customHeight="1">
      <c r="A268" s="7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  <c r="AI268" s="27"/>
      <c r="AJ268" s="27"/>
      <c r="AK268" s="27"/>
      <c r="AL268" s="27"/>
      <c r="AM268" s="27"/>
      <c r="AN268" s="27"/>
      <c r="AO268" s="27"/>
      <c r="AP268" s="27"/>
      <c r="AQ268" s="27"/>
      <c r="AR268" s="27"/>
      <c r="AS268" s="27"/>
      <c r="AT268" s="27"/>
      <c r="AU268" s="27"/>
    </row>
    <row r="269" spans="1:47" ht="12.75" customHeight="1">
      <c r="A269" s="7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7"/>
      <c r="AI269" s="27"/>
      <c r="AJ269" s="27"/>
      <c r="AK269" s="27"/>
      <c r="AL269" s="27"/>
      <c r="AM269" s="27"/>
      <c r="AN269" s="27"/>
      <c r="AO269" s="27"/>
      <c r="AP269" s="27"/>
      <c r="AQ269" s="27"/>
      <c r="AR269" s="27"/>
      <c r="AS269" s="27"/>
      <c r="AT269" s="27"/>
      <c r="AU269" s="27"/>
    </row>
    <row r="270" spans="1:47" ht="12.75" customHeight="1">
      <c r="A270" s="7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  <c r="AK270" s="27"/>
      <c r="AL270" s="27"/>
      <c r="AM270" s="27"/>
      <c r="AN270" s="27"/>
      <c r="AO270" s="27"/>
      <c r="AP270" s="27"/>
      <c r="AQ270" s="27"/>
      <c r="AR270" s="27"/>
      <c r="AS270" s="27"/>
      <c r="AT270" s="27"/>
      <c r="AU270" s="27"/>
    </row>
    <row r="271" spans="1:47" ht="12.75" customHeight="1">
      <c r="A271" s="7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  <c r="AI271" s="27"/>
      <c r="AJ271" s="27"/>
      <c r="AK271" s="27"/>
      <c r="AL271" s="27"/>
      <c r="AM271" s="27"/>
      <c r="AN271" s="27"/>
      <c r="AO271" s="27"/>
      <c r="AP271" s="27"/>
      <c r="AQ271" s="27"/>
      <c r="AR271" s="27"/>
      <c r="AS271" s="27"/>
      <c r="AT271" s="27"/>
      <c r="AU271" s="27"/>
    </row>
    <row r="272" spans="1:47" ht="12.75" customHeight="1">
      <c r="A272" s="7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7"/>
      <c r="AI272" s="27"/>
      <c r="AJ272" s="27"/>
      <c r="AK272" s="27"/>
      <c r="AL272" s="27"/>
      <c r="AM272" s="27"/>
      <c r="AN272" s="27"/>
      <c r="AO272" s="27"/>
      <c r="AP272" s="27"/>
      <c r="AQ272" s="27"/>
      <c r="AR272" s="27"/>
      <c r="AS272" s="27"/>
      <c r="AT272" s="27"/>
      <c r="AU272" s="27"/>
    </row>
    <row r="273" spans="1:47" ht="12.75" customHeight="1">
      <c r="A273" s="7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7"/>
      <c r="AI273" s="27"/>
      <c r="AJ273" s="27"/>
      <c r="AK273" s="27"/>
      <c r="AL273" s="27"/>
      <c r="AM273" s="27"/>
      <c r="AN273" s="27"/>
      <c r="AO273" s="27"/>
      <c r="AP273" s="27"/>
      <c r="AQ273" s="27"/>
      <c r="AR273" s="27"/>
      <c r="AS273" s="27"/>
      <c r="AT273" s="27"/>
      <c r="AU273" s="27"/>
    </row>
    <row r="274" spans="1:47" ht="12.75" customHeight="1">
      <c r="A274" s="7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7"/>
      <c r="AI274" s="27"/>
      <c r="AJ274" s="27"/>
      <c r="AK274" s="27"/>
      <c r="AL274" s="27"/>
      <c r="AM274" s="27"/>
      <c r="AN274" s="27"/>
      <c r="AO274" s="27"/>
      <c r="AP274" s="27"/>
      <c r="AQ274" s="27"/>
      <c r="AR274" s="27"/>
      <c r="AS274" s="27"/>
      <c r="AT274" s="27"/>
      <c r="AU274" s="27"/>
    </row>
    <row r="275" spans="1:47" ht="12.75" customHeight="1">
      <c r="A275" s="7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7"/>
      <c r="AI275" s="27"/>
      <c r="AJ275" s="27"/>
      <c r="AK275" s="27"/>
      <c r="AL275" s="27"/>
      <c r="AM275" s="27"/>
      <c r="AN275" s="27"/>
      <c r="AO275" s="27"/>
      <c r="AP275" s="27"/>
      <c r="AQ275" s="27"/>
      <c r="AR275" s="27"/>
      <c r="AS275" s="27"/>
      <c r="AT275" s="27"/>
      <c r="AU275" s="27"/>
    </row>
    <row r="276" spans="1:47" ht="12.75" customHeight="1">
      <c r="A276" s="7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  <c r="AI276" s="27"/>
      <c r="AJ276" s="27"/>
      <c r="AK276" s="27"/>
      <c r="AL276" s="27"/>
      <c r="AM276" s="27"/>
      <c r="AN276" s="27"/>
      <c r="AO276" s="27"/>
      <c r="AP276" s="27"/>
      <c r="AQ276" s="27"/>
      <c r="AR276" s="27"/>
      <c r="AS276" s="27"/>
      <c r="AT276" s="27"/>
      <c r="AU276" s="27"/>
    </row>
    <row r="277" spans="1:47" ht="12.75" customHeight="1">
      <c r="A277" s="7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7"/>
      <c r="AI277" s="27"/>
      <c r="AJ277" s="27"/>
      <c r="AK277" s="27"/>
      <c r="AL277" s="27"/>
      <c r="AM277" s="27"/>
      <c r="AN277" s="27"/>
      <c r="AO277" s="27"/>
      <c r="AP277" s="27"/>
      <c r="AQ277" s="27"/>
      <c r="AR277" s="27"/>
      <c r="AS277" s="27"/>
      <c r="AT277" s="27"/>
      <c r="AU277" s="27"/>
    </row>
    <row r="278" spans="1:47" ht="12.75" customHeight="1">
      <c r="A278" s="7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7"/>
      <c r="AI278" s="27"/>
      <c r="AJ278" s="27"/>
      <c r="AK278" s="27"/>
      <c r="AL278" s="27"/>
      <c r="AM278" s="27"/>
      <c r="AN278" s="27"/>
      <c r="AO278" s="27"/>
      <c r="AP278" s="27"/>
      <c r="AQ278" s="27"/>
      <c r="AR278" s="27"/>
      <c r="AS278" s="27"/>
      <c r="AT278" s="27"/>
      <c r="AU278" s="27"/>
    </row>
    <row r="279" spans="1:47" ht="12.75" customHeight="1">
      <c r="A279" s="7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7"/>
      <c r="AI279" s="27"/>
      <c r="AJ279" s="27"/>
      <c r="AK279" s="27"/>
      <c r="AL279" s="27"/>
      <c r="AM279" s="27"/>
      <c r="AN279" s="27"/>
      <c r="AO279" s="27"/>
      <c r="AP279" s="27"/>
      <c r="AQ279" s="27"/>
      <c r="AR279" s="27"/>
      <c r="AS279" s="27"/>
      <c r="AT279" s="27"/>
      <c r="AU279" s="27"/>
    </row>
    <row r="280" spans="1:47" ht="12.75" customHeight="1">
      <c r="A280" s="7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7"/>
      <c r="AI280" s="27"/>
      <c r="AJ280" s="27"/>
      <c r="AK280" s="27"/>
      <c r="AL280" s="27"/>
      <c r="AM280" s="27"/>
      <c r="AN280" s="27"/>
      <c r="AO280" s="27"/>
      <c r="AP280" s="27"/>
      <c r="AQ280" s="27"/>
      <c r="AR280" s="27"/>
      <c r="AS280" s="27"/>
      <c r="AT280" s="27"/>
      <c r="AU280" s="27"/>
    </row>
    <row r="281" spans="1:47" ht="12.75" customHeight="1">
      <c r="A281" s="7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7"/>
      <c r="AI281" s="27"/>
      <c r="AJ281" s="27"/>
      <c r="AK281" s="27"/>
      <c r="AL281" s="27"/>
      <c r="AM281" s="27"/>
      <c r="AN281" s="27"/>
      <c r="AO281" s="27"/>
      <c r="AP281" s="27"/>
      <c r="AQ281" s="27"/>
      <c r="AR281" s="27"/>
      <c r="AS281" s="27"/>
      <c r="AT281" s="27"/>
      <c r="AU281" s="27"/>
    </row>
    <row r="282" spans="1:47" ht="12.75" customHeight="1">
      <c r="A282" s="7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7"/>
      <c r="AI282" s="27"/>
      <c r="AJ282" s="27"/>
      <c r="AK282" s="27"/>
      <c r="AL282" s="27"/>
      <c r="AM282" s="27"/>
      <c r="AN282" s="27"/>
      <c r="AO282" s="27"/>
      <c r="AP282" s="27"/>
      <c r="AQ282" s="27"/>
      <c r="AR282" s="27"/>
      <c r="AS282" s="27"/>
      <c r="AT282" s="27"/>
      <c r="AU282" s="27"/>
    </row>
    <row r="283" spans="1:47" ht="12.75" customHeight="1">
      <c r="A283" s="7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7"/>
      <c r="AI283" s="27"/>
      <c r="AJ283" s="27"/>
      <c r="AK283" s="27"/>
      <c r="AL283" s="27"/>
      <c r="AM283" s="27"/>
      <c r="AN283" s="27"/>
      <c r="AO283" s="27"/>
      <c r="AP283" s="27"/>
      <c r="AQ283" s="27"/>
      <c r="AR283" s="27"/>
      <c r="AS283" s="27"/>
      <c r="AT283" s="27"/>
      <c r="AU283" s="27"/>
    </row>
    <row r="284" spans="1:47" ht="12.75" customHeight="1">
      <c r="A284" s="7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7"/>
      <c r="AI284" s="27"/>
      <c r="AJ284" s="27"/>
      <c r="AK284" s="27"/>
      <c r="AL284" s="27"/>
      <c r="AM284" s="27"/>
      <c r="AN284" s="27"/>
      <c r="AO284" s="27"/>
      <c r="AP284" s="27"/>
      <c r="AQ284" s="27"/>
      <c r="AR284" s="27"/>
      <c r="AS284" s="27"/>
      <c r="AT284" s="27"/>
      <c r="AU284" s="27"/>
    </row>
    <row r="285" spans="1:47" ht="12.75" customHeight="1">
      <c r="A285" s="7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7"/>
      <c r="AI285" s="27"/>
      <c r="AJ285" s="27"/>
      <c r="AK285" s="27"/>
      <c r="AL285" s="27"/>
      <c r="AM285" s="27"/>
      <c r="AN285" s="27"/>
      <c r="AO285" s="27"/>
      <c r="AP285" s="27"/>
      <c r="AQ285" s="27"/>
      <c r="AR285" s="27"/>
      <c r="AS285" s="27"/>
      <c r="AT285" s="27"/>
      <c r="AU285" s="27"/>
    </row>
    <row r="286" spans="1:47" ht="12.75" customHeight="1">
      <c r="A286" s="7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  <c r="AI286" s="27"/>
      <c r="AJ286" s="27"/>
      <c r="AK286" s="27"/>
      <c r="AL286" s="27"/>
      <c r="AM286" s="27"/>
      <c r="AN286" s="27"/>
      <c r="AO286" s="27"/>
      <c r="AP286" s="27"/>
      <c r="AQ286" s="27"/>
      <c r="AR286" s="27"/>
      <c r="AS286" s="27"/>
      <c r="AT286" s="27"/>
      <c r="AU286" s="27"/>
    </row>
    <row r="287" spans="1:47" ht="12.75" customHeight="1">
      <c r="A287" s="7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7"/>
      <c r="AI287" s="27"/>
      <c r="AJ287" s="27"/>
      <c r="AK287" s="27"/>
      <c r="AL287" s="27"/>
      <c r="AM287" s="27"/>
      <c r="AN287" s="27"/>
      <c r="AO287" s="27"/>
      <c r="AP287" s="27"/>
      <c r="AQ287" s="27"/>
      <c r="AR287" s="27"/>
      <c r="AS287" s="27"/>
      <c r="AT287" s="27"/>
      <c r="AU287" s="27"/>
    </row>
    <row r="288" spans="1:47" ht="12.75" customHeight="1">
      <c r="A288" s="7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  <c r="AI288" s="27"/>
      <c r="AJ288" s="27"/>
      <c r="AK288" s="27"/>
      <c r="AL288" s="27"/>
      <c r="AM288" s="27"/>
      <c r="AN288" s="27"/>
      <c r="AO288" s="27"/>
      <c r="AP288" s="27"/>
      <c r="AQ288" s="27"/>
      <c r="AR288" s="27"/>
      <c r="AS288" s="27"/>
      <c r="AT288" s="27"/>
      <c r="AU288" s="27"/>
    </row>
    <row r="289" spans="1:47" ht="12.75" customHeight="1">
      <c r="A289" s="7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  <c r="AK289" s="27"/>
      <c r="AL289" s="27"/>
      <c r="AM289" s="27"/>
      <c r="AN289" s="27"/>
      <c r="AO289" s="27"/>
      <c r="AP289" s="27"/>
      <c r="AQ289" s="27"/>
      <c r="AR289" s="27"/>
      <c r="AS289" s="27"/>
      <c r="AT289" s="27"/>
      <c r="AU289" s="27"/>
    </row>
    <row r="290" spans="1:47" ht="12.75" customHeight="1">
      <c r="A290" s="7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7"/>
      <c r="AI290" s="27"/>
      <c r="AJ290" s="27"/>
      <c r="AK290" s="27"/>
      <c r="AL290" s="27"/>
      <c r="AM290" s="27"/>
      <c r="AN290" s="27"/>
      <c r="AO290" s="27"/>
      <c r="AP290" s="27"/>
      <c r="AQ290" s="27"/>
      <c r="AR290" s="27"/>
      <c r="AS290" s="27"/>
      <c r="AT290" s="27"/>
      <c r="AU290" s="27"/>
    </row>
    <row r="291" spans="1:47" ht="12.75" customHeight="1">
      <c r="A291" s="7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7"/>
      <c r="AI291" s="27"/>
      <c r="AJ291" s="27"/>
      <c r="AK291" s="27"/>
      <c r="AL291" s="27"/>
      <c r="AM291" s="27"/>
      <c r="AN291" s="27"/>
      <c r="AO291" s="27"/>
      <c r="AP291" s="27"/>
      <c r="AQ291" s="27"/>
      <c r="AR291" s="27"/>
      <c r="AS291" s="27"/>
      <c r="AT291" s="27"/>
      <c r="AU291" s="27"/>
    </row>
    <row r="292" spans="1:47" ht="12.75" customHeight="1">
      <c r="A292" s="7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7"/>
      <c r="AI292" s="27"/>
      <c r="AJ292" s="27"/>
      <c r="AK292" s="27"/>
      <c r="AL292" s="27"/>
      <c r="AM292" s="27"/>
      <c r="AN292" s="27"/>
      <c r="AO292" s="27"/>
      <c r="AP292" s="27"/>
      <c r="AQ292" s="27"/>
      <c r="AR292" s="27"/>
      <c r="AS292" s="27"/>
      <c r="AT292" s="27"/>
      <c r="AU292" s="27"/>
    </row>
    <row r="293" spans="1:47" ht="12.75" customHeight="1">
      <c r="A293" s="7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7"/>
      <c r="AI293" s="27"/>
      <c r="AJ293" s="27"/>
      <c r="AK293" s="27"/>
      <c r="AL293" s="27"/>
      <c r="AM293" s="27"/>
      <c r="AN293" s="27"/>
      <c r="AO293" s="27"/>
      <c r="AP293" s="27"/>
      <c r="AQ293" s="27"/>
      <c r="AR293" s="27"/>
      <c r="AS293" s="27"/>
      <c r="AT293" s="27"/>
      <c r="AU293" s="27"/>
    </row>
    <row r="294" spans="1:47" ht="12.75" customHeight="1">
      <c r="A294" s="7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7"/>
      <c r="AI294" s="27"/>
      <c r="AJ294" s="27"/>
      <c r="AK294" s="27"/>
      <c r="AL294" s="27"/>
      <c r="AM294" s="27"/>
      <c r="AN294" s="27"/>
      <c r="AO294" s="27"/>
      <c r="AP294" s="27"/>
      <c r="AQ294" s="27"/>
      <c r="AR294" s="27"/>
      <c r="AS294" s="27"/>
      <c r="AT294" s="27"/>
      <c r="AU294" s="27"/>
    </row>
    <row r="295" spans="1:47" ht="12.75" customHeight="1">
      <c r="A295" s="7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7"/>
      <c r="AI295" s="27"/>
      <c r="AJ295" s="27"/>
      <c r="AK295" s="27"/>
      <c r="AL295" s="27"/>
      <c r="AM295" s="27"/>
      <c r="AN295" s="27"/>
      <c r="AO295" s="27"/>
      <c r="AP295" s="27"/>
      <c r="AQ295" s="27"/>
      <c r="AR295" s="27"/>
      <c r="AS295" s="27"/>
      <c r="AT295" s="27"/>
      <c r="AU295" s="27"/>
    </row>
    <row r="296" spans="1:47" ht="12.75" customHeight="1">
      <c r="A296" s="7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  <c r="AI296" s="27"/>
      <c r="AJ296" s="27"/>
      <c r="AK296" s="27"/>
      <c r="AL296" s="27"/>
      <c r="AM296" s="27"/>
      <c r="AN296" s="27"/>
      <c r="AO296" s="27"/>
      <c r="AP296" s="27"/>
      <c r="AQ296" s="27"/>
      <c r="AR296" s="27"/>
      <c r="AS296" s="27"/>
      <c r="AT296" s="27"/>
      <c r="AU296" s="27"/>
    </row>
    <row r="297" spans="1:47" ht="12.75" customHeight="1">
      <c r="A297" s="7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7"/>
      <c r="AI297" s="27"/>
      <c r="AJ297" s="27"/>
      <c r="AK297" s="27"/>
      <c r="AL297" s="27"/>
      <c r="AM297" s="27"/>
      <c r="AN297" s="27"/>
      <c r="AO297" s="27"/>
      <c r="AP297" s="27"/>
      <c r="AQ297" s="27"/>
      <c r="AR297" s="27"/>
      <c r="AS297" s="27"/>
      <c r="AT297" s="27"/>
      <c r="AU297" s="27"/>
    </row>
    <row r="298" spans="1:47" ht="12.75" customHeight="1">
      <c r="A298" s="7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7"/>
      <c r="AI298" s="27"/>
      <c r="AJ298" s="27"/>
      <c r="AK298" s="27"/>
      <c r="AL298" s="27"/>
      <c r="AM298" s="27"/>
      <c r="AN298" s="27"/>
      <c r="AO298" s="27"/>
      <c r="AP298" s="27"/>
      <c r="AQ298" s="27"/>
      <c r="AR298" s="27"/>
      <c r="AS298" s="27"/>
      <c r="AT298" s="27"/>
      <c r="AU298" s="27"/>
    </row>
    <row r="299" spans="1:47" ht="12.75" customHeight="1">
      <c r="A299" s="7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7"/>
      <c r="AI299" s="27"/>
      <c r="AJ299" s="27"/>
      <c r="AK299" s="27"/>
      <c r="AL299" s="27"/>
      <c r="AM299" s="27"/>
      <c r="AN299" s="27"/>
      <c r="AO299" s="27"/>
      <c r="AP299" s="27"/>
      <c r="AQ299" s="27"/>
      <c r="AR299" s="27"/>
      <c r="AS299" s="27"/>
      <c r="AT299" s="27"/>
      <c r="AU299" s="27"/>
    </row>
    <row r="300" spans="1:47" ht="12.75" customHeight="1">
      <c r="A300" s="7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7"/>
      <c r="AI300" s="27"/>
      <c r="AJ300" s="27"/>
      <c r="AK300" s="27"/>
      <c r="AL300" s="27"/>
      <c r="AM300" s="27"/>
      <c r="AN300" s="27"/>
      <c r="AO300" s="27"/>
      <c r="AP300" s="27"/>
      <c r="AQ300" s="27"/>
      <c r="AR300" s="27"/>
      <c r="AS300" s="27"/>
      <c r="AT300" s="27"/>
      <c r="AU300" s="27"/>
    </row>
    <row r="301" spans="1:47" ht="12.75" customHeight="1">
      <c r="A301" s="7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7"/>
      <c r="AI301" s="27"/>
      <c r="AJ301" s="27"/>
      <c r="AK301" s="27"/>
      <c r="AL301" s="27"/>
      <c r="AM301" s="27"/>
      <c r="AN301" s="27"/>
      <c r="AO301" s="27"/>
      <c r="AP301" s="27"/>
      <c r="AQ301" s="27"/>
      <c r="AR301" s="27"/>
      <c r="AS301" s="27"/>
      <c r="AT301" s="27"/>
      <c r="AU301" s="27"/>
    </row>
    <row r="302" spans="1:47" ht="12.75" customHeight="1">
      <c r="A302" s="7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7"/>
      <c r="AI302" s="27"/>
      <c r="AJ302" s="27"/>
      <c r="AK302" s="27"/>
      <c r="AL302" s="27"/>
      <c r="AM302" s="27"/>
      <c r="AN302" s="27"/>
      <c r="AO302" s="27"/>
      <c r="AP302" s="27"/>
      <c r="AQ302" s="27"/>
      <c r="AR302" s="27"/>
      <c r="AS302" s="27"/>
      <c r="AT302" s="27"/>
      <c r="AU302" s="27"/>
    </row>
    <row r="303" spans="1:47" ht="12.75" customHeight="1">
      <c r="A303" s="7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7"/>
      <c r="AI303" s="27"/>
      <c r="AJ303" s="27"/>
      <c r="AK303" s="27"/>
      <c r="AL303" s="27"/>
      <c r="AM303" s="27"/>
      <c r="AN303" s="27"/>
      <c r="AO303" s="27"/>
      <c r="AP303" s="27"/>
      <c r="AQ303" s="27"/>
      <c r="AR303" s="27"/>
      <c r="AS303" s="27"/>
      <c r="AT303" s="27"/>
      <c r="AU303" s="27"/>
    </row>
    <row r="304" spans="1:47" ht="12.75" customHeight="1">
      <c r="A304" s="7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7"/>
      <c r="AI304" s="27"/>
      <c r="AJ304" s="27"/>
      <c r="AK304" s="27"/>
      <c r="AL304" s="27"/>
      <c r="AM304" s="27"/>
      <c r="AN304" s="27"/>
      <c r="AO304" s="27"/>
      <c r="AP304" s="27"/>
      <c r="AQ304" s="27"/>
      <c r="AR304" s="27"/>
      <c r="AS304" s="27"/>
      <c r="AT304" s="27"/>
      <c r="AU304" s="27"/>
    </row>
    <row r="305" spans="1:47" ht="12.75" customHeight="1">
      <c r="A305" s="7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7"/>
      <c r="AI305" s="27"/>
      <c r="AJ305" s="27"/>
      <c r="AK305" s="27"/>
      <c r="AL305" s="27"/>
      <c r="AM305" s="27"/>
      <c r="AN305" s="27"/>
      <c r="AO305" s="27"/>
      <c r="AP305" s="27"/>
      <c r="AQ305" s="27"/>
      <c r="AR305" s="27"/>
      <c r="AS305" s="27"/>
      <c r="AT305" s="27"/>
      <c r="AU305" s="27"/>
    </row>
    <row r="306" spans="1:47" ht="12.75" customHeight="1">
      <c r="A306" s="7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  <c r="AI306" s="27"/>
      <c r="AJ306" s="27"/>
      <c r="AK306" s="27"/>
      <c r="AL306" s="27"/>
      <c r="AM306" s="27"/>
      <c r="AN306" s="27"/>
      <c r="AO306" s="27"/>
      <c r="AP306" s="27"/>
      <c r="AQ306" s="27"/>
      <c r="AR306" s="27"/>
      <c r="AS306" s="27"/>
      <c r="AT306" s="27"/>
      <c r="AU306" s="27"/>
    </row>
    <row r="307" spans="1:47" ht="12.75" customHeight="1">
      <c r="A307" s="7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7"/>
      <c r="AI307" s="27"/>
      <c r="AJ307" s="27"/>
      <c r="AK307" s="27"/>
      <c r="AL307" s="27"/>
      <c r="AM307" s="27"/>
      <c r="AN307" s="27"/>
      <c r="AO307" s="27"/>
      <c r="AP307" s="27"/>
      <c r="AQ307" s="27"/>
      <c r="AR307" s="27"/>
      <c r="AS307" s="27"/>
      <c r="AT307" s="27"/>
      <c r="AU307" s="27"/>
    </row>
    <row r="308" spans="1:47" ht="12.75" customHeight="1">
      <c r="A308" s="7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  <c r="AI308" s="27"/>
      <c r="AJ308" s="27"/>
      <c r="AK308" s="27"/>
      <c r="AL308" s="27"/>
      <c r="AM308" s="27"/>
      <c r="AN308" s="27"/>
      <c r="AO308" s="27"/>
      <c r="AP308" s="27"/>
      <c r="AQ308" s="27"/>
      <c r="AR308" s="27"/>
      <c r="AS308" s="27"/>
      <c r="AT308" s="27"/>
      <c r="AU308" s="27"/>
    </row>
    <row r="309" spans="1:47" ht="12.75" customHeight="1">
      <c r="A309" s="7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7"/>
      <c r="AI309" s="27"/>
      <c r="AJ309" s="27"/>
      <c r="AK309" s="27"/>
      <c r="AL309" s="27"/>
      <c r="AM309" s="27"/>
      <c r="AN309" s="27"/>
      <c r="AO309" s="27"/>
      <c r="AP309" s="27"/>
      <c r="AQ309" s="27"/>
      <c r="AR309" s="27"/>
      <c r="AS309" s="27"/>
      <c r="AT309" s="27"/>
      <c r="AU309" s="27"/>
    </row>
    <row r="310" spans="1:47" ht="12.75" customHeight="1">
      <c r="A310" s="7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7"/>
      <c r="AI310" s="27"/>
      <c r="AJ310" s="27"/>
      <c r="AK310" s="27"/>
      <c r="AL310" s="27"/>
      <c r="AM310" s="27"/>
      <c r="AN310" s="27"/>
      <c r="AO310" s="27"/>
      <c r="AP310" s="27"/>
      <c r="AQ310" s="27"/>
      <c r="AR310" s="27"/>
      <c r="AS310" s="27"/>
      <c r="AT310" s="27"/>
      <c r="AU310" s="27"/>
    </row>
    <row r="311" spans="1:47" ht="12.75" customHeight="1">
      <c r="A311" s="7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7"/>
      <c r="AI311" s="27"/>
      <c r="AJ311" s="27"/>
      <c r="AK311" s="27"/>
      <c r="AL311" s="27"/>
      <c r="AM311" s="27"/>
      <c r="AN311" s="27"/>
      <c r="AO311" s="27"/>
      <c r="AP311" s="27"/>
      <c r="AQ311" s="27"/>
      <c r="AR311" s="27"/>
      <c r="AS311" s="27"/>
      <c r="AT311" s="27"/>
      <c r="AU311" s="27"/>
    </row>
    <row r="312" spans="1:47" ht="12.75" customHeight="1">
      <c r="A312" s="7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7"/>
      <c r="AI312" s="27"/>
      <c r="AJ312" s="27"/>
      <c r="AK312" s="27"/>
      <c r="AL312" s="27"/>
      <c r="AM312" s="27"/>
      <c r="AN312" s="27"/>
      <c r="AO312" s="27"/>
      <c r="AP312" s="27"/>
      <c r="AQ312" s="27"/>
      <c r="AR312" s="27"/>
      <c r="AS312" s="27"/>
      <c r="AT312" s="27"/>
      <c r="AU312" s="27"/>
    </row>
    <row r="313" spans="1:47" ht="12.75" customHeight="1">
      <c r="A313" s="7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7"/>
      <c r="AI313" s="27"/>
      <c r="AJ313" s="27"/>
      <c r="AK313" s="27"/>
      <c r="AL313" s="27"/>
      <c r="AM313" s="27"/>
      <c r="AN313" s="27"/>
      <c r="AO313" s="27"/>
      <c r="AP313" s="27"/>
      <c r="AQ313" s="27"/>
      <c r="AR313" s="27"/>
      <c r="AS313" s="27"/>
      <c r="AT313" s="27"/>
      <c r="AU313" s="27"/>
    </row>
    <row r="314" spans="1:47" ht="12.75" customHeight="1">
      <c r="A314" s="7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  <c r="AK314" s="27"/>
      <c r="AL314" s="27"/>
      <c r="AM314" s="27"/>
      <c r="AN314" s="27"/>
      <c r="AO314" s="27"/>
      <c r="AP314" s="27"/>
      <c r="AQ314" s="27"/>
      <c r="AR314" s="27"/>
      <c r="AS314" s="27"/>
      <c r="AT314" s="27"/>
      <c r="AU314" s="27"/>
    </row>
    <row r="315" spans="1:47" ht="12.75" customHeight="1">
      <c r="A315" s="7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  <c r="AI315" s="27"/>
      <c r="AJ315" s="27"/>
      <c r="AK315" s="27"/>
      <c r="AL315" s="27"/>
      <c r="AM315" s="27"/>
      <c r="AN315" s="27"/>
      <c r="AO315" s="27"/>
      <c r="AP315" s="27"/>
      <c r="AQ315" s="27"/>
      <c r="AR315" s="27"/>
      <c r="AS315" s="27"/>
      <c r="AT315" s="27"/>
      <c r="AU315" s="27"/>
    </row>
    <row r="316" spans="1:47" ht="12.75" customHeight="1">
      <c r="A316" s="7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  <c r="AI316" s="27"/>
      <c r="AJ316" s="27"/>
      <c r="AK316" s="27"/>
      <c r="AL316" s="27"/>
      <c r="AM316" s="27"/>
      <c r="AN316" s="27"/>
      <c r="AO316" s="27"/>
      <c r="AP316" s="27"/>
      <c r="AQ316" s="27"/>
      <c r="AR316" s="27"/>
      <c r="AS316" s="27"/>
      <c r="AT316" s="27"/>
      <c r="AU316" s="27"/>
    </row>
    <row r="317" spans="1:47" ht="12.75" customHeight="1">
      <c r="A317" s="7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7"/>
      <c r="AI317" s="27"/>
      <c r="AJ317" s="27"/>
      <c r="AK317" s="27"/>
      <c r="AL317" s="27"/>
      <c r="AM317" s="27"/>
      <c r="AN317" s="27"/>
      <c r="AO317" s="27"/>
      <c r="AP317" s="27"/>
      <c r="AQ317" s="27"/>
      <c r="AR317" s="27"/>
      <c r="AS317" s="27"/>
      <c r="AT317" s="27"/>
      <c r="AU317" s="27"/>
    </row>
    <row r="318" spans="1:47" ht="12.75" customHeight="1">
      <c r="A318" s="7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7"/>
      <c r="AI318" s="27"/>
      <c r="AJ318" s="27"/>
      <c r="AK318" s="27"/>
      <c r="AL318" s="27"/>
      <c r="AM318" s="27"/>
      <c r="AN318" s="27"/>
      <c r="AO318" s="27"/>
      <c r="AP318" s="27"/>
      <c r="AQ318" s="27"/>
      <c r="AR318" s="27"/>
      <c r="AS318" s="27"/>
      <c r="AT318" s="27"/>
      <c r="AU318" s="27"/>
    </row>
    <row r="319" spans="1:47" ht="12.75" customHeight="1">
      <c r="A319" s="7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7"/>
      <c r="AI319" s="27"/>
      <c r="AJ319" s="27"/>
      <c r="AK319" s="27"/>
      <c r="AL319" s="27"/>
      <c r="AM319" s="27"/>
      <c r="AN319" s="27"/>
      <c r="AO319" s="27"/>
      <c r="AP319" s="27"/>
      <c r="AQ319" s="27"/>
      <c r="AR319" s="27"/>
      <c r="AS319" s="27"/>
      <c r="AT319" s="27"/>
      <c r="AU319" s="27"/>
    </row>
    <row r="320" spans="1:47" ht="12.75" customHeight="1">
      <c r="A320" s="7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7"/>
      <c r="AI320" s="27"/>
      <c r="AJ320" s="27"/>
      <c r="AK320" s="27"/>
      <c r="AL320" s="27"/>
      <c r="AM320" s="27"/>
      <c r="AN320" s="27"/>
      <c r="AO320" s="27"/>
      <c r="AP320" s="27"/>
      <c r="AQ320" s="27"/>
      <c r="AR320" s="27"/>
      <c r="AS320" s="27"/>
      <c r="AT320" s="27"/>
      <c r="AU320" s="27"/>
    </row>
    <row r="321" spans="1:47" ht="12.75" customHeight="1">
      <c r="A321" s="7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7"/>
      <c r="AI321" s="27"/>
      <c r="AJ321" s="27"/>
      <c r="AK321" s="27"/>
      <c r="AL321" s="27"/>
      <c r="AM321" s="27"/>
      <c r="AN321" s="27"/>
      <c r="AO321" s="27"/>
      <c r="AP321" s="27"/>
      <c r="AQ321" s="27"/>
      <c r="AR321" s="27"/>
      <c r="AS321" s="27"/>
      <c r="AT321" s="27"/>
      <c r="AU321" s="27"/>
    </row>
    <row r="322" spans="1:47" ht="12.75" customHeight="1">
      <c r="A322" s="7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7"/>
      <c r="AI322" s="27"/>
      <c r="AJ322" s="27"/>
      <c r="AK322" s="27"/>
      <c r="AL322" s="27"/>
      <c r="AM322" s="27"/>
      <c r="AN322" s="27"/>
      <c r="AO322" s="27"/>
      <c r="AP322" s="27"/>
      <c r="AQ322" s="27"/>
      <c r="AR322" s="27"/>
      <c r="AS322" s="27"/>
      <c r="AT322" s="27"/>
      <c r="AU322" s="27"/>
    </row>
    <row r="323" spans="1:47" ht="12.75" customHeight="1">
      <c r="A323" s="7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7"/>
      <c r="AI323" s="27"/>
      <c r="AJ323" s="27"/>
      <c r="AK323" s="27"/>
      <c r="AL323" s="27"/>
      <c r="AM323" s="27"/>
      <c r="AN323" s="27"/>
      <c r="AO323" s="27"/>
      <c r="AP323" s="27"/>
      <c r="AQ323" s="27"/>
      <c r="AR323" s="27"/>
      <c r="AS323" s="27"/>
      <c r="AT323" s="27"/>
      <c r="AU323" s="27"/>
    </row>
    <row r="324" spans="1:47" ht="12.75" customHeight="1">
      <c r="A324" s="7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7"/>
      <c r="AI324" s="27"/>
      <c r="AJ324" s="27"/>
      <c r="AK324" s="27"/>
      <c r="AL324" s="27"/>
      <c r="AM324" s="27"/>
      <c r="AN324" s="27"/>
      <c r="AO324" s="27"/>
      <c r="AP324" s="27"/>
      <c r="AQ324" s="27"/>
      <c r="AR324" s="27"/>
      <c r="AS324" s="27"/>
      <c r="AT324" s="27"/>
      <c r="AU324" s="27"/>
    </row>
    <row r="325" spans="1:47" ht="12.75" customHeight="1">
      <c r="A325" s="7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7"/>
      <c r="AI325" s="27"/>
      <c r="AJ325" s="27"/>
      <c r="AK325" s="27"/>
      <c r="AL325" s="27"/>
      <c r="AM325" s="27"/>
      <c r="AN325" s="27"/>
      <c r="AO325" s="27"/>
      <c r="AP325" s="27"/>
      <c r="AQ325" s="27"/>
      <c r="AR325" s="27"/>
      <c r="AS325" s="27"/>
      <c r="AT325" s="27"/>
      <c r="AU325" s="27"/>
    </row>
    <row r="326" spans="1:47" ht="12.75" customHeight="1">
      <c r="A326" s="7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  <c r="AI326" s="27"/>
      <c r="AJ326" s="27"/>
      <c r="AK326" s="27"/>
      <c r="AL326" s="27"/>
      <c r="AM326" s="27"/>
      <c r="AN326" s="27"/>
      <c r="AO326" s="27"/>
      <c r="AP326" s="27"/>
      <c r="AQ326" s="27"/>
      <c r="AR326" s="27"/>
      <c r="AS326" s="27"/>
      <c r="AT326" s="27"/>
      <c r="AU326" s="27"/>
    </row>
    <row r="327" spans="1:47" ht="12.75" customHeight="1">
      <c r="A327" s="7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7"/>
      <c r="AI327" s="27"/>
      <c r="AJ327" s="27"/>
      <c r="AK327" s="27"/>
      <c r="AL327" s="27"/>
      <c r="AM327" s="27"/>
      <c r="AN327" s="27"/>
      <c r="AO327" s="27"/>
      <c r="AP327" s="27"/>
      <c r="AQ327" s="27"/>
      <c r="AR327" s="27"/>
      <c r="AS327" s="27"/>
      <c r="AT327" s="27"/>
      <c r="AU327" s="27"/>
    </row>
    <row r="328" spans="1:47" ht="12.75" customHeight="1">
      <c r="A328" s="7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  <c r="AI328" s="27"/>
      <c r="AJ328" s="27"/>
      <c r="AK328" s="27"/>
      <c r="AL328" s="27"/>
      <c r="AM328" s="27"/>
      <c r="AN328" s="27"/>
      <c r="AO328" s="27"/>
      <c r="AP328" s="27"/>
      <c r="AQ328" s="27"/>
      <c r="AR328" s="27"/>
      <c r="AS328" s="27"/>
      <c r="AT328" s="27"/>
      <c r="AU328" s="27"/>
    </row>
    <row r="329" spans="1:47" ht="12.75" customHeight="1">
      <c r="A329" s="7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7"/>
      <c r="AI329" s="27"/>
      <c r="AJ329" s="27"/>
      <c r="AK329" s="27"/>
      <c r="AL329" s="27"/>
      <c r="AM329" s="27"/>
      <c r="AN329" s="27"/>
      <c r="AO329" s="27"/>
      <c r="AP329" s="27"/>
      <c r="AQ329" s="27"/>
      <c r="AR329" s="27"/>
      <c r="AS329" s="27"/>
      <c r="AT329" s="27"/>
      <c r="AU329" s="27"/>
    </row>
    <row r="330" spans="1:47" ht="12.75" customHeight="1">
      <c r="A330" s="7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7"/>
      <c r="AI330" s="27"/>
      <c r="AJ330" s="27"/>
      <c r="AK330" s="27"/>
      <c r="AL330" s="27"/>
      <c r="AM330" s="27"/>
      <c r="AN330" s="27"/>
      <c r="AO330" s="27"/>
      <c r="AP330" s="27"/>
      <c r="AQ330" s="27"/>
      <c r="AR330" s="27"/>
      <c r="AS330" s="27"/>
      <c r="AT330" s="27"/>
      <c r="AU330" s="27"/>
    </row>
    <row r="331" spans="1:47" ht="12.75" customHeight="1">
      <c r="A331" s="7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7"/>
      <c r="AI331" s="27"/>
      <c r="AJ331" s="27"/>
      <c r="AK331" s="27"/>
      <c r="AL331" s="27"/>
      <c r="AM331" s="27"/>
      <c r="AN331" s="27"/>
      <c r="AO331" s="27"/>
      <c r="AP331" s="27"/>
      <c r="AQ331" s="27"/>
      <c r="AR331" s="27"/>
      <c r="AS331" s="27"/>
      <c r="AT331" s="27"/>
      <c r="AU331" s="27"/>
    </row>
    <row r="332" spans="1:47" ht="12.75" customHeight="1">
      <c r="A332" s="7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7"/>
      <c r="AI332" s="27"/>
      <c r="AJ332" s="27"/>
      <c r="AK332" s="27"/>
      <c r="AL332" s="27"/>
      <c r="AM332" s="27"/>
      <c r="AN332" s="27"/>
      <c r="AO332" s="27"/>
      <c r="AP332" s="27"/>
      <c r="AQ332" s="27"/>
      <c r="AR332" s="27"/>
      <c r="AS332" s="27"/>
      <c r="AT332" s="27"/>
      <c r="AU332" s="27"/>
    </row>
    <row r="333" spans="1:47" ht="12.75" customHeight="1">
      <c r="A333" s="7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7"/>
      <c r="AI333" s="27"/>
      <c r="AJ333" s="27"/>
      <c r="AK333" s="27"/>
      <c r="AL333" s="27"/>
      <c r="AM333" s="27"/>
      <c r="AN333" s="27"/>
      <c r="AO333" s="27"/>
      <c r="AP333" s="27"/>
      <c r="AQ333" s="27"/>
      <c r="AR333" s="27"/>
      <c r="AS333" s="27"/>
      <c r="AT333" s="27"/>
      <c r="AU333" s="27"/>
    </row>
    <row r="334" spans="1:47" ht="12.75" customHeight="1">
      <c r="A334" s="7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7"/>
      <c r="AI334" s="27"/>
      <c r="AJ334" s="27"/>
      <c r="AK334" s="27"/>
      <c r="AL334" s="27"/>
      <c r="AM334" s="27"/>
      <c r="AN334" s="27"/>
      <c r="AO334" s="27"/>
      <c r="AP334" s="27"/>
      <c r="AQ334" s="27"/>
      <c r="AR334" s="27"/>
      <c r="AS334" s="27"/>
      <c r="AT334" s="27"/>
      <c r="AU334" s="27"/>
    </row>
    <row r="335" spans="1:47" ht="12.75" customHeight="1">
      <c r="A335" s="7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7"/>
      <c r="AI335" s="27"/>
      <c r="AJ335" s="27"/>
      <c r="AK335" s="27"/>
      <c r="AL335" s="27"/>
      <c r="AM335" s="27"/>
      <c r="AN335" s="27"/>
      <c r="AO335" s="27"/>
      <c r="AP335" s="27"/>
      <c r="AQ335" s="27"/>
      <c r="AR335" s="27"/>
      <c r="AS335" s="27"/>
      <c r="AT335" s="27"/>
      <c r="AU335" s="27"/>
    </row>
    <row r="336" spans="1:47" ht="12.75" customHeight="1">
      <c r="A336" s="7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  <c r="AI336" s="27"/>
      <c r="AJ336" s="27"/>
      <c r="AK336" s="27"/>
      <c r="AL336" s="27"/>
      <c r="AM336" s="27"/>
      <c r="AN336" s="27"/>
      <c r="AO336" s="27"/>
      <c r="AP336" s="27"/>
      <c r="AQ336" s="27"/>
      <c r="AR336" s="27"/>
      <c r="AS336" s="27"/>
      <c r="AT336" s="27"/>
      <c r="AU336" s="27"/>
    </row>
    <row r="337" spans="1:47" ht="12.75" customHeight="1">
      <c r="A337" s="7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7"/>
      <c r="AI337" s="27"/>
      <c r="AJ337" s="27"/>
      <c r="AK337" s="27"/>
      <c r="AL337" s="27"/>
      <c r="AM337" s="27"/>
      <c r="AN337" s="27"/>
      <c r="AO337" s="27"/>
      <c r="AP337" s="27"/>
      <c r="AQ337" s="27"/>
      <c r="AR337" s="27"/>
      <c r="AS337" s="27"/>
      <c r="AT337" s="27"/>
      <c r="AU337" s="27"/>
    </row>
    <row r="338" spans="1:47" ht="12.75" customHeight="1">
      <c r="A338" s="7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7"/>
      <c r="AI338" s="27"/>
      <c r="AJ338" s="27"/>
      <c r="AK338" s="27"/>
      <c r="AL338" s="27"/>
      <c r="AM338" s="27"/>
      <c r="AN338" s="27"/>
      <c r="AO338" s="27"/>
      <c r="AP338" s="27"/>
      <c r="AQ338" s="27"/>
      <c r="AR338" s="27"/>
      <c r="AS338" s="27"/>
      <c r="AT338" s="27"/>
      <c r="AU338" s="27"/>
    </row>
    <row r="339" spans="1:47" ht="12.75" customHeight="1">
      <c r="A339" s="7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7"/>
      <c r="AI339" s="27"/>
      <c r="AJ339" s="27"/>
      <c r="AK339" s="27"/>
      <c r="AL339" s="27"/>
      <c r="AM339" s="27"/>
      <c r="AN339" s="27"/>
      <c r="AO339" s="27"/>
      <c r="AP339" s="27"/>
      <c r="AQ339" s="27"/>
      <c r="AR339" s="27"/>
      <c r="AS339" s="27"/>
      <c r="AT339" s="27"/>
      <c r="AU339" s="27"/>
    </row>
    <row r="340" spans="1:47" ht="12.75" customHeight="1">
      <c r="A340" s="7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7"/>
      <c r="AI340" s="27"/>
      <c r="AJ340" s="27"/>
      <c r="AK340" s="27"/>
      <c r="AL340" s="27"/>
      <c r="AM340" s="27"/>
      <c r="AN340" s="27"/>
      <c r="AO340" s="27"/>
      <c r="AP340" s="27"/>
      <c r="AQ340" s="27"/>
      <c r="AR340" s="27"/>
      <c r="AS340" s="27"/>
      <c r="AT340" s="27"/>
      <c r="AU340" s="27"/>
    </row>
    <row r="341" spans="1:47" ht="12.75" customHeight="1">
      <c r="A341" s="7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7"/>
      <c r="AI341" s="27"/>
      <c r="AJ341" s="27"/>
      <c r="AK341" s="27"/>
      <c r="AL341" s="27"/>
      <c r="AM341" s="27"/>
      <c r="AN341" s="27"/>
      <c r="AO341" s="27"/>
      <c r="AP341" s="27"/>
      <c r="AQ341" s="27"/>
      <c r="AR341" s="27"/>
      <c r="AS341" s="27"/>
      <c r="AT341" s="27"/>
      <c r="AU341" s="27"/>
    </row>
    <row r="342" spans="1:47" ht="12.75" customHeight="1">
      <c r="A342" s="7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7"/>
      <c r="AI342" s="27"/>
      <c r="AJ342" s="27"/>
      <c r="AK342" s="27"/>
      <c r="AL342" s="27"/>
      <c r="AM342" s="27"/>
      <c r="AN342" s="27"/>
      <c r="AO342" s="27"/>
      <c r="AP342" s="27"/>
      <c r="AQ342" s="27"/>
      <c r="AR342" s="27"/>
      <c r="AS342" s="27"/>
      <c r="AT342" s="27"/>
      <c r="AU342" s="27"/>
    </row>
    <row r="343" spans="1:47" ht="12.75" customHeight="1">
      <c r="A343" s="7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7"/>
      <c r="AI343" s="27"/>
      <c r="AJ343" s="27"/>
      <c r="AK343" s="27"/>
      <c r="AL343" s="27"/>
      <c r="AM343" s="27"/>
      <c r="AN343" s="27"/>
      <c r="AO343" s="27"/>
      <c r="AP343" s="27"/>
      <c r="AQ343" s="27"/>
      <c r="AR343" s="27"/>
      <c r="AS343" s="27"/>
      <c r="AT343" s="27"/>
      <c r="AU343" s="27"/>
    </row>
    <row r="344" spans="1:47" ht="12.75" customHeight="1">
      <c r="A344" s="7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7"/>
      <c r="AI344" s="27"/>
      <c r="AJ344" s="27"/>
      <c r="AK344" s="27"/>
      <c r="AL344" s="27"/>
      <c r="AM344" s="27"/>
      <c r="AN344" s="27"/>
      <c r="AO344" s="27"/>
      <c r="AP344" s="27"/>
      <c r="AQ344" s="27"/>
      <c r="AR344" s="27"/>
      <c r="AS344" s="27"/>
      <c r="AT344" s="27"/>
      <c r="AU344" s="27"/>
    </row>
    <row r="345" spans="1:47" ht="12.75" customHeight="1">
      <c r="A345" s="7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7"/>
      <c r="AI345" s="27"/>
      <c r="AJ345" s="27"/>
      <c r="AK345" s="27"/>
      <c r="AL345" s="27"/>
      <c r="AM345" s="27"/>
      <c r="AN345" s="27"/>
      <c r="AO345" s="27"/>
      <c r="AP345" s="27"/>
      <c r="AQ345" s="27"/>
      <c r="AR345" s="27"/>
      <c r="AS345" s="27"/>
      <c r="AT345" s="27"/>
      <c r="AU345" s="27"/>
    </row>
    <row r="346" spans="1:47" ht="12.75" customHeight="1">
      <c r="A346" s="7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  <c r="AI346" s="27"/>
      <c r="AJ346" s="27"/>
      <c r="AK346" s="27"/>
      <c r="AL346" s="27"/>
      <c r="AM346" s="27"/>
      <c r="AN346" s="27"/>
      <c r="AO346" s="27"/>
      <c r="AP346" s="27"/>
      <c r="AQ346" s="27"/>
      <c r="AR346" s="27"/>
      <c r="AS346" s="27"/>
      <c r="AT346" s="27"/>
      <c r="AU346" s="27"/>
    </row>
    <row r="347" spans="1:47" ht="12.75" customHeight="1">
      <c r="A347" s="7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7"/>
      <c r="AI347" s="27"/>
      <c r="AJ347" s="27"/>
      <c r="AK347" s="27"/>
      <c r="AL347" s="27"/>
      <c r="AM347" s="27"/>
      <c r="AN347" s="27"/>
      <c r="AO347" s="27"/>
      <c r="AP347" s="27"/>
      <c r="AQ347" s="27"/>
      <c r="AR347" s="27"/>
      <c r="AS347" s="27"/>
      <c r="AT347" s="27"/>
      <c r="AU347" s="27"/>
    </row>
    <row r="348" spans="1:47" ht="12.75" customHeight="1">
      <c r="A348" s="7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7"/>
      <c r="AI348" s="27"/>
      <c r="AJ348" s="27"/>
      <c r="AK348" s="27"/>
      <c r="AL348" s="27"/>
      <c r="AM348" s="27"/>
      <c r="AN348" s="27"/>
      <c r="AO348" s="27"/>
      <c r="AP348" s="27"/>
      <c r="AQ348" s="27"/>
      <c r="AR348" s="27"/>
      <c r="AS348" s="27"/>
      <c r="AT348" s="27"/>
      <c r="AU348" s="27"/>
    </row>
    <row r="349" spans="1:47" ht="12.75" customHeight="1">
      <c r="A349" s="7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7"/>
      <c r="AI349" s="27"/>
      <c r="AJ349" s="27"/>
      <c r="AK349" s="27"/>
      <c r="AL349" s="27"/>
      <c r="AM349" s="27"/>
      <c r="AN349" s="27"/>
      <c r="AO349" s="27"/>
      <c r="AP349" s="27"/>
      <c r="AQ349" s="27"/>
      <c r="AR349" s="27"/>
      <c r="AS349" s="27"/>
      <c r="AT349" s="27"/>
      <c r="AU349" s="27"/>
    </row>
    <row r="350" spans="1:47" ht="12.75" customHeight="1">
      <c r="A350" s="7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7"/>
      <c r="AI350" s="27"/>
      <c r="AJ350" s="27"/>
      <c r="AK350" s="27"/>
      <c r="AL350" s="27"/>
      <c r="AM350" s="27"/>
      <c r="AN350" s="27"/>
      <c r="AO350" s="27"/>
      <c r="AP350" s="27"/>
      <c r="AQ350" s="27"/>
      <c r="AR350" s="27"/>
      <c r="AS350" s="27"/>
      <c r="AT350" s="27"/>
      <c r="AU350" s="27"/>
    </row>
    <row r="351" spans="1:47" ht="12.75" customHeight="1">
      <c r="A351" s="7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7"/>
      <c r="AI351" s="27"/>
      <c r="AJ351" s="27"/>
      <c r="AK351" s="27"/>
      <c r="AL351" s="27"/>
      <c r="AM351" s="27"/>
      <c r="AN351" s="27"/>
      <c r="AO351" s="27"/>
      <c r="AP351" s="27"/>
      <c r="AQ351" s="27"/>
      <c r="AR351" s="27"/>
      <c r="AS351" s="27"/>
      <c r="AT351" s="27"/>
      <c r="AU351" s="27"/>
    </row>
    <row r="352" spans="1:47" ht="12.75" customHeight="1">
      <c r="A352" s="7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7"/>
      <c r="AI352" s="27"/>
      <c r="AJ352" s="27"/>
      <c r="AK352" s="27"/>
      <c r="AL352" s="27"/>
      <c r="AM352" s="27"/>
      <c r="AN352" s="27"/>
      <c r="AO352" s="27"/>
      <c r="AP352" s="27"/>
      <c r="AQ352" s="27"/>
      <c r="AR352" s="27"/>
      <c r="AS352" s="27"/>
      <c r="AT352" s="27"/>
      <c r="AU352" s="27"/>
    </row>
    <row r="353" spans="1:47" ht="12.75" customHeight="1">
      <c r="A353" s="7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7"/>
      <c r="AI353" s="27"/>
      <c r="AJ353" s="27"/>
      <c r="AK353" s="27"/>
      <c r="AL353" s="27"/>
      <c r="AM353" s="27"/>
      <c r="AN353" s="27"/>
      <c r="AO353" s="27"/>
      <c r="AP353" s="27"/>
      <c r="AQ353" s="27"/>
      <c r="AR353" s="27"/>
      <c r="AS353" s="27"/>
      <c r="AT353" s="27"/>
      <c r="AU353" s="27"/>
    </row>
    <row r="354" spans="1:47" ht="12.75" customHeight="1">
      <c r="A354" s="7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7"/>
      <c r="AI354" s="27"/>
      <c r="AJ354" s="27"/>
      <c r="AK354" s="27"/>
      <c r="AL354" s="27"/>
      <c r="AM354" s="27"/>
      <c r="AN354" s="27"/>
      <c r="AO354" s="27"/>
      <c r="AP354" s="27"/>
      <c r="AQ354" s="27"/>
      <c r="AR354" s="27"/>
      <c r="AS354" s="27"/>
      <c r="AT354" s="27"/>
      <c r="AU354" s="27"/>
    </row>
    <row r="355" spans="1:47" ht="12.75" customHeight="1">
      <c r="A355" s="7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7"/>
      <c r="AI355" s="27"/>
      <c r="AJ355" s="27"/>
      <c r="AK355" s="27"/>
      <c r="AL355" s="27"/>
      <c r="AM355" s="27"/>
      <c r="AN355" s="27"/>
      <c r="AO355" s="27"/>
      <c r="AP355" s="27"/>
      <c r="AQ355" s="27"/>
      <c r="AR355" s="27"/>
      <c r="AS355" s="27"/>
      <c r="AT355" s="27"/>
      <c r="AU355" s="27"/>
    </row>
    <row r="356" spans="1:47" ht="12.75" customHeight="1">
      <c r="A356" s="7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  <c r="AI356" s="27"/>
      <c r="AJ356" s="27"/>
      <c r="AK356" s="27"/>
      <c r="AL356" s="27"/>
      <c r="AM356" s="27"/>
      <c r="AN356" s="27"/>
      <c r="AO356" s="27"/>
      <c r="AP356" s="27"/>
      <c r="AQ356" s="27"/>
      <c r="AR356" s="27"/>
      <c r="AS356" s="27"/>
      <c r="AT356" s="27"/>
      <c r="AU356" s="27"/>
    </row>
    <row r="357" spans="1:47" ht="12.75" customHeight="1">
      <c r="A357" s="7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7"/>
      <c r="AI357" s="27"/>
      <c r="AJ357" s="27"/>
      <c r="AK357" s="27"/>
      <c r="AL357" s="27"/>
      <c r="AM357" s="27"/>
      <c r="AN357" s="27"/>
      <c r="AO357" s="27"/>
      <c r="AP357" s="27"/>
      <c r="AQ357" s="27"/>
      <c r="AR357" s="27"/>
      <c r="AS357" s="27"/>
      <c r="AT357" s="27"/>
      <c r="AU357" s="27"/>
    </row>
    <row r="358" spans="1:47" ht="12.75" customHeight="1">
      <c r="A358" s="7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7"/>
      <c r="AI358" s="27"/>
      <c r="AJ358" s="27"/>
      <c r="AK358" s="27"/>
      <c r="AL358" s="27"/>
      <c r="AM358" s="27"/>
      <c r="AN358" s="27"/>
      <c r="AO358" s="27"/>
      <c r="AP358" s="27"/>
      <c r="AQ358" s="27"/>
      <c r="AR358" s="27"/>
      <c r="AS358" s="27"/>
      <c r="AT358" s="27"/>
      <c r="AU358" s="27"/>
    </row>
    <row r="359" spans="1:47" ht="12.75" customHeight="1">
      <c r="A359" s="7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7"/>
      <c r="AI359" s="27"/>
      <c r="AJ359" s="27"/>
      <c r="AK359" s="27"/>
      <c r="AL359" s="27"/>
      <c r="AM359" s="27"/>
      <c r="AN359" s="27"/>
      <c r="AO359" s="27"/>
      <c r="AP359" s="27"/>
      <c r="AQ359" s="27"/>
      <c r="AR359" s="27"/>
      <c r="AS359" s="27"/>
      <c r="AT359" s="27"/>
      <c r="AU359" s="27"/>
    </row>
    <row r="360" spans="1:47" ht="12.75" customHeight="1">
      <c r="A360" s="7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7"/>
      <c r="AI360" s="27"/>
      <c r="AJ360" s="27"/>
      <c r="AK360" s="27"/>
      <c r="AL360" s="27"/>
      <c r="AM360" s="27"/>
      <c r="AN360" s="27"/>
      <c r="AO360" s="27"/>
      <c r="AP360" s="27"/>
      <c r="AQ360" s="27"/>
      <c r="AR360" s="27"/>
      <c r="AS360" s="27"/>
      <c r="AT360" s="27"/>
      <c r="AU360" s="27"/>
    </row>
    <row r="361" spans="1:47" ht="12.75" customHeight="1">
      <c r="A361" s="7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7"/>
      <c r="AI361" s="27"/>
      <c r="AJ361" s="27"/>
      <c r="AK361" s="27"/>
      <c r="AL361" s="27"/>
      <c r="AM361" s="27"/>
      <c r="AN361" s="27"/>
      <c r="AO361" s="27"/>
      <c r="AP361" s="27"/>
      <c r="AQ361" s="27"/>
      <c r="AR361" s="27"/>
      <c r="AS361" s="27"/>
      <c r="AT361" s="27"/>
      <c r="AU361" s="27"/>
    </row>
    <row r="362" spans="1:47" ht="12.75" customHeight="1">
      <c r="A362" s="7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7"/>
      <c r="AI362" s="27"/>
      <c r="AJ362" s="27"/>
      <c r="AK362" s="27"/>
      <c r="AL362" s="27"/>
      <c r="AM362" s="27"/>
      <c r="AN362" s="27"/>
      <c r="AO362" s="27"/>
      <c r="AP362" s="27"/>
      <c r="AQ362" s="27"/>
      <c r="AR362" s="27"/>
      <c r="AS362" s="27"/>
      <c r="AT362" s="27"/>
      <c r="AU362" s="27"/>
    </row>
    <row r="363" spans="1:47" ht="12.75" customHeight="1">
      <c r="A363" s="7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7"/>
      <c r="AI363" s="27"/>
      <c r="AJ363" s="27"/>
      <c r="AK363" s="27"/>
      <c r="AL363" s="27"/>
      <c r="AM363" s="27"/>
      <c r="AN363" s="27"/>
      <c r="AO363" s="27"/>
      <c r="AP363" s="27"/>
      <c r="AQ363" s="27"/>
      <c r="AR363" s="27"/>
      <c r="AS363" s="27"/>
      <c r="AT363" s="27"/>
      <c r="AU363" s="27"/>
    </row>
    <row r="364" spans="1:47" ht="12.75" customHeight="1">
      <c r="A364" s="7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7"/>
      <c r="AI364" s="27"/>
      <c r="AJ364" s="27"/>
      <c r="AK364" s="27"/>
      <c r="AL364" s="27"/>
      <c r="AM364" s="27"/>
      <c r="AN364" s="27"/>
      <c r="AO364" s="27"/>
      <c r="AP364" s="27"/>
      <c r="AQ364" s="27"/>
      <c r="AR364" s="27"/>
      <c r="AS364" s="27"/>
      <c r="AT364" s="27"/>
      <c r="AU364" s="27"/>
    </row>
    <row r="365" spans="1:47" ht="12.75" customHeight="1">
      <c r="A365" s="7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7"/>
      <c r="AI365" s="27"/>
      <c r="AJ365" s="27"/>
      <c r="AK365" s="27"/>
      <c r="AL365" s="27"/>
      <c r="AM365" s="27"/>
      <c r="AN365" s="27"/>
      <c r="AO365" s="27"/>
      <c r="AP365" s="27"/>
      <c r="AQ365" s="27"/>
      <c r="AR365" s="27"/>
      <c r="AS365" s="27"/>
      <c r="AT365" s="27"/>
      <c r="AU365" s="27"/>
    </row>
    <row r="366" spans="1:47" ht="12.75" customHeight="1">
      <c r="A366" s="7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  <c r="AI366" s="27"/>
      <c r="AJ366" s="27"/>
      <c r="AK366" s="27"/>
      <c r="AL366" s="27"/>
      <c r="AM366" s="27"/>
      <c r="AN366" s="27"/>
      <c r="AO366" s="27"/>
      <c r="AP366" s="27"/>
      <c r="AQ366" s="27"/>
      <c r="AR366" s="27"/>
      <c r="AS366" s="27"/>
      <c r="AT366" s="27"/>
      <c r="AU366" s="27"/>
    </row>
    <row r="367" spans="1:47" ht="12.75" customHeight="1">
      <c r="A367" s="7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7"/>
      <c r="AI367" s="27"/>
      <c r="AJ367" s="27"/>
      <c r="AK367" s="27"/>
      <c r="AL367" s="27"/>
      <c r="AM367" s="27"/>
      <c r="AN367" s="27"/>
      <c r="AO367" s="27"/>
      <c r="AP367" s="27"/>
      <c r="AQ367" s="27"/>
      <c r="AR367" s="27"/>
      <c r="AS367" s="27"/>
      <c r="AT367" s="27"/>
      <c r="AU367" s="27"/>
    </row>
    <row r="368" spans="1:47" ht="12.75" customHeight="1">
      <c r="A368" s="7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  <c r="AI368" s="27"/>
      <c r="AJ368" s="27"/>
      <c r="AK368" s="27"/>
      <c r="AL368" s="27"/>
      <c r="AM368" s="27"/>
      <c r="AN368" s="27"/>
      <c r="AO368" s="27"/>
      <c r="AP368" s="27"/>
      <c r="AQ368" s="27"/>
      <c r="AR368" s="27"/>
      <c r="AS368" s="27"/>
      <c r="AT368" s="27"/>
      <c r="AU368" s="27"/>
    </row>
    <row r="369" spans="1:47" ht="12.75" customHeight="1">
      <c r="A369" s="7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7"/>
      <c r="AI369" s="27"/>
      <c r="AJ369" s="27"/>
      <c r="AK369" s="27"/>
      <c r="AL369" s="27"/>
      <c r="AM369" s="27"/>
      <c r="AN369" s="27"/>
      <c r="AO369" s="27"/>
      <c r="AP369" s="27"/>
      <c r="AQ369" s="27"/>
      <c r="AR369" s="27"/>
      <c r="AS369" s="27"/>
      <c r="AT369" s="27"/>
      <c r="AU369" s="27"/>
    </row>
    <row r="370" spans="1:47" ht="12.75" customHeight="1">
      <c r="A370" s="7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7"/>
      <c r="AI370" s="27"/>
      <c r="AJ370" s="27"/>
      <c r="AK370" s="27"/>
      <c r="AL370" s="27"/>
      <c r="AM370" s="27"/>
      <c r="AN370" s="27"/>
      <c r="AO370" s="27"/>
      <c r="AP370" s="27"/>
      <c r="AQ370" s="27"/>
      <c r="AR370" s="27"/>
      <c r="AS370" s="27"/>
      <c r="AT370" s="27"/>
      <c r="AU370" s="27"/>
    </row>
    <row r="371" spans="1:47" ht="12.75" customHeight="1">
      <c r="A371" s="7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7"/>
      <c r="AI371" s="27"/>
      <c r="AJ371" s="27"/>
      <c r="AK371" s="27"/>
      <c r="AL371" s="27"/>
      <c r="AM371" s="27"/>
      <c r="AN371" s="27"/>
      <c r="AO371" s="27"/>
      <c r="AP371" s="27"/>
      <c r="AQ371" s="27"/>
      <c r="AR371" s="27"/>
      <c r="AS371" s="27"/>
      <c r="AT371" s="27"/>
      <c r="AU371" s="27"/>
    </row>
    <row r="372" spans="1:47" ht="12.75" customHeight="1">
      <c r="A372" s="7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7"/>
      <c r="AI372" s="27"/>
      <c r="AJ372" s="27"/>
      <c r="AK372" s="27"/>
      <c r="AL372" s="27"/>
      <c r="AM372" s="27"/>
      <c r="AN372" s="27"/>
      <c r="AO372" s="27"/>
      <c r="AP372" s="27"/>
      <c r="AQ372" s="27"/>
      <c r="AR372" s="27"/>
      <c r="AS372" s="27"/>
      <c r="AT372" s="27"/>
      <c r="AU372" s="27"/>
    </row>
    <row r="373" spans="1:47" ht="12.75" customHeight="1">
      <c r="A373" s="7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7"/>
      <c r="AI373" s="27"/>
      <c r="AJ373" s="27"/>
      <c r="AK373" s="27"/>
      <c r="AL373" s="27"/>
      <c r="AM373" s="27"/>
      <c r="AN373" s="27"/>
      <c r="AO373" s="27"/>
      <c r="AP373" s="27"/>
      <c r="AQ373" s="27"/>
      <c r="AR373" s="27"/>
      <c r="AS373" s="27"/>
      <c r="AT373" s="27"/>
      <c r="AU373" s="27"/>
    </row>
    <row r="374" spans="1:47" ht="12.75" customHeight="1">
      <c r="A374" s="7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  <c r="AI374" s="27"/>
      <c r="AJ374" s="27"/>
      <c r="AK374" s="27"/>
      <c r="AL374" s="27"/>
      <c r="AM374" s="27"/>
      <c r="AN374" s="27"/>
      <c r="AO374" s="27"/>
      <c r="AP374" s="27"/>
      <c r="AQ374" s="27"/>
      <c r="AR374" s="27"/>
      <c r="AS374" s="27"/>
      <c r="AT374" s="27"/>
      <c r="AU374" s="27"/>
    </row>
    <row r="375" spans="1:47" ht="12.75" customHeight="1">
      <c r="A375" s="7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  <c r="AI375" s="27"/>
      <c r="AJ375" s="27"/>
      <c r="AK375" s="27"/>
      <c r="AL375" s="27"/>
      <c r="AM375" s="27"/>
      <c r="AN375" s="27"/>
      <c r="AO375" s="27"/>
      <c r="AP375" s="27"/>
      <c r="AQ375" s="27"/>
      <c r="AR375" s="27"/>
      <c r="AS375" s="27"/>
      <c r="AT375" s="27"/>
      <c r="AU375" s="27"/>
    </row>
    <row r="376" spans="1:47" ht="12.75" customHeight="1">
      <c r="A376" s="7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  <c r="AI376" s="27"/>
      <c r="AJ376" s="27"/>
      <c r="AK376" s="27"/>
      <c r="AL376" s="27"/>
      <c r="AM376" s="27"/>
      <c r="AN376" s="27"/>
      <c r="AO376" s="27"/>
      <c r="AP376" s="27"/>
      <c r="AQ376" s="27"/>
      <c r="AR376" s="27"/>
      <c r="AS376" s="27"/>
      <c r="AT376" s="27"/>
      <c r="AU376" s="27"/>
    </row>
    <row r="377" spans="1:47" ht="12.75" customHeight="1">
      <c r="A377" s="7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  <c r="AI377" s="27"/>
      <c r="AJ377" s="27"/>
      <c r="AK377" s="27"/>
      <c r="AL377" s="27"/>
      <c r="AM377" s="27"/>
      <c r="AN377" s="27"/>
      <c r="AO377" s="27"/>
      <c r="AP377" s="27"/>
      <c r="AQ377" s="27"/>
      <c r="AR377" s="27"/>
      <c r="AS377" s="27"/>
      <c r="AT377" s="27"/>
      <c r="AU377" s="27"/>
    </row>
    <row r="378" spans="1:47" ht="12.75" customHeight="1">
      <c r="A378" s="7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  <c r="AI378" s="27"/>
      <c r="AJ378" s="27"/>
      <c r="AK378" s="27"/>
      <c r="AL378" s="27"/>
      <c r="AM378" s="27"/>
      <c r="AN378" s="27"/>
      <c r="AO378" s="27"/>
      <c r="AP378" s="27"/>
      <c r="AQ378" s="27"/>
      <c r="AR378" s="27"/>
      <c r="AS378" s="27"/>
      <c r="AT378" s="27"/>
      <c r="AU378" s="27"/>
    </row>
    <row r="379" spans="1:47" ht="12.75" customHeight="1">
      <c r="A379" s="7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7"/>
      <c r="AI379" s="27"/>
      <c r="AJ379" s="27"/>
      <c r="AK379" s="27"/>
      <c r="AL379" s="27"/>
      <c r="AM379" s="27"/>
      <c r="AN379" s="27"/>
      <c r="AO379" s="27"/>
      <c r="AP379" s="27"/>
      <c r="AQ379" s="27"/>
      <c r="AR379" s="27"/>
      <c r="AS379" s="27"/>
      <c r="AT379" s="27"/>
      <c r="AU379" s="27"/>
    </row>
    <row r="380" spans="1:47" ht="12.75" customHeight="1">
      <c r="A380" s="7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7"/>
      <c r="AI380" s="27"/>
      <c r="AJ380" s="27"/>
      <c r="AK380" s="27"/>
      <c r="AL380" s="27"/>
      <c r="AM380" s="27"/>
      <c r="AN380" s="27"/>
      <c r="AO380" s="27"/>
      <c r="AP380" s="27"/>
      <c r="AQ380" s="27"/>
      <c r="AR380" s="27"/>
      <c r="AS380" s="27"/>
      <c r="AT380" s="27"/>
      <c r="AU380" s="27"/>
    </row>
    <row r="381" spans="1:47" ht="12.75" customHeight="1">
      <c r="A381" s="7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7"/>
      <c r="AI381" s="27"/>
      <c r="AJ381" s="27"/>
      <c r="AK381" s="27"/>
      <c r="AL381" s="27"/>
      <c r="AM381" s="27"/>
      <c r="AN381" s="27"/>
      <c r="AO381" s="27"/>
      <c r="AP381" s="27"/>
      <c r="AQ381" s="27"/>
      <c r="AR381" s="27"/>
      <c r="AS381" s="27"/>
      <c r="AT381" s="27"/>
      <c r="AU381" s="27"/>
    </row>
    <row r="382" spans="1:47" ht="12.75" customHeight="1">
      <c r="A382" s="7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7"/>
      <c r="AI382" s="27"/>
      <c r="AJ382" s="27"/>
      <c r="AK382" s="27"/>
      <c r="AL382" s="27"/>
      <c r="AM382" s="27"/>
      <c r="AN382" s="27"/>
      <c r="AO382" s="27"/>
      <c r="AP382" s="27"/>
      <c r="AQ382" s="27"/>
      <c r="AR382" s="27"/>
      <c r="AS382" s="27"/>
      <c r="AT382" s="27"/>
      <c r="AU382" s="27"/>
    </row>
    <row r="383" spans="1:47" ht="12.75" customHeight="1">
      <c r="A383" s="7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7"/>
      <c r="AI383" s="27"/>
      <c r="AJ383" s="27"/>
      <c r="AK383" s="27"/>
      <c r="AL383" s="27"/>
      <c r="AM383" s="27"/>
      <c r="AN383" s="27"/>
      <c r="AO383" s="27"/>
      <c r="AP383" s="27"/>
      <c r="AQ383" s="27"/>
      <c r="AR383" s="27"/>
      <c r="AS383" s="27"/>
      <c r="AT383" s="27"/>
      <c r="AU383" s="27"/>
    </row>
    <row r="384" spans="1:47" ht="12.75" customHeight="1">
      <c r="A384" s="7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  <c r="AI384" s="27"/>
      <c r="AJ384" s="27"/>
      <c r="AK384" s="27"/>
      <c r="AL384" s="27"/>
      <c r="AM384" s="27"/>
      <c r="AN384" s="27"/>
      <c r="AO384" s="27"/>
      <c r="AP384" s="27"/>
      <c r="AQ384" s="27"/>
      <c r="AR384" s="27"/>
      <c r="AS384" s="27"/>
      <c r="AT384" s="27"/>
      <c r="AU384" s="27"/>
    </row>
    <row r="385" spans="1:47" ht="12.75" customHeight="1">
      <c r="A385" s="7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7"/>
      <c r="AI385" s="27"/>
      <c r="AJ385" s="27"/>
      <c r="AK385" s="27"/>
      <c r="AL385" s="27"/>
      <c r="AM385" s="27"/>
      <c r="AN385" s="27"/>
      <c r="AO385" s="27"/>
      <c r="AP385" s="27"/>
      <c r="AQ385" s="27"/>
      <c r="AR385" s="27"/>
      <c r="AS385" s="27"/>
      <c r="AT385" s="27"/>
      <c r="AU385" s="27"/>
    </row>
    <row r="386" spans="1:47" ht="12.75" customHeight="1">
      <c r="A386" s="7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  <c r="AI386" s="27"/>
      <c r="AJ386" s="27"/>
      <c r="AK386" s="27"/>
      <c r="AL386" s="27"/>
      <c r="AM386" s="27"/>
      <c r="AN386" s="27"/>
      <c r="AO386" s="27"/>
      <c r="AP386" s="27"/>
      <c r="AQ386" s="27"/>
      <c r="AR386" s="27"/>
      <c r="AS386" s="27"/>
      <c r="AT386" s="27"/>
      <c r="AU386" s="27"/>
    </row>
    <row r="387" spans="1:47" ht="12.75" customHeight="1">
      <c r="A387" s="7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7"/>
      <c r="AI387" s="27"/>
      <c r="AJ387" s="27"/>
      <c r="AK387" s="27"/>
      <c r="AL387" s="27"/>
      <c r="AM387" s="27"/>
      <c r="AN387" s="27"/>
      <c r="AO387" s="27"/>
      <c r="AP387" s="27"/>
      <c r="AQ387" s="27"/>
      <c r="AR387" s="27"/>
      <c r="AS387" s="27"/>
      <c r="AT387" s="27"/>
      <c r="AU387" s="27"/>
    </row>
    <row r="388" spans="1:47" ht="12.75" customHeight="1">
      <c r="A388" s="7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  <c r="AI388" s="27"/>
      <c r="AJ388" s="27"/>
      <c r="AK388" s="27"/>
      <c r="AL388" s="27"/>
      <c r="AM388" s="27"/>
      <c r="AN388" s="27"/>
      <c r="AO388" s="27"/>
      <c r="AP388" s="27"/>
      <c r="AQ388" s="27"/>
      <c r="AR388" s="27"/>
      <c r="AS388" s="27"/>
      <c r="AT388" s="27"/>
      <c r="AU388" s="27"/>
    </row>
    <row r="389" spans="1:47" ht="12.75" customHeight="1">
      <c r="A389" s="7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7"/>
      <c r="AI389" s="27"/>
      <c r="AJ389" s="27"/>
      <c r="AK389" s="27"/>
      <c r="AL389" s="27"/>
      <c r="AM389" s="27"/>
      <c r="AN389" s="27"/>
      <c r="AO389" s="27"/>
      <c r="AP389" s="27"/>
      <c r="AQ389" s="27"/>
      <c r="AR389" s="27"/>
      <c r="AS389" s="27"/>
      <c r="AT389" s="27"/>
      <c r="AU389" s="27"/>
    </row>
    <row r="390" spans="1:47" ht="12.75" customHeight="1">
      <c r="A390" s="7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7"/>
      <c r="AI390" s="27"/>
      <c r="AJ390" s="27"/>
      <c r="AK390" s="27"/>
      <c r="AL390" s="27"/>
      <c r="AM390" s="27"/>
      <c r="AN390" s="27"/>
      <c r="AO390" s="27"/>
      <c r="AP390" s="27"/>
      <c r="AQ390" s="27"/>
      <c r="AR390" s="27"/>
      <c r="AS390" s="27"/>
      <c r="AT390" s="27"/>
      <c r="AU390" s="27"/>
    </row>
    <row r="391" spans="1:47" ht="12.75" customHeight="1">
      <c r="A391" s="7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7"/>
      <c r="AI391" s="27"/>
      <c r="AJ391" s="27"/>
      <c r="AK391" s="27"/>
      <c r="AL391" s="27"/>
      <c r="AM391" s="27"/>
      <c r="AN391" s="27"/>
      <c r="AO391" s="27"/>
      <c r="AP391" s="27"/>
      <c r="AQ391" s="27"/>
      <c r="AR391" s="27"/>
      <c r="AS391" s="27"/>
      <c r="AT391" s="27"/>
      <c r="AU391" s="27"/>
    </row>
    <row r="392" spans="1:47" ht="12.75" customHeight="1">
      <c r="A392" s="7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7"/>
      <c r="AI392" s="27"/>
      <c r="AJ392" s="27"/>
      <c r="AK392" s="27"/>
      <c r="AL392" s="27"/>
      <c r="AM392" s="27"/>
      <c r="AN392" s="27"/>
      <c r="AO392" s="27"/>
      <c r="AP392" s="27"/>
      <c r="AQ392" s="27"/>
      <c r="AR392" s="27"/>
      <c r="AS392" s="27"/>
      <c r="AT392" s="27"/>
      <c r="AU392" s="27"/>
    </row>
    <row r="393" spans="1:47" ht="12.75" customHeight="1">
      <c r="A393" s="7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7"/>
      <c r="AI393" s="27"/>
      <c r="AJ393" s="27"/>
      <c r="AK393" s="27"/>
      <c r="AL393" s="27"/>
      <c r="AM393" s="27"/>
      <c r="AN393" s="27"/>
      <c r="AO393" s="27"/>
      <c r="AP393" s="27"/>
      <c r="AQ393" s="27"/>
      <c r="AR393" s="27"/>
      <c r="AS393" s="27"/>
      <c r="AT393" s="27"/>
      <c r="AU393" s="27"/>
    </row>
    <row r="394" spans="1:47" ht="12.75" customHeight="1">
      <c r="A394" s="7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7"/>
      <c r="AI394" s="27"/>
      <c r="AJ394" s="27"/>
      <c r="AK394" s="27"/>
      <c r="AL394" s="27"/>
      <c r="AM394" s="27"/>
      <c r="AN394" s="27"/>
      <c r="AO394" s="27"/>
      <c r="AP394" s="27"/>
      <c r="AQ394" s="27"/>
      <c r="AR394" s="27"/>
      <c r="AS394" s="27"/>
      <c r="AT394" s="27"/>
      <c r="AU394" s="27"/>
    </row>
    <row r="395" spans="1:47" ht="12.75" customHeight="1">
      <c r="A395" s="7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  <c r="AI395" s="27"/>
      <c r="AJ395" s="27"/>
      <c r="AK395" s="27"/>
      <c r="AL395" s="27"/>
      <c r="AM395" s="27"/>
      <c r="AN395" s="27"/>
      <c r="AO395" s="27"/>
      <c r="AP395" s="27"/>
      <c r="AQ395" s="27"/>
      <c r="AR395" s="27"/>
      <c r="AS395" s="27"/>
      <c r="AT395" s="27"/>
      <c r="AU395" s="27"/>
    </row>
    <row r="396" spans="1:47" ht="12.75" customHeight="1">
      <c r="A396" s="7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  <c r="AI396" s="27"/>
      <c r="AJ396" s="27"/>
      <c r="AK396" s="27"/>
      <c r="AL396" s="27"/>
      <c r="AM396" s="27"/>
      <c r="AN396" s="27"/>
      <c r="AO396" s="27"/>
      <c r="AP396" s="27"/>
      <c r="AQ396" s="27"/>
      <c r="AR396" s="27"/>
      <c r="AS396" s="27"/>
      <c r="AT396" s="27"/>
      <c r="AU396" s="27"/>
    </row>
    <row r="397" spans="1:47" ht="12.75" customHeight="1">
      <c r="A397" s="7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7"/>
      <c r="AI397" s="27"/>
      <c r="AJ397" s="27"/>
      <c r="AK397" s="27"/>
      <c r="AL397" s="27"/>
      <c r="AM397" s="27"/>
      <c r="AN397" s="27"/>
      <c r="AO397" s="27"/>
      <c r="AP397" s="27"/>
      <c r="AQ397" s="27"/>
      <c r="AR397" s="27"/>
      <c r="AS397" s="27"/>
      <c r="AT397" s="27"/>
      <c r="AU397" s="27"/>
    </row>
    <row r="398" spans="1:47" ht="12.75" customHeight="1">
      <c r="A398" s="7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  <c r="AI398" s="27"/>
      <c r="AJ398" s="27"/>
      <c r="AK398" s="27"/>
      <c r="AL398" s="27"/>
      <c r="AM398" s="27"/>
      <c r="AN398" s="27"/>
      <c r="AO398" s="27"/>
      <c r="AP398" s="27"/>
      <c r="AQ398" s="27"/>
      <c r="AR398" s="27"/>
      <c r="AS398" s="27"/>
      <c r="AT398" s="27"/>
      <c r="AU398" s="27"/>
    </row>
    <row r="399" spans="1:47" ht="12.75" customHeight="1">
      <c r="A399" s="7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7"/>
      <c r="AI399" s="27"/>
      <c r="AJ399" s="27"/>
      <c r="AK399" s="27"/>
      <c r="AL399" s="27"/>
      <c r="AM399" s="27"/>
      <c r="AN399" s="27"/>
      <c r="AO399" s="27"/>
      <c r="AP399" s="27"/>
      <c r="AQ399" s="27"/>
      <c r="AR399" s="27"/>
      <c r="AS399" s="27"/>
      <c r="AT399" s="27"/>
      <c r="AU399" s="27"/>
    </row>
    <row r="400" spans="1:47" ht="12.75" customHeight="1">
      <c r="A400" s="7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7"/>
      <c r="AI400" s="27"/>
      <c r="AJ400" s="27"/>
      <c r="AK400" s="27"/>
      <c r="AL400" s="27"/>
      <c r="AM400" s="27"/>
      <c r="AN400" s="27"/>
      <c r="AO400" s="27"/>
      <c r="AP400" s="27"/>
      <c r="AQ400" s="27"/>
      <c r="AR400" s="27"/>
      <c r="AS400" s="27"/>
      <c r="AT400" s="27"/>
      <c r="AU400" s="27"/>
    </row>
    <row r="401" spans="1:47" ht="12.75" customHeight="1">
      <c r="A401" s="7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7"/>
      <c r="AI401" s="27"/>
      <c r="AJ401" s="27"/>
      <c r="AK401" s="27"/>
      <c r="AL401" s="27"/>
      <c r="AM401" s="27"/>
      <c r="AN401" s="27"/>
      <c r="AO401" s="27"/>
      <c r="AP401" s="27"/>
      <c r="AQ401" s="27"/>
      <c r="AR401" s="27"/>
      <c r="AS401" s="27"/>
      <c r="AT401" s="27"/>
      <c r="AU401" s="27"/>
    </row>
    <row r="402" spans="1:47" ht="12.75" customHeight="1">
      <c r="A402" s="7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7"/>
      <c r="AI402" s="27"/>
      <c r="AJ402" s="27"/>
      <c r="AK402" s="27"/>
      <c r="AL402" s="27"/>
      <c r="AM402" s="27"/>
      <c r="AN402" s="27"/>
      <c r="AO402" s="27"/>
      <c r="AP402" s="27"/>
      <c r="AQ402" s="27"/>
      <c r="AR402" s="27"/>
      <c r="AS402" s="27"/>
      <c r="AT402" s="27"/>
      <c r="AU402" s="27"/>
    </row>
    <row r="403" spans="1:47" ht="12.75" customHeight="1">
      <c r="A403" s="7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7"/>
      <c r="AI403" s="27"/>
      <c r="AJ403" s="27"/>
      <c r="AK403" s="27"/>
      <c r="AL403" s="27"/>
      <c r="AM403" s="27"/>
      <c r="AN403" s="27"/>
      <c r="AO403" s="27"/>
      <c r="AP403" s="27"/>
      <c r="AQ403" s="27"/>
      <c r="AR403" s="27"/>
      <c r="AS403" s="27"/>
      <c r="AT403" s="27"/>
      <c r="AU403" s="27"/>
    </row>
    <row r="404" spans="1:47" ht="12.75" customHeight="1">
      <c r="A404" s="7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7"/>
      <c r="AI404" s="27"/>
      <c r="AJ404" s="27"/>
      <c r="AK404" s="27"/>
      <c r="AL404" s="27"/>
      <c r="AM404" s="27"/>
      <c r="AN404" s="27"/>
      <c r="AO404" s="27"/>
      <c r="AP404" s="27"/>
      <c r="AQ404" s="27"/>
      <c r="AR404" s="27"/>
      <c r="AS404" s="27"/>
      <c r="AT404" s="27"/>
      <c r="AU404" s="27"/>
    </row>
    <row r="405" spans="1:47" ht="12.75" customHeight="1">
      <c r="A405" s="7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7"/>
      <c r="AI405" s="27"/>
      <c r="AJ405" s="27"/>
      <c r="AK405" s="27"/>
      <c r="AL405" s="27"/>
      <c r="AM405" s="27"/>
      <c r="AN405" s="27"/>
      <c r="AO405" s="27"/>
      <c r="AP405" s="27"/>
      <c r="AQ405" s="27"/>
      <c r="AR405" s="27"/>
      <c r="AS405" s="27"/>
      <c r="AT405" s="27"/>
      <c r="AU405" s="27"/>
    </row>
    <row r="406" spans="1:47" ht="12.75" customHeight="1">
      <c r="A406" s="7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  <c r="AI406" s="27"/>
      <c r="AJ406" s="27"/>
      <c r="AK406" s="27"/>
      <c r="AL406" s="27"/>
      <c r="AM406" s="27"/>
      <c r="AN406" s="27"/>
      <c r="AO406" s="27"/>
      <c r="AP406" s="27"/>
      <c r="AQ406" s="27"/>
      <c r="AR406" s="27"/>
      <c r="AS406" s="27"/>
      <c r="AT406" s="27"/>
      <c r="AU406" s="27"/>
    </row>
    <row r="407" spans="1:47" ht="12.75" customHeight="1">
      <c r="A407" s="7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7"/>
      <c r="AI407" s="27"/>
      <c r="AJ407" s="27"/>
      <c r="AK407" s="27"/>
      <c r="AL407" s="27"/>
      <c r="AM407" s="27"/>
      <c r="AN407" s="27"/>
      <c r="AO407" s="27"/>
      <c r="AP407" s="27"/>
      <c r="AQ407" s="27"/>
      <c r="AR407" s="27"/>
      <c r="AS407" s="27"/>
      <c r="AT407" s="27"/>
      <c r="AU407" s="27"/>
    </row>
    <row r="408" spans="1:47" ht="12.75" customHeight="1">
      <c r="A408" s="7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  <c r="AI408" s="27"/>
      <c r="AJ408" s="27"/>
      <c r="AK408" s="27"/>
      <c r="AL408" s="27"/>
      <c r="AM408" s="27"/>
      <c r="AN408" s="27"/>
      <c r="AO408" s="27"/>
      <c r="AP408" s="27"/>
      <c r="AQ408" s="27"/>
      <c r="AR408" s="27"/>
      <c r="AS408" s="27"/>
      <c r="AT408" s="27"/>
      <c r="AU408" s="27"/>
    </row>
    <row r="409" spans="1:47" ht="12.75" customHeight="1">
      <c r="A409" s="7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7"/>
      <c r="AI409" s="27"/>
      <c r="AJ409" s="27"/>
      <c r="AK409" s="27"/>
      <c r="AL409" s="27"/>
      <c r="AM409" s="27"/>
      <c r="AN409" s="27"/>
      <c r="AO409" s="27"/>
      <c r="AP409" s="27"/>
      <c r="AQ409" s="27"/>
      <c r="AR409" s="27"/>
      <c r="AS409" s="27"/>
      <c r="AT409" s="27"/>
      <c r="AU409" s="27"/>
    </row>
    <row r="410" spans="1:47" ht="12.75" customHeight="1">
      <c r="A410" s="7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7"/>
      <c r="AI410" s="27"/>
      <c r="AJ410" s="27"/>
      <c r="AK410" s="27"/>
      <c r="AL410" s="27"/>
      <c r="AM410" s="27"/>
      <c r="AN410" s="27"/>
      <c r="AO410" s="27"/>
      <c r="AP410" s="27"/>
      <c r="AQ410" s="27"/>
      <c r="AR410" s="27"/>
      <c r="AS410" s="27"/>
      <c r="AT410" s="27"/>
      <c r="AU410" s="27"/>
    </row>
    <row r="411" spans="1:47" ht="12.75" customHeight="1">
      <c r="A411" s="7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7"/>
      <c r="AI411" s="27"/>
      <c r="AJ411" s="27"/>
      <c r="AK411" s="27"/>
      <c r="AL411" s="27"/>
      <c r="AM411" s="27"/>
      <c r="AN411" s="27"/>
      <c r="AO411" s="27"/>
      <c r="AP411" s="27"/>
      <c r="AQ411" s="27"/>
      <c r="AR411" s="27"/>
      <c r="AS411" s="27"/>
      <c r="AT411" s="27"/>
      <c r="AU411" s="27"/>
    </row>
    <row r="412" spans="1:47" ht="12.75" customHeight="1">
      <c r="A412" s="7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7"/>
      <c r="AI412" s="27"/>
      <c r="AJ412" s="27"/>
      <c r="AK412" s="27"/>
      <c r="AL412" s="27"/>
      <c r="AM412" s="27"/>
      <c r="AN412" s="27"/>
      <c r="AO412" s="27"/>
      <c r="AP412" s="27"/>
      <c r="AQ412" s="27"/>
      <c r="AR412" s="27"/>
      <c r="AS412" s="27"/>
      <c r="AT412" s="27"/>
      <c r="AU412" s="27"/>
    </row>
    <row r="413" spans="1:47" ht="12.75" customHeight="1">
      <c r="A413" s="7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7"/>
      <c r="AI413" s="27"/>
      <c r="AJ413" s="27"/>
      <c r="AK413" s="27"/>
      <c r="AL413" s="27"/>
      <c r="AM413" s="27"/>
      <c r="AN413" s="27"/>
      <c r="AO413" s="27"/>
      <c r="AP413" s="27"/>
      <c r="AQ413" s="27"/>
      <c r="AR413" s="27"/>
      <c r="AS413" s="27"/>
      <c r="AT413" s="27"/>
      <c r="AU413" s="27"/>
    </row>
    <row r="414" spans="1:47" ht="12.75" customHeight="1">
      <c r="A414" s="7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7"/>
      <c r="AI414" s="27"/>
      <c r="AJ414" s="27"/>
      <c r="AK414" s="27"/>
      <c r="AL414" s="27"/>
      <c r="AM414" s="27"/>
      <c r="AN414" s="27"/>
      <c r="AO414" s="27"/>
      <c r="AP414" s="27"/>
      <c r="AQ414" s="27"/>
      <c r="AR414" s="27"/>
      <c r="AS414" s="27"/>
      <c r="AT414" s="27"/>
      <c r="AU414" s="27"/>
    </row>
    <row r="415" spans="1:47" ht="12.75" customHeight="1">
      <c r="A415" s="7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7"/>
      <c r="AI415" s="27"/>
      <c r="AJ415" s="27"/>
      <c r="AK415" s="27"/>
      <c r="AL415" s="27"/>
      <c r="AM415" s="27"/>
      <c r="AN415" s="27"/>
      <c r="AO415" s="27"/>
      <c r="AP415" s="27"/>
      <c r="AQ415" s="27"/>
      <c r="AR415" s="27"/>
      <c r="AS415" s="27"/>
      <c r="AT415" s="27"/>
      <c r="AU415" s="27"/>
    </row>
    <row r="416" spans="1:47" ht="12.75" customHeight="1">
      <c r="A416" s="7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7"/>
      <c r="AI416" s="27"/>
      <c r="AJ416" s="27"/>
      <c r="AK416" s="27"/>
      <c r="AL416" s="27"/>
      <c r="AM416" s="27"/>
      <c r="AN416" s="27"/>
      <c r="AO416" s="27"/>
      <c r="AP416" s="27"/>
      <c r="AQ416" s="27"/>
      <c r="AR416" s="27"/>
      <c r="AS416" s="27"/>
      <c r="AT416" s="27"/>
      <c r="AU416" s="27"/>
    </row>
    <row r="417" spans="1:47" ht="12.75" customHeight="1">
      <c r="A417" s="7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7"/>
      <c r="AI417" s="27"/>
      <c r="AJ417" s="27"/>
      <c r="AK417" s="27"/>
      <c r="AL417" s="27"/>
      <c r="AM417" s="27"/>
      <c r="AN417" s="27"/>
      <c r="AO417" s="27"/>
      <c r="AP417" s="27"/>
      <c r="AQ417" s="27"/>
      <c r="AR417" s="27"/>
      <c r="AS417" s="27"/>
      <c r="AT417" s="27"/>
      <c r="AU417" s="27"/>
    </row>
    <row r="418" spans="1:47" ht="12.75" customHeight="1">
      <c r="A418" s="7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7"/>
      <c r="AI418" s="27"/>
      <c r="AJ418" s="27"/>
      <c r="AK418" s="27"/>
      <c r="AL418" s="27"/>
      <c r="AM418" s="27"/>
      <c r="AN418" s="27"/>
      <c r="AO418" s="27"/>
      <c r="AP418" s="27"/>
      <c r="AQ418" s="27"/>
      <c r="AR418" s="27"/>
      <c r="AS418" s="27"/>
      <c r="AT418" s="27"/>
      <c r="AU418" s="27"/>
    </row>
    <row r="419" spans="1:47" ht="12.75" customHeight="1">
      <c r="A419" s="7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7"/>
      <c r="AI419" s="27"/>
      <c r="AJ419" s="27"/>
      <c r="AK419" s="27"/>
      <c r="AL419" s="27"/>
      <c r="AM419" s="27"/>
      <c r="AN419" s="27"/>
      <c r="AO419" s="27"/>
      <c r="AP419" s="27"/>
      <c r="AQ419" s="27"/>
      <c r="AR419" s="27"/>
      <c r="AS419" s="27"/>
      <c r="AT419" s="27"/>
      <c r="AU419" s="27"/>
    </row>
    <row r="420" spans="1:47" ht="12.75" customHeight="1">
      <c r="A420" s="7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7"/>
      <c r="AI420" s="27"/>
      <c r="AJ420" s="27"/>
      <c r="AK420" s="27"/>
      <c r="AL420" s="27"/>
      <c r="AM420" s="27"/>
      <c r="AN420" s="27"/>
      <c r="AO420" s="27"/>
      <c r="AP420" s="27"/>
      <c r="AQ420" s="27"/>
      <c r="AR420" s="27"/>
      <c r="AS420" s="27"/>
      <c r="AT420" s="27"/>
      <c r="AU420" s="27"/>
    </row>
    <row r="421" spans="1:47" ht="12.75" customHeight="1">
      <c r="A421" s="7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7"/>
      <c r="AI421" s="27"/>
      <c r="AJ421" s="27"/>
      <c r="AK421" s="27"/>
      <c r="AL421" s="27"/>
      <c r="AM421" s="27"/>
      <c r="AN421" s="27"/>
      <c r="AO421" s="27"/>
      <c r="AP421" s="27"/>
      <c r="AQ421" s="27"/>
      <c r="AR421" s="27"/>
      <c r="AS421" s="27"/>
      <c r="AT421" s="27"/>
      <c r="AU421" s="27"/>
    </row>
    <row r="422" spans="1:47" ht="12.75" customHeight="1">
      <c r="A422" s="7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7"/>
      <c r="AI422" s="27"/>
      <c r="AJ422" s="27"/>
      <c r="AK422" s="27"/>
      <c r="AL422" s="27"/>
      <c r="AM422" s="27"/>
      <c r="AN422" s="27"/>
      <c r="AO422" s="27"/>
      <c r="AP422" s="27"/>
      <c r="AQ422" s="27"/>
      <c r="AR422" s="27"/>
      <c r="AS422" s="27"/>
      <c r="AT422" s="27"/>
      <c r="AU422" s="27"/>
    </row>
    <row r="423" spans="1:47" ht="12.75" customHeight="1">
      <c r="A423" s="7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7"/>
      <c r="AI423" s="27"/>
      <c r="AJ423" s="27"/>
      <c r="AK423" s="27"/>
      <c r="AL423" s="27"/>
      <c r="AM423" s="27"/>
      <c r="AN423" s="27"/>
      <c r="AO423" s="27"/>
      <c r="AP423" s="27"/>
      <c r="AQ423" s="27"/>
      <c r="AR423" s="27"/>
      <c r="AS423" s="27"/>
      <c r="AT423" s="27"/>
      <c r="AU423" s="27"/>
    </row>
    <row r="424" spans="1:47" ht="12.75" customHeight="1">
      <c r="A424" s="7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7"/>
      <c r="AI424" s="27"/>
      <c r="AJ424" s="27"/>
      <c r="AK424" s="27"/>
      <c r="AL424" s="27"/>
      <c r="AM424" s="27"/>
      <c r="AN424" s="27"/>
      <c r="AO424" s="27"/>
      <c r="AP424" s="27"/>
      <c r="AQ424" s="27"/>
      <c r="AR424" s="27"/>
      <c r="AS424" s="27"/>
      <c r="AT424" s="27"/>
      <c r="AU424" s="27"/>
    </row>
    <row r="425" spans="1:47" ht="12.75" customHeight="1">
      <c r="A425" s="7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7"/>
      <c r="AI425" s="27"/>
      <c r="AJ425" s="27"/>
      <c r="AK425" s="27"/>
      <c r="AL425" s="27"/>
      <c r="AM425" s="27"/>
      <c r="AN425" s="27"/>
      <c r="AO425" s="27"/>
      <c r="AP425" s="27"/>
      <c r="AQ425" s="27"/>
      <c r="AR425" s="27"/>
      <c r="AS425" s="27"/>
      <c r="AT425" s="27"/>
      <c r="AU425" s="27"/>
    </row>
    <row r="426" spans="1:47" ht="12.75" customHeight="1">
      <c r="A426" s="7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7"/>
      <c r="AI426" s="27"/>
      <c r="AJ426" s="27"/>
      <c r="AK426" s="27"/>
      <c r="AL426" s="27"/>
      <c r="AM426" s="27"/>
      <c r="AN426" s="27"/>
      <c r="AO426" s="27"/>
      <c r="AP426" s="27"/>
      <c r="AQ426" s="27"/>
      <c r="AR426" s="27"/>
      <c r="AS426" s="27"/>
      <c r="AT426" s="27"/>
      <c r="AU426" s="27"/>
    </row>
    <row r="427" spans="1:47" ht="12.75" customHeight="1">
      <c r="A427" s="7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7"/>
      <c r="AI427" s="27"/>
      <c r="AJ427" s="27"/>
      <c r="AK427" s="27"/>
      <c r="AL427" s="27"/>
      <c r="AM427" s="27"/>
      <c r="AN427" s="27"/>
      <c r="AO427" s="27"/>
      <c r="AP427" s="27"/>
      <c r="AQ427" s="27"/>
      <c r="AR427" s="27"/>
      <c r="AS427" s="27"/>
      <c r="AT427" s="27"/>
      <c r="AU427" s="27"/>
    </row>
    <row r="428" spans="1:47" ht="12.75" customHeight="1">
      <c r="A428" s="7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7"/>
      <c r="AI428" s="27"/>
      <c r="AJ428" s="27"/>
      <c r="AK428" s="27"/>
      <c r="AL428" s="27"/>
      <c r="AM428" s="27"/>
      <c r="AN428" s="27"/>
      <c r="AO428" s="27"/>
      <c r="AP428" s="27"/>
      <c r="AQ428" s="27"/>
      <c r="AR428" s="27"/>
      <c r="AS428" s="27"/>
      <c r="AT428" s="27"/>
      <c r="AU428" s="27"/>
    </row>
    <row r="429" spans="1:47" ht="12.75" customHeight="1">
      <c r="A429" s="7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7"/>
      <c r="AI429" s="27"/>
      <c r="AJ429" s="27"/>
      <c r="AK429" s="27"/>
      <c r="AL429" s="27"/>
      <c r="AM429" s="27"/>
      <c r="AN429" s="27"/>
      <c r="AO429" s="27"/>
      <c r="AP429" s="27"/>
      <c r="AQ429" s="27"/>
      <c r="AR429" s="27"/>
      <c r="AS429" s="27"/>
      <c r="AT429" s="27"/>
      <c r="AU429" s="27"/>
    </row>
    <row r="430" spans="1:47" ht="12.75" customHeight="1">
      <c r="A430" s="7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7"/>
      <c r="AI430" s="27"/>
      <c r="AJ430" s="27"/>
      <c r="AK430" s="27"/>
      <c r="AL430" s="27"/>
      <c r="AM430" s="27"/>
      <c r="AN430" s="27"/>
      <c r="AO430" s="27"/>
      <c r="AP430" s="27"/>
      <c r="AQ430" s="27"/>
      <c r="AR430" s="27"/>
      <c r="AS430" s="27"/>
      <c r="AT430" s="27"/>
      <c r="AU430" s="27"/>
    </row>
    <row r="431" spans="1:47" ht="12.75" customHeight="1">
      <c r="A431" s="7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7"/>
      <c r="AI431" s="27"/>
      <c r="AJ431" s="27"/>
      <c r="AK431" s="27"/>
      <c r="AL431" s="27"/>
      <c r="AM431" s="27"/>
      <c r="AN431" s="27"/>
      <c r="AO431" s="27"/>
      <c r="AP431" s="27"/>
      <c r="AQ431" s="27"/>
      <c r="AR431" s="27"/>
      <c r="AS431" s="27"/>
      <c r="AT431" s="27"/>
      <c r="AU431" s="27"/>
    </row>
    <row r="432" spans="1:47" ht="12.75" customHeight="1">
      <c r="A432" s="7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7"/>
      <c r="AI432" s="27"/>
      <c r="AJ432" s="27"/>
      <c r="AK432" s="27"/>
      <c r="AL432" s="27"/>
      <c r="AM432" s="27"/>
      <c r="AN432" s="27"/>
      <c r="AO432" s="27"/>
      <c r="AP432" s="27"/>
      <c r="AQ432" s="27"/>
      <c r="AR432" s="27"/>
      <c r="AS432" s="27"/>
      <c r="AT432" s="27"/>
      <c r="AU432" s="27"/>
    </row>
    <row r="433" spans="1:47" ht="12.75" customHeight="1">
      <c r="A433" s="7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7"/>
      <c r="AI433" s="27"/>
      <c r="AJ433" s="27"/>
      <c r="AK433" s="27"/>
      <c r="AL433" s="27"/>
      <c r="AM433" s="27"/>
      <c r="AN433" s="27"/>
      <c r="AO433" s="27"/>
      <c r="AP433" s="27"/>
      <c r="AQ433" s="27"/>
      <c r="AR433" s="27"/>
      <c r="AS433" s="27"/>
      <c r="AT433" s="27"/>
      <c r="AU433" s="27"/>
    </row>
    <row r="434" spans="1:47" ht="12.75" customHeight="1">
      <c r="A434" s="7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7"/>
      <c r="AI434" s="27"/>
      <c r="AJ434" s="27"/>
      <c r="AK434" s="27"/>
      <c r="AL434" s="27"/>
      <c r="AM434" s="27"/>
      <c r="AN434" s="27"/>
      <c r="AO434" s="27"/>
      <c r="AP434" s="27"/>
      <c r="AQ434" s="27"/>
      <c r="AR434" s="27"/>
      <c r="AS434" s="27"/>
      <c r="AT434" s="27"/>
      <c r="AU434" s="27"/>
    </row>
    <row r="435" spans="1:47" ht="12.75" customHeight="1">
      <c r="A435" s="7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7"/>
      <c r="AI435" s="27"/>
      <c r="AJ435" s="27"/>
      <c r="AK435" s="27"/>
      <c r="AL435" s="27"/>
      <c r="AM435" s="27"/>
      <c r="AN435" s="27"/>
      <c r="AO435" s="27"/>
      <c r="AP435" s="27"/>
      <c r="AQ435" s="27"/>
      <c r="AR435" s="27"/>
      <c r="AS435" s="27"/>
      <c r="AT435" s="27"/>
      <c r="AU435" s="27"/>
    </row>
    <row r="436" spans="1:47" ht="12.75" customHeight="1">
      <c r="A436" s="7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7"/>
      <c r="AI436" s="27"/>
      <c r="AJ436" s="27"/>
      <c r="AK436" s="27"/>
      <c r="AL436" s="27"/>
      <c r="AM436" s="27"/>
      <c r="AN436" s="27"/>
      <c r="AO436" s="27"/>
      <c r="AP436" s="27"/>
      <c r="AQ436" s="27"/>
      <c r="AR436" s="27"/>
      <c r="AS436" s="27"/>
      <c r="AT436" s="27"/>
      <c r="AU436" s="27"/>
    </row>
    <row r="437" spans="1:47" ht="12.75" customHeight="1">
      <c r="A437" s="7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7"/>
      <c r="AI437" s="27"/>
      <c r="AJ437" s="27"/>
      <c r="AK437" s="27"/>
      <c r="AL437" s="27"/>
      <c r="AM437" s="27"/>
      <c r="AN437" s="27"/>
      <c r="AO437" s="27"/>
      <c r="AP437" s="27"/>
      <c r="AQ437" s="27"/>
      <c r="AR437" s="27"/>
      <c r="AS437" s="27"/>
      <c r="AT437" s="27"/>
      <c r="AU437" s="27"/>
    </row>
    <row r="438" spans="1:47" ht="12.75" customHeight="1">
      <c r="A438" s="7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7"/>
      <c r="AI438" s="27"/>
      <c r="AJ438" s="27"/>
      <c r="AK438" s="27"/>
      <c r="AL438" s="27"/>
      <c r="AM438" s="27"/>
      <c r="AN438" s="27"/>
      <c r="AO438" s="27"/>
      <c r="AP438" s="27"/>
      <c r="AQ438" s="27"/>
      <c r="AR438" s="27"/>
      <c r="AS438" s="27"/>
      <c r="AT438" s="27"/>
      <c r="AU438" s="27"/>
    </row>
    <row r="439" spans="1:47" ht="12.75" customHeight="1">
      <c r="A439" s="7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  <c r="AI439" s="27"/>
      <c r="AJ439" s="27"/>
      <c r="AK439" s="27"/>
      <c r="AL439" s="27"/>
      <c r="AM439" s="27"/>
      <c r="AN439" s="27"/>
      <c r="AO439" s="27"/>
      <c r="AP439" s="27"/>
      <c r="AQ439" s="27"/>
      <c r="AR439" s="27"/>
      <c r="AS439" s="27"/>
      <c r="AT439" s="27"/>
      <c r="AU439" s="27"/>
    </row>
    <row r="440" spans="1:47" ht="12.75" customHeight="1">
      <c r="A440" s="7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7"/>
      <c r="AI440" s="27"/>
      <c r="AJ440" s="27"/>
      <c r="AK440" s="27"/>
      <c r="AL440" s="27"/>
      <c r="AM440" s="27"/>
      <c r="AN440" s="27"/>
      <c r="AO440" s="27"/>
      <c r="AP440" s="27"/>
      <c r="AQ440" s="27"/>
      <c r="AR440" s="27"/>
      <c r="AS440" s="27"/>
      <c r="AT440" s="27"/>
      <c r="AU440" s="27"/>
    </row>
    <row r="441" spans="1:47" ht="12.75" customHeight="1">
      <c r="A441" s="7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7"/>
      <c r="AI441" s="27"/>
      <c r="AJ441" s="27"/>
      <c r="AK441" s="27"/>
      <c r="AL441" s="27"/>
      <c r="AM441" s="27"/>
      <c r="AN441" s="27"/>
      <c r="AO441" s="27"/>
      <c r="AP441" s="27"/>
      <c r="AQ441" s="27"/>
      <c r="AR441" s="27"/>
      <c r="AS441" s="27"/>
      <c r="AT441" s="27"/>
      <c r="AU441" s="27"/>
    </row>
    <row r="442" spans="1:47" ht="12.75" customHeight="1">
      <c r="A442" s="7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7"/>
      <c r="AI442" s="27"/>
      <c r="AJ442" s="27"/>
      <c r="AK442" s="27"/>
      <c r="AL442" s="27"/>
      <c r="AM442" s="27"/>
      <c r="AN442" s="27"/>
      <c r="AO442" s="27"/>
      <c r="AP442" s="27"/>
      <c r="AQ442" s="27"/>
      <c r="AR442" s="27"/>
      <c r="AS442" s="27"/>
      <c r="AT442" s="27"/>
      <c r="AU442" s="27"/>
    </row>
    <row r="443" spans="1:47" ht="12.75" customHeight="1">
      <c r="A443" s="7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7"/>
      <c r="AI443" s="27"/>
      <c r="AJ443" s="27"/>
      <c r="AK443" s="27"/>
      <c r="AL443" s="27"/>
      <c r="AM443" s="27"/>
      <c r="AN443" s="27"/>
      <c r="AO443" s="27"/>
      <c r="AP443" s="27"/>
      <c r="AQ443" s="27"/>
      <c r="AR443" s="27"/>
      <c r="AS443" s="27"/>
      <c r="AT443" s="27"/>
      <c r="AU443" s="27"/>
    </row>
    <row r="444" spans="1:47" ht="12.75" customHeight="1">
      <c r="A444" s="7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7"/>
      <c r="AI444" s="27"/>
      <c r="AJ444" s="27"/>
      <c r="AK444" s="27"/>
      <c r="AL444" s="27"/>
      <c r="AM444" s="27"/>
      <c r="AN444" s="27"/>
      <c r="AO444" s="27"/>
      <c r="AP444" s="27"/>
      <c r="AQ444" s="27"/>
      <c r="AR444" s="27"/>
      <c r="AS444" s="27"/>
      <c r="AT444" s="27"/>
      <c r="AU444" s="27"/>
    </row>
    <row r="445" spans="1:47" ht="12.75" customHeight="1">
      <c r="A445" s="7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7"/>
      <c r="AI445" s="27"/>
      <c r="AJ445" s="27"/>
      <c r="AK445" s="27"/>
      <c r="AL445" s="27"/>
      <c r="AM445" s="27"/>
      <c r="AN445" s="27"/>
      <c r="AO445" s="27"/>
      <c r="AP445" s="27"/>
      <c r="AQ445" s="27"/>
      <c r="AR445" s="27"/>
      <c r="AS445" s="27"/>
      <c r="AT445" s="27"/>
      <c r="AU445" s="27"/>
    </row>
    <row r="446" spans="1:47" ht="12.75" customHeight="1">
      <c r="A446" s="7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7"/>
      <c r="AI446" s="27"/>
      <c r="AJ446" s="27"/>
      <c r="AK446" s="27"/>
      <c r="AL446" s="27"/>
      <c r="AM446" s="27"/>
      <c r="AN446" s="27"/>
      <c r="AO446" s="27"/>
      <c r="AP446" s="27"/>
      <c r="AQ446" s="27"/>
      <c r="AR446" s="27"/>
      <c r="AS446" s="27"/>
      <c r="AT446" s="27"/>
      <c r="AU446" s="27"/>
    </row>
    <row r="447" spans="1:47" ht="12.75" customHeight="1">
      <c r="A447" s="7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7"/>
      <c r="AI447" s="27"/>
      <c r="AJ447" s="27"/>
      <c r="AK447" s="27"/>
      <c r="AL447" s="27"/>
      <c r="AM447" s="27"/>
      <c r="AN447" s="27"/>
      <c r="AO447" s="27"/>
      <c r="AP447" s="27"/>
      <c r="AQ447" s="27"/>
      <c r="AR447" s="27"/>
      <c r="AS447" s="27"/>
      <c r="AT447" s="27"/>
      <c r="AU447" s="27"/>
    </row>
    <row r="448" spans="1:47" ht="12.75" customHeight="1">
      <c r="A448" s="7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7"/>
      <c r="AI448" s="27"/>
      <c r="AJ448" s="27"/>
      <c r="AK448" s="27"/>
      <c r="AL448" s="27"/>
      <c r="AM448" s="27"/>
      <c r="AN448" s="27"/>
      <c r="AO448" s="27"/>
      <c r="AP448" s="27"/>
      <c r="AQ448" s="27"/>
      <c r="AR448" s="27"/>
      <c r="AS448" s="27"/>
      <c r="AT448" s="27"/>
      <c r="AU448" s="27"/>
    </row>
    <row r="449" spans="1:47" ht="12.75" customHeight="1">
      <c r="A449" s="7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  <c r="AI449" s="27"/>
      <c r="AJ449" s="27"/>
      <c r="AK449" s="27"/>
      <c r="AL449" s="27"/>
      <c r="AM449" s="27"/>
      <c r="AN449" s="27"/>
      <c r="AO449" s="27"/>
      <c r="AP449" s="27"/>
      <c r="AQ449" s="27"/>
      <c r="AR449" s="27"/>
      <c r="AS449" s="27"/>
      <c r="AT449" s="27"/>
      <c r="AU449" s="27"/>
    </row>
    <row r="450" spans="1:47" ht="12.75" customHeight="1">
      <c r="A450" s="7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7"/>
      <c r="AI450" s="27"/>
      <c r="AJ450" s="27"/>
      <c r="AK450" s="27"/>
      <c r="AL450" s="27"/>
      <c r="AM450" s="27"/>
      <c r="AN450" s="27"/>
      <c r="AO450" s="27"/>
      <c r="AP450" s="27"/>
      <c r="AQ450" s="27"/>
      <c r="AR450" s="27"/>
      <c r="AS450" s="27"/>
      <c r="AT450" s="27"/>
      <c r="AU450" s="27"/>
    </row>
    <row r="451" spans="1:47" ht="12.75" customHeight="1">
      <c r="A451" s="7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7"/>
      <c r="AI451" s="27"/>
      <c r="AJ451" s="27"/>
      <c r="AK451" s="27"/>
      <c r="AL451" s="27"/>
      <c r="AM451" s="27"/>
      <c r="AN451" s="27"/>
      <c r="AO451" s="27"/>
      <c r="AP451" s="27"/>
      <c r="AQ451" s="27"/>
      <c r="AR451" s="27"/>
      <c r="AS451" s="27"/>
      <c r="AT451" s="27"/>
      <c r="AU451" s="27"/>
    </row>
    <row r="452" spans="1:47" ht="12.75" customHeight="1">
      <c r="A452" s="7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7"/>
      <c r="AI452" s="27"/>
      <c r="AJ452" s="27"/>
      <c r="AK452" s="27"/>
      <c r="AL452" s="27"/>
      <c r="AM452" s="27"/>
      <c r="AN452" s="27"/>
      <c r="AO452" s="27"/>
      <c r="AP452" s="27"/>
      <c r="AQ452" s="27"/>
      <c r="AR452" s="27"/>
      <c r="AS452" s="27"/>
      <c r="AT452" s="27"/>
      <c r="AU452" s="27"/>
    </row>
    <row r="453" spans="1:47" ht="12.75" customHeight="1">
      <c r="A453" s="7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7"/>
      <c r="AI453" s="27"/>
      <c r="AJ453" s="27"/>
      <c r="AK453" s="27"/>
      <c r="AL453" s="27"/>
      <c r="AM453" s="27"/>
      <c r="AN453" s="27"/>
      <c r="AO453" s="27"/>
      <c r="AP453" s="27"/>
      <c r="AQ453" s="27"/>
      <c r="AR453" s="27"/>
      <c r="AS453" s="27"/>
      <c r="AT453" s="27"/>
      <c r="AU453" s="27"/>
    </row>
    <row r="454" spans="1:47" ht="12.75" customHeight="1">
      <c r="A454" s="7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7"/>
      <c r="AI454" s="27"/>
      <c r="AJ454" s="27"/>
      <c r="AK454" s="27"/>
      <c r="AL454" s="27"/>
      <c r="AM454" s="27"/>
      <c r="AN454" s="27"/>
      <c r="AO454" s="27"/>
      <c r="AP454" s="27"/>
      <c r="AQ454" s="27"/>
      <c r="AR454" s="27"/>
      <c r="AS454" s="27"/>
      <c r="AT454" s="27"/>
      <c r="AU454" s="27"/>
    </row>
    <row r="455" spans="1:47" ht="12.75" customHeight="1">
      <c r="A455" s="7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7"/>
      <c r="AI455" s="27"/>
      <c r="AJ455" s="27"/>
      <c r="AK455" s="27"/>
      <c r="AL455" s="27"/>
      <c r="AM455" s="27"/>
      <c r="AN455" s="27"/>
      <c r="AO455" s="27"/>
      <c r="AP455" s="27"/>
      <c r="AQ455" s="27"/>
      <c r="AR455" s="27"/>
      <c r="AS455" s="27"/>
      <c r="AT455" s="27"/>
      <c r="AU455" s="27"/>
    </row>
    <row r="456" spans="1:47" ht="12.75" customHeight="1">
      <c r="A456" s="7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7"/>
      <c r="AI456" s="27"/>
      <c r="AJ456" s="27"/>
      <c r="AK456" s="27"/>
      <c r="AL456" s="27"/>
      <c r="AM456" s="27"/>
      <c r="AN456" s="27"/>
      <c r="AO456" s="27"/>
      <c r="AP456" s="27"/>
      <c r="AQ456" s="27"/>
      <c r="AR456" s="27"/>
      <c r="AS456" s="27"/>
      <c r="AT456" s="27"/>
      <c r="AU456" s="27"/>
    </row>
    <row r="457" spans="1:47" ht="12.75" customHeight="1">
      <c r="A457" s="7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7"/>
      <c r="AI457" s="27"/>
      <c r="AJ457" s="27"/>
      <c r="AK457" s="27"/>
      <c r="AL457" s="27"/>
      <c r="AM457" s="27"/>
      <c r="AN457" s="27"/>
      <c r="AO457" s="27"/>
      <c r="AP457" s="27"/>
      <c r="AQ457" s="27"/>
      <c r="AR457" s="27"/>
      <c r="AS457" s="27"/>
      <c r="AT457" s="27"/>
      <c r="AU457" s="27"/>
    </row>
    <row r="458" spans="1:47" ht="12.75" customHeight="1">
      <c r="A458" s="7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7"/>
      <c r="AI458" s="27"/>
      <c r="AJ458" s="27"/>
      <c r="AK458" s="27"/>
      <c r="AL458" s="27"/>
      <c r="AM458" s="27"/>
      <c r="AN458" s="27"/>
      <c r="AO458" s="27"/>
      <c r="AP458" s="27"/>
      <c r="AQ458" s="27"/>
      <c r="AR458" s="27"/>
      <c r="AS458" s="27"/>
      <c r="AT458" s="27"/>
      <c r="AU458" s="27"/>
    </row>
    <row r="459" spans="1:47" ht="12.75" customHeight="1">
      <c r="A459" s="7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  <c r="AI459" s="27"/>
      <c r="AJ459" s="27"/>
      <c r="AK459" s="27"/>
      <c r="AL459" s="27"/>
      <c r="AM459" s="27"/>
      <c r="AN459" s="27"/>
      <c r="AO459" s="27"/>
      <c r="AP459" s="27"/>
      <c r="AQ459" s="27"/>
      <c r="AR459" s="27"/>
      <c r="AS459" s="27"/>
      <c r="AT459" s="27"/>
      <c r="AU459" s="27"/>
    </row>
    <row r="460" spans="1:47" ht="12.75" customHeight="1">
      <c r="A460" s="7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7"/>
      <c r="AI460" s="27"/>
      <c r="AJ460" s="27"/>
      <c r="AK460" s="27"/>
      <c r="AL460" s="27"/>
      <c r="AM460" s="27"/>
      <c r="AN460" s="27"/>
      <c r="AO460" s="27"/>
      <c r="AP460" s="27"/>
      <c r="AQ460" s="27"/>
      <c r="AR460" s="27"/>
      <c r="AS460" s="27"/>
      <c r="AT460" s="27"/>
      <c r="AU460" s="27"/>
    </row>
    <row r="461" spans="1:47" ht="12.75" customHeight="1">
      <c r="A461" s="7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7"/>
      <c r="AI461" s="27"/>
      <c r="AJ461" s="27"/>
      <c r="AK461" s="27"/>
      <c r="AL461" s="27"/>
      <c r="AM461" s="27"/>
      <c r="AN461" s="27"/>
      <c r="AO461" s="27"/>
      <c r="AP461" s="27"/>
      <c r="AQ461" s="27"/>
      <c r="AR461" s="27"/>
      <c r="AS461" s="27"/>
      <c r="AT461" s="27"/>
      <c r="AU461" s="27"/>
    </row>
    <row r="462" spans="1:47" ht="12.75" customHeight="1">
      <c r="A462" s="7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7"/>
      <c r="AI462" s="27"/>
      <c r="AJ462" s="27"/>
      <c r="AK462" s="27"/>
      <c r="AL462" s="27"/>
      <c r="AM462" s="27"/>
      <c r="AN462" s="27"/>
      <c r="AO462" s="27"/>
      <c r="AP462" s="27"/>
      <c r="AQ462" s="27"/>
      <c r="AR462" s="27"/>
      <c r="AS462" s="27"/>
      <c r="AT462" s="27"/>
      <c r="AU462" s="27"/>
    </row>
    <row r="463" spans="1:47" ht="12.75" customHeight="1">
      <c r="A463" s="7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7"/>
      <c r="AI463" s="27"/>
      <c r="AJ463" s="27"/>
      <c r="AK463" s="27"/>
      <c r="AL463" s="27"/>
      <c r="AM463" s="27"/>
      <c r="AN463" s="27"/>
      <c r="AO463" s="27"/>
      <c r="AP463" s="27"/>
      <c r="AQ463" s="27"/>
      <c r="AR463" s="27"/>
      <c r="AS463" s="27"/>
      <c r="AT463" s="27"/>
      <c r="AU463" s="27"/>
    </row>
    <row r="464" spans="1:47" ht="12.75" customHeight="1">
      <c r="A464" s="7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7"/>
      <c r="AI464" s="27"/>
      <c r="AJ464" s="27"/>
      <c r="AK464" s="27"/>
      <c r="AL464" s="27"/>
      <c r="AM464" s="27"/>
      <c r="AN464" s="27"/>
      <c r="AO464" s="27"/>
      <c r="AP464" s="27"/>
      <c r="AQ464" s="27"/>
      <c r="AR464" s="27"/>
      <c r="AS464" s="27"/>
      <c r="AT464" s="27"/>
      <c r="AU464" s="27"/>
    </row>
    <row r="465" spans="1:47" ht="12.75" customHeight="1">
      <c r="A465" s="7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7"/>
      <c r="AI465" s="27"/>
      <c r="AJ465" s="27"/>
      <c r="AK465" s="27"/>
      <c r="AL465" s="27"/>
      <c r="AM465" s="27"/>
      <c r="AN465" s="27"/>
      <c r="AO465" s="27"/>
      <c r="AP465" s="27"/>
      <c r="AQ465" s="27"/>
      <c r="AR465" s="27"/>
      <c r="AS465" s="27"/>
      <c r="AT465" s="27"/>
      <c r="AU465" s="27"/>
    </row>
    <row r="466" spans="1:47" ht="12.75" customHeight="1">
      <c r="A466" s="7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7"/>
      <c r="AI466" s="27"/>
      <c r="AJ466" s="27"/>
      <c r="AK466" s="27"/>
      <c r="AL466" s="27"/>
      <c r="AM466" s="27"/>
      <c r="AN466" s="27"/>
      <c r="AO466" s="27"/>
      <c r="AP466" s="27"/>
      <c r="AQ466" s="27"/>
      <c r="AR466" s="27"/>
      <c r="AS466" s="27"/>
      <c r="AT466" s="27"/>
      <c r="AU466" s="27"/>
    </row>
    <row r="467" spans="1:47" ht="12.75" customHeight="1">
      <c r="A467" s="7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7"/>
      <c r="AI467" s="27"/>
      <c r="AJ467" s="27"/>
      <c r="AK467" s="27"/>
      <c r="AL467" s="27"/>
      <c r="AM467" s="27"/>
      <c r="AN467" s="27"/>
      <c r="AO467" s="27"/>
      <c r="AP467" s="27"/>
      <c r="AQ467" s="27"/>
      <c r="AR467" s="27"/>
      <c r="AS467" s="27"/>
      <c r="AT467" s="27"/>
      <c r="AU467" s="27"/>
    </row>
    <row r="468" spans="1:47" ht="12.75" customHeight="1">
      <c r="A468" s="7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7"/>
      <c r="AI468" s="27"/>
      <c r="AJ468" s="27"/>
      <c r="AK468" s="27"/>
      <c r="AL468" s="27"/>
      <c r="AM468" s="27"/>
      <c r="AN468" s="27"/>
      <c r="AO468" s="27"/>
      <c r="AP468" s="27"/>
      <c r="AQ468" s="27"/>
      <c r="AR468" s="27"/>
      <c r="AS468" s="27"/>
      <c r="AT468" s="27"/>
      <c r="AU468" s="27"/>
    </row>
    <row r="469" spans="1:47" ht="12.75" customHeight="1">
      <c r="A469" s="7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  <c r="AI469" s="27"/>
      <c r="AJ469" s="27"/>
      <c r="AK469" s="27"/>
      <c r="AL469" s="27"/>
      <c r="AM469" s="27"/>
      <c r="AN469" s="27"/>
      <c r="AO469" s="27"/>
      <c r="AP469" s="27"/>
      <c r="AQ469" s="27"/>
      <c r="AR469" s="27"/>
      <c r="AS469" s="27"/>
      <c r="AT469" s="27"/>
      <c r="AU469" s="27"/>
    </row>
    <row r="470" spans="1:47" ht="12.75" customHeight="1">
      <c r="A470" s="7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7"/>
      <c r="AI470" s="27"/>
      <c r="AJ470" s="27"/>
      <c r="AK470" s="27"/>
      <c r="AL470" s="27"/>
      <c r="AM470" s="27"/>
      <c r="AN470" s="27"/>
      <c r="AO470" s="27"/>
      <c r="AP470" s="27"/>
      <c r="AQ470" s="27"/>
      <c r="AR470" s="27"/>
      <c r="AS470" s="27"/>
      <c r="AT470" s="27"/>
      <c r="AU470" s="27"/>
    </row>
    <row r="471" spans="1:47" ht="12.75" customHeight="1">
      <c r="A471" s="7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7"/>
      <c r="AI471" s="27"/>
      <c r="AJ471" s="27"/>
      <c r="AK471" s="27"/>
      <c r="AL471" s="27"/>
      <c r="AM471" s="27"/>
      <c r="AN471" s="27"/>
      <c r="AO471" s="27"/>
      <c r="AP471" s="27"/>
      <c r="AQ471" s="27"/>
      <c r="AR471" s="27"/>
      <c r="AS471" s="27"/>
      <c r="AT471" s="27"/>
      <c r="AU471" s="27"/>
    </row>
    <row r="472" spans="1:47" ht="12.75" customHeight="1">
      <c r="A472" s="7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7"/>
      <c r="AI472" s="27"/>
      <c r="AJ472" s="27"/>
      <c r="AK472" s="27"/>
      <c r="AL472" s="27"/>
      <c r="AM472" s="27"/>
      <c r="AN472" s="27"/>
      <c r="AO472" s="27"/>
      <c r="AP472" s="27"/>
      <c r="AQ472" s="27"/>
      <c r="AR472" s="27"/>
      <c r="AS472" s="27"/>
      <c r="AT472" s="27"/>
      <c r="AU472" s="27"/>
    </row>
    <row r="473" spans="1:47" ht="12.75" customHeight="1">
      <c r="A473" s="7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7"/>
      <c r="AI473" s="27"/>
      <c r="AJ473" s="27"/>
      <c r="AK473" s="27"/>
      <c r="AL473" s="27"/>
      <c r="AM473" s="27"/>
      <c r="AN473" s="27"/>
      <c r="AO473" s="27"/>
      <c r="AP473" s="27"/>
      <c r="AQ473" s="27"/>
      <c r="AR473" s="27"/>
      <c r="AS473" s="27"/>
      <c r="AT473" s="27"/>
      <c r="AU473" s="27"/>
    </row>
    <row r="474" spans="1:47" ht="12.75" customHeight="1">
      <c r="A474" s="7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7"/>
      <c r="AI474" s="27"/>
      <c r="AJ474" s="27"/>
      <c r="AK474" s="27"/>
      <c r="AL474" s="27"/>
      <c r="AM474" s="27"/>
      <c r="AN474" s="27"/>
      <c r="AO474" s="27"/>
      <c r="AP474" s="27"/>
      <c r="AQ474" s="27"/>
      <c r="AR474" s="27"/>
      <c r="AS474" s="27"/>
      <c r="AT474" s="27"/>
      <c r="AU474" s="27"/>
    </row>
    <row r="475" spans="1:47" ht="12.75" customHeight="1">
      <c r="A475" s="7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7"/>
      <c r="AI475" s="27"/>
      <c r="AJ475" s="27"/>
      <c r="AK475" s="27"/>
      <c r="AL475" s="27"/>
      <c r="AM475" s="27"/>
      <c r="AN475" s="27"/>
      <c r="AO475" s="27"/>
      <c r="AP475" s="27"/>
      <c r="AQ475" s="27"/>
      <c r="AR475" s="27"/>
      <c r="AS475" s="27"/>
      <c r="AT475" s="27"/>
      <c r="AU475" s="27"/>
    </row>
    <row r="476" spans="1:47" ht="12.75" customHeight="1">
      <c r="A476" s="7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7"/>
      <c r="AI476" s="27"/>
      <c r="AJ476" s="27"/>
      <c r="AK476" s="27"/>
      <c r="AL476" s="27"/>
      <c r="AM476" s="27"/>
      <c r="AN476" s="27"/>
      <c r="AO476" s="27"/>
      <c r="AP476" s="27"/>
      <c r="AQ476" s="27"/>
      <c r="AR476" s="27"/>
      <c r="AS476" s="27"/>
      <c r="AT476" s="27"/>
      <c r="AU476" s="27"/>
    </row>
    <row r="477" spans="1:47" ht="12.75" customHeight="1">
      <c r="A477" s="7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7"/>
      <c r="AI477" s="27"/>
      <c r="AJ477" s="27"/>
      <c r="AK477" s="27"/>
      <c r="AL477" s="27"/>
      <c r="AM477" s="27"/>
      <c r="AN477" s="27"/>
      <c r="AO477" s="27"/>
      <c r="AP477" s="27"/>
      <c r="AQ477" s="27"/>
      <c r="AR477" s="27"/>
      <c r="AS477" s="27"/>
      <c r="AT477" s="27"/>
      <c r="AU477" s="27"/>
    </row>
    <row r="478" spans="1:47" ht="12.75" customHeight="1">
      <c r="A478" s="7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7"/>
      <c r="AI478" s="27"/>
      <c r="AJ478" s="27"/>
      <c r="AK478" s="27"/>
      <c r="AL478" s="27"/>
      <c r="AM478" s="27"/>
      <c r="AN478" s="27"/>
      <c r="AO478" s="27"/>
      <c r="AP478" s="27"/>
      <c r="AQ478" s="27"/>
      <c r="AR478" s="27"/>
      <c r="AS478" s="27"/>
      <c r="AT478" s="27"/>
      <c r="AU478" s="27"/>
    </row>
    <row r="479" spans="1:47" ht="12.75" customHeight="1">
      <c r="A479" s="7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  <c r="AI479" s="27"/>
      <c r="AJ479" s="27"/>
      <c r="AK479" s="27"/>
      <c r="AL479" s="27"/>
      <c r="AM479" s="27"/>
      <c r="AN479" s="27"/>
      <c r="AO479" s="27"/>
      <c r="AP479" s="27"/>
      <c r="AQ479" s="27"/>
      <c r="AR479" s="27"/>
      <c r="AS479" s="27"/>
      <c r="AT479" s="27"/>
      <c r="AU479" s="27"/>
    </row>
    <row r="480" spans="1:47" ht="12.75" customHeight="1">
      <c r="A480" s="7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7"/>
      <c r="AI480" s="27"/>
      <c r="AJ480" s="27"/>
      <c r="AK480" s="27"/>
      <c r="AL480" s="27"/>
      <c r="AM480" s="27"/>
      <c r="AN480" s="27"/>
      <c r="AO480" s="27"/>
      <c r="AP480" s="27"/>
      <c r="AQ480" s="27"/>
      <c r="AR480" s="27"/>
      <c r="AS480" s="27"/>
      <c r="AT480" s="27"/>
      <c r="AU480" s="27"/>
    </row>
    <row r="481" spans="1:47" ht="12.75" customHeight="1">
      <c r="A481" s="7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7"/>
      <c r="AI481" s="27"/>
      <c r="AJ481" s="27"/>
      <c r="AK481" s="27"/>
      <c r="AL481" s="27"/>
      <c r="AM481" s="27"/>
      <c r="AN481" s="27"/>
      <c r="AO481" s="27"/>
      <c r="AP481" s="27"/>
      <c r="AQ481" s="27"/>
      <c r="AR481" s="27"/>
      <c r="AS481" s="27"/>
      <c r="AT481" s="27"/>
      <c r="AU481" s="27"/>
    </row>
    <row r="482" spans="1:47" ht="12.75" customHeight="1">
      <c r="A482" s="7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7"/>
      <c r="AI482" s="27"/>
      <c r="AJ482" s="27"/>
      <c r="AK482" s="27"/>
      <c r="AL482" s="27"/>
      <c r="AM482" s="27"/>
      <c r="AN482" s="27"/>
      <c r="AO482" s="27"/>
      <c r="AP482" s="27"/>
      <c r="AQ482" s="27"/>
      <c r="AR482" s="27"/>
      <c r="AS482" s="27"/>
      <c r="AT482" s="27"/>
      <c r="AU482" s="27"/>
    </row>
    <row r="483" spans="1:47" ht="12.75" customHeight="1">
      <c r="A483" s="7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7"/>
      <c r="AI483" s="27"/>
      <c r="AJ483" s="27"/>
      <c r="AK483" s="27"/>
      <c r="AL483" s="27"/>
      <c r="AM483" s="27"/>
      <c r="AN483" s="27"/>
      <c r="AO483" s="27"/>
      <c r="AP483" s="27"/>
      <c r="AQ483" s="27"/>
      <c r="AR483" s="27"/>
      <c r="AS483" s="27"/>
      <c r="AT483" s="27"/>
      <c r="AU483" s="27"/>
    </row>
    <row r="484" spans="1:47" ht="12.75" customHeight="1">
      <c r="A484" s="7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7"/>
      <c r="AI484" s="27"/>
      <c r="AJ484" s="27"/>
      <c r="AK484" s="27"/>
      <c r="AL484" s="27"/>
      <c r="AM484" s="27"/>
      <c r="AN484" s="27"/>
      <c r="AO484" s="27"/>
      <c r="AP484" s="27"/>
      <c r="AQ484" s="27"/>
      <c r="AR484" s="27"/>
      <c r="AS484" s="27"/>
      <c r="AT484" s="27"/>
      <c r="AU484" s="27"/>
    </row>
    <row r="485" spans="1:47" ht="12.75" customHeight="1">
      <c r="A485" s="7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7"/>
      <c r="AI485" s="27"/>
      <c r="AJ485" s="27"/>
      <c r="AK485" s="27"/>
      <c r="AL485" s="27"/>
      <c r="AM485" s="27"/>
      <c r="AN485" s="27"/>
      <c r="AO485" s="27"/>
      <c r="AP485" s="27"/>
      <c r="AQ485" s="27"/>
      <c r="AR485" s="27"/>
      <c r="AS485" s="27"/>
      <c r="AT485" s="27"/>
      <c r="AU485" s="27"/>
    </row>
    <row r="486" spans="1:47" ht="12.75" customHeight="1">
      <c r="A486" s="7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7"/>
      <c r="AI486" s="27"/>
      <c r="AJ486" s="27"/>
      <c r="AK486" s="27"/>
      <c r="AL486" s="27"/>
      <c r="AM486" s="27"/>
      <c r="AN486" s="27"/>
      <c r="AO486" s="27"/>
      <c r="AP486" s="27"/>
      <c r="AQ486" s="27"/>
      <c r="AR486" s="27"/>
      <c r="AS486" s="27"/>
      <c r="AT486" s="27"/>
      <c r="AU486" s="27"/>
    </row>
    <row r="487" spans="1:47" ht="12.75" customHeight="1">
      <c r="A487" s="7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7"/>
      <c r="AI487" s="27"/>
      <c r="AJ487" s="27"/>
      <c r="AK487" s="27"/>
      <c r="AL487" s="27"/>
      <c r="AM487" s="27"/>
      <c r="AN487" s="27"/>
      <c r="AO487" s="27"/>
      <c r="AP487" s="27"/>
      <c r="AQ487" s="27"/>
      <c r="AR487" s="27"/>
      <c r="AS487" s="27"/>
      <c r="AT487" s="27"/>
      <c r="AU487" s="27"/>
    </row>
    <row r="488" spans="1:47" ht="12.75" customHeight="1">
      <c r="A488" s="7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7"/>
      <c r="AI488" s="27"/>
      <c r="AJ488" s="27"/>
      <c r="AK488" s="27"/>
      <c r="AL488" s="27"/>
      <c r="AM488" s="27"/>
      <c r="AN488" s="27"/>
      <c r="AO488" s="27"/>
      <c r="AP488" s="27"/>
      <c r="AQ488" s="27"/>
      <c r="AR488" s="27"/>
      <c r="AS488" s="27"/>
      <c r="AT488" s="27"/>
      <c r="AU488" s="27"/>
    </row>
    <row r="489" spans="1:47" ht="12.75" customHeight="1">
      <c r="A489" s="7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  <c r="AI489" s="27"/>
      <c r="AJ489" s="27"/>
      <c r="AK489" s="27"/>
      <c r="AL489" s="27"/>
      <c r="AM489" s="27"/>
      <c r="AN489" s="27"/>
      <c r="AO489" s="27"/>
      <c r="AP489" s="27"/>
      <c r="AQ489" s="27"/>
      <c r="AR489" s="27"/>
      <c r="AS489" s="27"/>
      <c r="AT489" s="27"/>
      <c r="AU489" s="27"/>
    </row>
    <row r="490" spans="1:47" ht="12.75" customHeight="1">
      <c r="A490" s="7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7"/>
      <c r="AI490" s="27"/>
      <c r="AJ490" s="27"/>
      <c r="AK490" s="27"/>
      <c r="AL490" s="27"/>
      <c r="AM490" s="27"/>
      <c r="AN490" s="27"/>
      <c r="AO490" s="27"/>
      <c r="AP490" s="27"/>
      <c r="AQ490" s="27"/>
      <c r="AR490" s="27"/>
      <c r="AS490" s="27"/>
      <c r="AT490" s="27"/>
      <c r="AU490" s="27"/>
    </row>
    <row r="491" spans="1:47" ht="12.75" customHeight="1">
      <c r="A491" s="7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7"/>
      <c r="AI491" s="27"/>
      <c r="AJ491" s="27"/>
      <c r="AK491" s="27"/>
      <c r="AL491" s="27"/>
      <c r="AM491" s="27"/>
      <c r="AN491" s="27"/>
      <c r="AO491" s="27"/>
      <c r="AP491" s="27"/>
      <c r="AQ491" s="27"/>
      <c r="AR491" s="27"/>
      <c r="AS491" s="27"/>
      <c r="AT491" s="27"/>
      <c r="AU491" s="27"/>
    </row>
    <row r="492" spans="1:47" ht="12.75" customHeight="1">
      <c r="A492" s="7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7"/>
      <c r="AI492" s="27"/>
      <c r="AJ492" s="27"/>
      <c r="AK492" s="27"/>
      <c r="AL492" s="27"/>
      <c r="AM492" s="27"/>
      <c r="AN492" s="27"/>
      <c r="AO492" s="27"/>
      <c r="AP492" s="27"/>
      <c r="AQ492" s="27"/>
      <c r="AR492" s="27"/>
      <c r="AS492" s="27"/>
      <c r="AT492" s="27"/>
      <c r="AU492" s="27"/>
    </row>
    <row r="493" spans="1:47" ht="12.75" customHeight="1">
      <c r="A493" s="7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7"/>
      <c r="AI493" s="27"/>
      <c r="AJ493" s="27"/>
      <c r="AK493" s="27"/>
      <c r="AL493" s="27"/>
      <c r="AM493" s="27"/>
      <c r="AN493" s="27"/>
      <c r="AO493" s="27"/>
      <c r="AP493" s="27"/>
      <c r="AQ493" s="27"/>
      <c r="AR493" s="27"/>
      <c r="AS493" s="27"/>
      <c r="AT493" s="27"/>
      <c r="AU493" s="27"/>
    </row>
    <row r="494" spans="1:47" ht="12.75" customHeight="1">
      <c r="A494" s="7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7"/>
      <c r="AI494" s="27"/>
      <c r="AJ494" s="27"/>
      <c r="AK494" s="27"/>
      <c r="AL494" s="27"/>
      <c r="AM494" s="27"/>
      <c r="AN494" s="27"/>
      <c r="AO494" s="27"/>
      <c r="AP494" s="27"/>
      <c r="AQ494" s="27"/>
      <c r="AR494" s="27"/>
      <c r="AS494" s="27"/>
      <c r="AT494" s="27"/>
      <c r="AU494" s="27"/>
    </row>
    <row r="495" spans="1:47" ht="12.75" customHeight="1">
      <c r="A495" s="7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7"/>
      <c r="AI495" s="27"/>
      <c r="AJ495" s="27"/>
      <c r="AK495" s="27"/>
      <c r="AL495" s="27"/>
      <c r="AM495" s="27"/>
      <c r="AN495" s="27"/>
      <c r="AO495" s="27"/>
      <c r="AP495" s="27"/>
      <c r="AQ495" s="27"/>
      <c r="AR495" s="27"/>
      <c r="AS495" s="27"/>
      <c r="AT495" s="27"/>
      <c r="AU495" s="27"/>
    </row>
    <row r="496" spans="1:47" ht="12.75" customHeight="1">
      <c r="A496" s="7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7"/>
      <c r="AI496" s="27"/>
      <c r="AJ496" s="27"/>
      <c r="AK496" s="27"/>
      <c r="AL496" s="27"/>
      <c r="AM496" s="27"/>
      <c r="AN496" s="27"/>
      <c r="AO496" s="27"/>
      <c r="AP496" s="27"/>
      <c r="AQ496" s="27"/>
      <c r="AR496" s="27"/>
      <c r="AS496" s="27"/>
      <c r="AT496" s="27"/>
      <c r="AU496" s="27"/>
    </row>
    <row r="497" spans="1:47" ht="12.75" customHeight="1">
      <c r="A497" s="7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7"/>
      <c r="AI497" s="27"/>
      <c r="AJ497" s="27"/>
      <c r="AK497" s="27"/>
      <c r="AL497" s="27"/>
      <c r="AM497" s="27"/>
      <c r="AN497" s="27"/>
      <c r="AO497" s="27"/>
      <c r="AP497" s="27"/>
      <c r="AQ497" s="27"/>
      <c r="AR497" s="27"/>
      <c r="AS497" s="27"/>
      <c r="AT497" s="27"/>
      <c r="AU497" s="27"/>
    </row>
    <row r="498" spans="1:47" ht="12.75" customHeight="1">
      <c r="A498" s="7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7"/>
      <c r="AI498" s="27"/>
      <c r="AJ498" s="27"/>
      <c r="AK498" s="27"/>
      <c r="AL498" s="27"/>
      <c r="AM498" s="27"/>
      <c r="AN498" s="27"/>
      <c r="AO498" s="27"/>
      <c r="AP498" s="27"/>
      <c r="AQ498" s="27"/>
      <c r="AR498" s="27"/>
      <c r="AS498" s="27"/>
      <c r="AT498" s="27"/>
      <c r="AU498" s="27"/>
    </row>
    <row r="499" spans="1:47" ht="12.75" customHeight="1">
      <c r="A499" s="7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  <c r="AI499" s="27"/>
      <c r="AJ499" s="27"/>
      <c r="AK499" s="27"/>
      <c r="AL499" s="27"/>
      <c r="AM499" s="27"/>
      <c r="AN499" s="27"/>
      <c r="AO499" s="27"/>
      <c r="AP499" s="27"/>
      <c r="AQ499" s="27"/>
      <c r="AR499" s="27"/>
      <c r="AS499" s="27"/>
      <c r="AT499" s="27"/>
      <c r="AU499" s="27"/>
    </row>
    <row r="500" spans="1:47" ht="12.75" customHeight="1">
      <c r="A500" s="7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7"/>
      <c r="AI500" s="27"/>
      <c r="AJ500" s="27"/>
      <c r="AK500" s="27"/>
      <c r="AL500" s="27"/>
      <c r="AM500" s="27"/>
      <c r="AN500" s="27"/>
      <c r="AO500" s="27"/>
      <c r="AP500" s="27"/>
      <c r="AQ500" s="27"/>
      <c r="AR500" s="27"/>
      <c r="AS500" s="27"/>
      <c r="AT500" s="27"/>
      <c r="AU500" s="27"/>
    </row>
    <row r="501" spans="1:47" ht="12.75" customHeight="1">
      <c r="A501" s="7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7"/>
      <c r="AI501" s="27"/>
      <c r="AJ501" s="27"/>
      <c r="AK501" s="27"/>
      <c r="AL501" s="27"/>
      <c r="AM501" s="27"/>
      <c r="AN501" s="27"/>
      <c r="AO501" s="27"/>
      <c r="AP501" s="27"/>
      <c r="AQ501" s="27"/>
      <c r="AR501" s="27"/>
      <c r="AS501" s="27"/>
      <c r="AT501" s="27"/>
      <c r="AU501" s="27"/>
    </row>
    <row r="502" spans="1:47" ht="12.75" customHeight="1">
      <c r="A502" s="7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7"/>
      <c r="AI502" s="27"/>
      <c r="AJ502" s="27"/>
      <c r="AK502" s="27"/>
      <c r="AL502" s="27"/>
      <c r="AM502" s="27"/>
      <c r="AN502" s="27"/>
      <c r="AO502" s="27"/>
      <c r="AP502" s="27"/>
      <c r="AQ502" s="27"/>
      <c r="AR502" s="27"/>
      <c r="AS502" s="27"/>
      <c r="AT502" s="27"/>
      <c r="AU502" s="27"/>
    </row>
    <row r="503" spans="1:47" ht="12.75" customHeight="1">
      <c r="A503" s="7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7"/>
      <c r="AI503" s="27"/>
      <c r="AJ503" s="27"/>
      <c r="AK503" s="27"/>
      <c r="AL503" s="27"/>
      <c r="AM503" s="27"/>
      <c r="AN503" s="27"/>
      <c r="AO503" s="27"/>
      <c r="AP503" s="27"/>
      <c r="AQ503" s="27"/>
      <c r="AR503" s="27"/>
      <c r="AS503" s="27"/>
      <c r="AT503" s="27"/>
      <c r="AU503" s="27"/>
    </row>
    <row r="504" spans="1:47" ht="12.75" customHeight="1">
      <c r="A504" s="7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7"/>
      <c r="AI504" s="27"/>
      <c r="AJ504" s="27"/>
      <c r="AK504" s="27"/>
      <c r="AL504" s="27"/>
      <c r="AM504" s="27"/>
      <c r="AN504" s="27"/>
      <c r="AO504" s="27"/>
      <c r="AP504" s="27"/>
      <c r="AQ504" s="27"/>
      <c r="AR504" s="27"/>
      <c r="AS504" s="27"/>
      <c r="AT504" s="27"/>
      <c r="AU504" s="27"/>
    </row>
    <row r="505" spans="1:47" ht="12.75" customHeight="1">
      <c r="A505" s="7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7"/>
      <c r="AI505" s="27"/>
      <c r="AJ505" s="27"/>
      <c r="AK505" s="27"/>
      <c r="AL505" s="27"/>
      <c r="AM505" s="27"/>
      <c r="AN505" s="27"/>
      <c r="AO505" s="27"/>
      <c r="AP505" s="27"/>
      <c r="AQ505" s="27"/>
      <c r="AR505" s="27"/>
      <c r="AS505" s="27"/>
      <c r="AT505" s="27"/>
      <c r="AU505" s="27"/>
    </row>
    <row r="506" spans="1:47" ht="12.75" customHeight="1">
      <c r="A506" s="7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7"/>
      <c r="AI506" s="27"/>
      <c r="AJ506" s="27"/>
      <c r="AK506" s="27"/>
      <c r="AL506" s="27"/>
      <c r="AM506" s="27"/>
      <c r="AN506" s="27"/>
      <c r="AO506" s="27"/>
      <c r="AP506" s="27"/>
      <c r="AQ506" s="27"/>
      <c r="AR506" s="27"/>
      <c r="AS506" s="27"/>
      <c r="AT506" s="27"/>
      <c r="AU506" s="27"/>
    </row>
    <row r="507" spans="1:47" ht="12.75" customHeight="1">
      <c r="A507" s="7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7"/>
      <c r="AI507" s="27"/>
      <c r="AJ507" s="27"/>
      <c r="AK507" s="27"/>
      <c r="AL507" s="27"/>
      <c r="AM507" s="27"/>
      <c r="AN507" s="27"/>
      <c r="AO507" s="27"/>
      <c r="AP507" s="27"/>
      <c r="AQ507" s="27"/>
      <c r="AR507" s="27"/>
      <c r="AS507" s="27"/>
      <c r="AT507" s="27"/>
      <c r="AU507" s="27"/>
    </row>
    <row r="508" spans="1:47" ht="12.75" customHeight="1">
      <c r="A508" s="7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7"/>
      <c r="AI508" s="27"/>
      <c r="AJ508" s="27"/>
      <c r="AK508" s="27"/>
      <c r="AL508" s="27"/>
      <c r="AM508" s="27"/>
      <c r="AN508" s="27"/>
      <c r="AO508" s="27"/>
      <c r="AP508" s="27"/>
      <c r="AQ508" s="27"/>
      <c r="AR508" s="27"/>
      <c r="AS508" s="27"/>
      <c r="AT508" s="27"/>
      <c r="AU508" s="27"/>
    </row>
    <row r="509" spans="1:47" ht="12.75" customHeight="1">
      <c r="A509" s="7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  <c r="AI509" s="27"/>
      <c r="AJ509" s="27"/>
      <c r="AK509" s="27"/>
      <c r="AL509" s="27"/>
      <c r="AM509" s="27"/>
      <c r="AN509" s="27"/>
      <c r="AO509" s="27"/>
      <c r="AP509" s="27"/>
      <c r="AQ509" s="27"/>
      <c r="AR509" s="27"/>
      <c r="AS509" s="27"/>
      <c r="AT509" s="27"/>
      <c r="AU509" s="27"/>
    </row>
    <row r="510" spans="1:47" ht="12.75" customHeight="1">
      <c r="A510" s="7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7"/>
      <c r="AI510" s="27"/>
      <c r="AJ510" s="27"/>
      <c r="AK510" s="27"/>
      <c r="AL510" s="27"/>
      <c r="AM510" s="27"/>
      <c r="AN510" s="27"/>
      <c r="AO510" s="27"/>
      <c r="AP510" s="27"/>
      <c r="AQ510" s="27"/>
      <c r="AR510" s="27"/>
      <c r="AS510" s="27"/>
      <c r="AT510" s="27"/>
      <c r="AU510" s="27"/>
    </row>
    <row r="511" spans="1:47" ht="12.75" customHeight="1">
      <c r="A511" s="7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7"/>
      <c r="AI511" s="27"/>
      <c r="AJ511" s="27"/>
      <c r="AK511" s="27"/>
      <c r="AL511" s="27"/>
      <c r="AM511" s="27"/>
      <c r="AN511" s="27"/>
      <c r="AO511" s="27"/>
      <c r="AP511" s="27"/>
      <c r="AQ511" s="27"/>
      <c r="AR511" s="27"/>
      <c r="AS511" s="27"/>
      <c r="AT511" s="27"/>
      <c r="AU511" s="27"/>
    </row>
    <row r="512" spans="1:47" ht="12.75" customHeight="1">
      <c r="A512" s="7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7"/>
      <c r="AI512" s="27"/>
      <c r="AJ512" s="27"/>
      <c r="AK512" s="27"/>
      <c r="AL512" s="27"/>
      <c r="AM512" s="27"/>
      <c r="AN512" s="27"/>
      <c r="AO512" s="27"/>
      <c r="AP512" s="27"/>
      <c r="AQ512" s="27"/>
      <c r="AR512" s="27"/>
      <c r="AS512" s="27"/>
      <c r="AT512" s="27"/>
      <c r="AU512" s="27"/>
    </row>
    <row r="513" spans="1:47" ht="12.75" customHeight="1">
      <c r="A513" s="7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  <c r="AK513" s="27"/>
      <c r="AL513" s="27"/>
      <c r="AM513" s="27"/>
      <c r="AN513" s="27"/>
      <c r="AO513" s="27"/>
      <c r="AP513" s="27"/>
      <c r="AQ513" s="27"/>
      <c r="AR513" s="27"/>
      <c r="AS513" s="27"/>
      <c r="AT513" s="27"/>
      <c r="AU513" s="27"/>
    </row>
    <row r="514" spans="1:47" ht="12.75" customHeight="1">
      <c r="A514" s="7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7"/>
      <c r="AI514" s="27"/>
      <c r="AJ514" s="27"/>
      <c r="AK514" s="27"/>
      <c r="AL514" s="27"/>
      <c r="AM514" s="27"/>
      <c r="AN514" s="27"/>
      <c r="AO514" s="27"/>
      <c r="AP514" s="27"/>
      <c r="AQ514" s="27"/>
      <c r="AR514" s="27"/>
      <c r="AS514" s="27"/>
      <c r="AT514" s="27"/>
      <c r="AU514" s="27"/>
    </row>
    <row r="515" spans="1:47" ht="12.75" customHeight="1">
      <c r="A515" s="7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7"/>
      <c r="AI515" s="27"/>
      <c r="AJ515" s="27"/>
      <c r="AK515" s="27"/>
      <c r="AL515" s="27"/>
      <c r="AM515" s="27"/>
      <c r="AN515" s="27"/>
      <c r="AO515" s="27"/>
      <c r="AP515" s="27"/>
      <c r="AQ515" s="27"/>
      <c r="AR515" s="27"/>
      <c r="AS515" s="27"/>
      <c r="AT515" s="27"/>
      <c r="AU515" s="27"/>
    </row>
    <row r="516" spans="1:47" ht="12.75" customHeight="1">
      <c r="A516" s="7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7"/>
      <c r="AI516" s="27"/>
      <c r="AJ516" s="27"/>
      <c r="AK516" s="27"/>
      <c r="AL516" s="27"/>
      <c r="AM516" s="27"/>
      <c r="AN516" s="27"/>
      <c r="AO516" s="27"/>
      <c r="AP516" s="27"/>
      <c r="AQ516" s="27"/>
      <c r="AR516" s="27"/>
      <c r="AS516" s="27"/>
      <c r="AT516" s="27"/>
      <c r="AU516" s="27"/>
    </row>
    <row r="517" spans="1:47" ht="12.75" customHeight="1">
      <c r="A517" s="7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7"/>
      <c r="AI517" s="27"/>
      <c r="AJ517" s="27"/>
      <c r="AK517" s="27"/>
      <c r="AL517" s="27"/>
      <c r="AM517" s="27"/>
      <c r="AN517" s="27"/>
      <c r="AO517" s="27"/>
      <c r="AP517" s="27"/>
      <c r="AQ517" s="27"/>
      <c r="AR517" s="27"/>
      <c r="AS517" s="27"/>
      <c r="AT517" s="27"/>
      <c r="AU517" s="27"/>
    </row>
    <row r="518" spans="1:47" ht="12.75" customHeight="1">
      <c r="A518" s="7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7"/>
      <c r="AI518" s="27"/>
      <c r="AJ518" s="27"/>
      <c r="AK518" s="27"/>
      <c r="AL518" s="27"/>
      <c r="AM518" s="27"/>
      <c r="AN518" s="27"/>
      <c r="AO518" s="27"/>
      <c r="AP518" s="27"/>
      <c r="AQ518" s="27"/>
      <c r="AR518" s="27"/>
      <c r="AS518" s="27"/>
      <c r="AT518" s="27"/>
      <c r="AU518" s="27"/>
    </row>
    <row r="519" spans="1:47" ht="12.75" customHeight="1">
      <c r="A519" s="7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  <c r="AI519" s="27"/>
      <c r="AJ519" s="27"/>
      <c r="AK519" s="27"/>
      <c r="AL519" s="27"/>
      <c r="AM519" s="27"/>
      <c r="AN519" s="27"/>
      <c r="AO519" s="27"/>
      <c r="AP519" s="27"/>
      <c r="AQ519" s="27"/>
      <c r="AR519" s="27"/>
      <c r="AS519" s="27"/>
      <c r="AT519" s="27"/>
      <c r="AU519" s="27"/>
    </row>
    <row r="520" spans="1:47" ht="12.75" customHeight="1">
      <c r="A520" s="7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7"/>
      <c r="AI520" s="27"/>
      <c r="AJ520" s="27"/>
      <c r="AK520" s="27"/>
      <c r="AL520" s="27"/>
      <c r="AM520" s="27"/>
      <c r="AN520" s="27"/>
      <c r="AO520" s="27"/>
      <c r="AP520" s="27"/>
      <c r="AQ520" s="27"/>
      <c r="AR520" s="27"/>
      <c r="AS520" s="27"/>
      <c r="AT520" s="27"/>
      <c r="AU520" s="27"/>
    </row>
    <row r="521" spans="1:47" ht="12.75" customHeight="1">
      <c r="A521" s="7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7"/>
      <c r="AI521" s="27"/>
      <c r="AJ521" s="27"/>
      <c r="AK521" s="27"/>
      <c r="AL521" s="27"/>
      <c r="AM521" s="27"/>
      <c r="AN521" s="27"/>
      <c r="AO521" s="27"/>
      <c r="AP521" s="27"/>
      <c r="AQ521" s="27"/>
      <c r="AR521" s="27"/>
      <c r="AS521" s="27"/>
      <c r="AT521" s="27"/>
      <c r="AU521" s="27"/>
    </row>
    <row r="522" spans="1:47" ht="12.75" customHeight="1">
      <c r="A522" s="7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7"/>
      <c r="AI522" s="27"/>
      <c r="AJ522" s="27"/>
      <c r="AK522" s="27"/>
      <c r="AL522" s="27"/>
      <c r="AM522" s="27"/>
      <c r="AN522" s="27"/>
      <c r="AO522" s="27"/>
      <c r="AP522" s="27"/>
      <c r="AQ522" s="27"/>
      <c r="AR522" s="27"/>
      <c r="AS522" s="27"/>
      <c r="AT522" s="27"/>
      <c r="AU522" s="27"/>
    </row>
    <row r="523" spans="1:47" ht="12.75" customHeight="1">
      <c r="A523" s="7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7"/>
      <c r="AI523" s="27"/>
      <c r="AJ523" s="27"/>
      <c r="AK523" s="27"/>
      <c r="AL523" s="27"/>
      <c r="AM523" s="27"/>
      <c r="AN523" s="27"/>
      <c r="AO523" s="27"/>
      <c r="AP523" s="27"/>
      <c r="AQ523" s="27"/>
      <c r="AR523" s="27"/>
      <c r="AS523" s="27"/>
      <c r="AT523" s="27"/>
      <c r="AU523" s="27"/>
    </row>
    <row r="524" spans="1:47" ht="12.75" customHeight="1">
      <c r="A524" s="7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7"/>
      <c r="AI524" s="27"/>
      <c r="AJ524" s="27"/>
      <c r="AK524" s="27"/>
      <c r="AL524" s="27"/>
      <c r="AM524" s="27"/>
      <c r="AN524" s="27"/>
      <c r="AO524" s="27"/>
      <c r="AP524" s="27"/>
      <c r="AQ524" s="27"/>
      <c r="AR524" s="27"/>
      <c r="AS524" s="27"/>
      <c r="AT524" s="27"/>
      <c r="AU524" s="27"/>
    </row>
    <row r="525" spans="1:47" ht="12.75" customHeight="1">
      <c r="A525" s="7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7"/>
      <c r="AI525" s="27"/>
      <c r="AJ525" s="27"/>
      <c r="AK525" s="27"/>
      <c r="AL525" s="27"/>
      <c r="AM525" s="27"/>
      <c r="AN525" s="27"/>
      <c r="AO525" s="27"/>
      <c r="AP525" s="27"/>
      <c r="AQ525" s="27"/>
      <c r="AR525" s="27"/>
      <c r="AS525" s="27"/>
      <c r="AT525" s="27"/>
      <c r="AU525" s="27"/>
    </row>
    <row r="526" spans="1:47" ht="12.75" customHeight="1">
      <c r="A526" s="7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7"/>
      <c r="AI526" s="27"/>
      <c r="AJ526" s="27"/>
      <c r="AK526" s="27"/>
      <c r="AL526" s="27"/>
      <c r="AM526" s="27"/>
      <c r="AN526" s="27"/>
      <c r="AO526" s="27"/>
      <c r="AP526" s="27"/>
      <c r="AQ526" s="27"/>
      <c r="AR526" s="27"/>
      <c r="AS526" s="27"/>
      <c r="AT526" s="27"/>
      <c r="AU526" s="27"/>
    </row>
    <row r="527" spans="1:47" ht="12.75" customHeight="1">
      <c r="A527" s="7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7"/>
      <c r="AI527" s="27"/>
      <c r="AJ527" s="27"/>
      <c r="AK527" s="27"/>
      <c r="AL527" s="27"/>
      <c r="AM527" s="27"/>
      <c r="AN527" s="27"/>
      <c r="AO527" s="27"/>
      <c r="AP527" s="27"/>
      <c r="AQ527" s="27"/>
      <c r="AR527" s="27"/>
      <c r="AS527" s="27"/>
      <c r="AT527" s="27"/>
      <c r="AU527" s="27"/>
    </row>
    <row r="528" spans="1:47" ht="12.75" customHeight="1">
      <c r="A528" s="7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7"/>
      <c r="AI528" s="27"/>
      <c r="AJ528" s="27"/>
      <c r="AK528" s="27"/>
      <c r="AL528" s="27"/>
      <c r="AM528" s="27"/>
      <c r="AN528" s="27"/>
      <c r="AO528" s="27"/>
      <c r="AP528" s="27"/>
      <c r="AQ528" s="27"/>
      <c r="AR528" s="27"/>
      <c r="AS528" s="27"/>
      <c r="AT528" s="27"/>
      <c r="AU528" s="27"/>
    </row>
    <row r="529" spans="1:47" ht="12.75" customHeight="1">
      <c r="A529" s="7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  <c r="AI529" s="27"/>
      <c r="AJ529" s="27"/>
      <c r="AK529" s="27"/>
      <c r="AL529" s="27"/>
      <c r="AM529" s="27"/>
      <c r="AN529" s="27"/>
      <c r="AO529" s="27"/>
      <c r="AP529" s="27"/>
      <c r="AQ529" s="27"/>
      <c r="AR529" s="27"/>
      <c r="AS529" s="27"/>
      <c r="AT529" s="27"/>
      <c r="AU529" s="27"/>
    </row>
    <row r="530" spans="1:47" ht="12.75" customHeight="1">
      <c r="A530" s="7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7"/>
      <c r="AI530" s="27"/>
      <c r="AJ530" s="27"/>
      <c r="AK530" s="27"/>
      <c r="AL530" s="27"/>
      <c r="AM530" s="27"/>
      <c r="AN530" s="27"/>
      <c r="AO530" s="27"/>
      <c r="AP530" s="27"/>
      <c r="AQ530" s="27"/>
      <c r="AR530" s="27"/>
      <c r="AS530" s="27"/>
      <c r="AT530" s="27"/>
      <c r="AU530" s="27"/>
    </row>
    <row r="531" spans="1:47" ht="12.75" customHeight="1">
      <c r="A531" s="7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7"/>
      <c r="AI531" s="27"/>
      <c r="AJ531" s="27"/>
      <c r="AK531" s="27"/>
      <c r="AL531" s="27"/>
      <c r="AM531" s="27"/>
      <c r="AN531" s="27"/>
      <c r="AO531" s="27"/>
      <c r="AP531" s="27"/>
      <c r="AQ531" s="27"/>
      <c r="AR531" s="27"/>
      <c r="AS531" s="27"/>
      <c r="AT531" s="27"/>
      <c r="AU531" s="27"/>
    </row>
    <row r="532" spans="1:47" ht="12.75" customHeight="1">
      <c r="A532" s="7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7"/>
      <c r="AI532" s="27"/>
      <c r="AJ532" s="27"/>
      <c r="AK532" s="27"/>
      <c r="AL532" s="27"/>
      <c r="AM532" s="27"/>
      <c r="AN532" s="27"/>
      <c r="AO532" s="27"/>
      <c r="AP532" s="27"/>
      <c r="AQ532" s="27"/>
      <c r="AR532" s="27"/>
      <c r="AS532" s="27"/>
      <c r="AT532" s="27"/>
      <c r="AU532" s="27"/>
    </row>
    <row r="533" spans="1:47" ht="12.75" customHeight="1">
      <c r="A533" s="7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7"/>
      <c r="AI533" s="27"/>
      <c r="AJ533" s="27"/>
      <c r="AK533" s="27"/>
      <c r="AL533" s="27"/>
      <c r="AM533" s="27"/>
      <c r="AN533" s="27"/>
      <c r="AO533" s="27"/>
      <c r="AP533" s="27"/>
      <c r="AQ533" s="27"/>
      <c r="AR533" s="27"/>
      <c r="AS533" s="27"/>
      <c r="AT533" s="27"/>
      <c r="AU533" s="27"/>
    </row>
    <row r="534" spans="1:47" ht="12.75" customHeight="1">
      <c r="A534" s="7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7"/>
      <c r="AI534" s="27"/>
      <c r="AJ534" s="27"/>
      <c r="AK534" s="27"/>
      <c r="AL534" s="27"/>
      <c r="AM534" s="27"/>
      <c r="AN534" s="27"/>
      <c r="AO534" s="27"/>
      <c r="AP534" s="27"/>
      <c r="AQ534" s="27"/>
      <c r="AR534" s="27"/>
      <c r="AS534" s="27"/>
      <c r="AT534" s="27"/>
      <c r="AU534" s="27"/>
    </row>
    <row r="535" spans="1:47" ht="12.75" customHeight="1">
      <c r="A535" s="7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7"/>
      <c r="AI535" s="27"/>
      <c r="AJ535" s="27"/>
      <c r="AK535" s="27"/>
      <c r="AL535" s="27"/>
      <c r="AM535" s="27"/>
      <c r="AN535" s="27"/>
      <c r="AO535" s="27"/>
      <c r="AP535" s="27"/>
      <c r="AQ535" s="27"/>
      <c r="AR535" s="27"/>
      <c r="AS535" s="27"/>
      <c r="AT535" s="27"/>
      <c r="AU535" s="27"/>
    </row>
    <row r="536" spans="1:47" ht="12.75" customHeight="1">
      <c r="A536" s="7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7"/>
      <c r="AI536" s="27"/>
      <c r="AJ536" s="27"/>
      <c r="AK536" s="27"/>
      <c r="AL536" s="27"/>
      <c r="AM536" s="27"/>
      <c r="AN536" s="27"/>
      <c r="AO536" s="27"/>
      <c r="AP536" s="27"/>
      <c r="AQ536" s="27"/>
      <c r="AR536" s="27"/>
      <c r="AS536" s="27"/>
      <c r="AT536" s="27"/>
      <c r="AU536" s="27"/>
    </row>
    <row r="537" spans="1:47" ht="12.75" customHeight="1">
      <c r="A537" s="7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7"/>
      <c r="AI537" s="27"/>
      <c r="AJ537" s="27"/>
      <c r="AK537" s="27"/>
      <c r="AL537" s="27"/>
      <c r="AM537" s="27"/>
      <c r="AN537" s="27"/>
      <c r="AO537" s="27"/>
      <c r="AP537" s="27"/>
      <c r="AQ537" s="27"/>
      <c r="AR537" s="27"/>
      <c r="AS537" s="27"/>
      <c r="AT537" s="27"/>
      <c r="AU537" s="27"/>
    </row>
    <row r="538" spans="1:47" ht="12.75" customHeight="1">
      <c r="A538" s="7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7"/>
      <c r="AI538" s="27"/>
      <c r="AJ538" s="27"/>
      <c r="AK538" s="27"/>
      <c r="AL538" s="27"/>
      <c r="AM538" s="27"/>
      <c r="AN538" s="27"/>
      <c r="AO538" s="27"/>
      <c r="AP538" s="27"/>
      <c r="AQ538" s="27"/>
      <c r="AR538" s="27"/>
      <c r="AS538" s="27"/>
      <c r="AT538" s="27"/>
      <c r="AU538" s="27"/>
    </row>
    <row r="539" spans="1:47" ht="12.75" customHeight="1">
      <c r="A539" s="7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  <c r="AI539" s="27"/>
      <c r="AJ539" s="27"/>
      <c r="AK539" s="27"/>
      <c r="AL539" s="27"/>
      <c r="AM539" s="27"/>
      <c r="AN539" s="27"/>
      <c r="AO539" s="27"/>
      <c r="AP539" s="27"/>
      <c r="AQ539" s="27"/>
      <c r="AR539" s="27"/>
      <c r="AS539" s="27"/>
      <c r="AT539" s="27"/>
      <c r="AU539" s="27"/>
    </row>
    <row r="540" spans="1:47" ht="12.75" customHeight="1">
      <c r="A540" s="7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7"/>
      <c r="AI540" s="27"/>
      <c r="AJ540" s="27"/>
      <c r="AK540" s="27"/>
      <c r="AL540" s="27"/>
      <c r="AM540" s="27"/>
      <c r="AN540" s="27"/>
      <c r="AO540" s="27"/>
      <c r="AP540" s="27"/>
      <c r="AQ540" s="27"/>
      <c r="AR540" s="27"/>
      <c r="AS540" s="27"/>
      <c r="AT540" s="27"/>
      <c r="AU540" s="27"/>
    </row>
    <row r="541" spans="1:47" ht="12.75" customHeight="1">
      <c r="A541" s="7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7"/>
      <c r="AI541" s="27"/>
      <c r="AJ541" s="27"/>
      <c r="AK541" s="27"/>
      <c r="AL541" s="27"/>
      <c r="AM541" s="27"/>
      <c r="AN541" s="27"/>
      <c r="AO541" s="27"/>
      <c r="AP541" s="27"/>
      <c r="AQ541" s="27"/>
      <c r="AR541" s="27"/>
      <c r="AS541" s="27"/>
      <c r="AT541" s="27"/>
      <c r="AU541" s="27"/>
    </row>
    <row r="542" spans="1:47" ht="12.75" customHeight="1">
      <c r="A542" s="7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7"/>
      <c r="AI542" s="27"/>
      <c r="AJ542" s="27"/>
      <c r="AK542" s="27"/>
      <c r="AL542" s="27"/>
      <c r="AM542" s="27"/>
      <c r="AN542" s="27"/>
      <c r="AO542" s="27"/>
      <c r="AP542" s="27"/>
      <c r="AQ542" s="27"/>
      <c r="AR542" s="27"/>
      <c r="AS542" s="27"/>
      <c r="AT542" s="27"/>
      <c r="AU542" s="27"/>
    </row>
    <row r="543" spans="1:47" ht="12.75" customHeight="1">
      <c r="A543" s="7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7"/>
      <c r="AI543" s="27"/>
      <c r="AJ543" s="27"/>
      <c r="AK543" s="27"/>
      <c r="AL543" s="27"/>
      <c r="AM543" s="27"/>
      <c r="AN543" s="27"/>
      <c r="AO543" s="27"/>
      <c r="AP543" s="27"/>
      <c r="AQ543" s="27"/>
      <c r="AR543" s="27"/>
      <c r="AS543" s="27"/>
      <c r="AT543" s="27"/>
      <c r="AU543" s="27"/>
    </row>
    <row r="544" spans="1:47" ht="12.75" customHeight="1">
      <c r="A544" s="7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7"/>
      <c r="AI544" s="27"/>
      <c r="AJ544" s="27"/>
      <c r="AK544" s="27"/>
      <c r="AL544" s="27"/>
      <c r="AM544" s="27"/>
      <c r="AN544" s="27"/>
      <c r="AO544" s="27"/>
      <c r="AP544" s="27"/>
      <c r="AQ544" s="27"/>
      <c r="AR544" s="27"/>
      <c r="AS544" s="27"/>
      <c r="AT544" s="27"/>
      <c r="AU544" s="27"/>
    </row>
    <row r="545" spans="1:47" ht="12.75" customHeight="1">
      <c r="A545" s="7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7"/>
      <c r="AI545" s="27"/>
      <c r="AJ545" s="27"/>
      <c r="AK545" s="27"/>
      <c r="AL545" s="27"/>
      <c r="AM545" s="27"/>
      <c r="AN545" s="27"/>
      <c r="AO545" s="27"/>
      <c r="AP545" s="27"/>
      <c r="AQ545" s="27"/>
      <c r="AR545" s="27"/>
      <c r="AS545" s="27"/>
      <c r="AT545" s="27"/>
      <c r="AU545" s="27"/>
    </row>
    <row r="546" spans="1:47" ht="12.75" customHeight="1">
      <c r="A546" s="7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7"/>
      <c r="AI546" s="27"/>
      <c r="AJ546" s="27"/>
      <c r="AK546" s="27"/>
      <c r="AL546" s="27"/>
      <c r="AM546" s="27"/>
      <c r="AN546" s="27"/>
      <c r="AO546" s="27"/>
      <c r="AP546" s="27"/>
      <c r="AQ546" s="27"/>
      <c r="AR546" s="27"/>
      <c r="AS546" s="27"/>
      <c r="AT546" s="27"/>
      <c r="AU546" s="27"/>
    </row>
    <row r="547" spans="1:47" ht="12.75" customHeight="1">
      <c r="A547" s="7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7"/>
      <c r="AI547" s="27"/>
      <c r="AJ547" s="27"/>
      <c r="AK547" s="27"/>
      <c r="AL547" s="27"/>
      <c r="AM547" s="27"/>
      <c r="AN547" s="27"/>
      <c r="AO547" s="27"/>
      <c r="AP547" s="27"/>
      <c r="AQ547" s="27"/>
      <c r="AR547" s="27"/>
      <c r="AS547" s="27"/>
      <c r="AT547" s="27"/>
      <c r="AU547" s="27"/>
    </row>
    <row r="548" spans="1:47" ht="12.75" customHeight="1">
      <c r="A548" s="7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7"/>
      <c r="AI548" s="27"/>
      <c r="AJ548" s="27"/>
      <c r="AK548" s="27"/>
      <c r="AL548" s="27"/>
      <c r="AM548" s="27"/>
      <c r="AN548" s="27"/>
      <c r="AO548" s="27"/>
      <c r="AP548" s="27"/>
      <c r="AQ548" s="27"/>
      <c r="AR548" s="27"/>
      <c r="AS548" s="27"/>
      <c r="AT548" s="27"/>
      <c r="AU548" s="27"/>
    </row>
    <row r="549" spans="1:47" ht="12.75" customHeight="1">
      <c r="A549" s="7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  <c r="AI549" s="27"/>
      <c r="AJ549" s="27"/>
      <c r="AK549" s="27"/>
      <c r="AL549" s="27"/>
      <c r="AM549" s="27"/>
      <c r="AN549" s="27"/>
      <c r="AO549" s="27"/>
      <c r="AP549" s="27"/>
      <c r="AQ549" s="27"/>
      <c r="AR549" s="27"/>
      <c r="AS549" s="27"/>
      <c r="AT549" s="27"/>
      <c r="AU549" s="27"/>
    </row>
    <row r="550" spans="1:47" ht="12.75" customHeight="1">
      <c r="A550" s="7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7"/>
      <c r="AI550" s="27"/>
      <c r="AJ550" s="27"/>
      <c r="AK550" s="27"/>
      <c r="AL550" s="27"/>
      <c r="AM550" s="27"/>
      <c r="AN550" s="27"/>
      <c r="AO550" s="27"/>
      <c r="AP550" s="27"/>
      <c r="AQ550" s="27"/>
      <c r="AR550" s="27"/>
      <c r="AS550" s="27"/>
      <c r="AT550" s="27"/>
      <c r="AU550" s="27"/>
    </row>
    <row r="551" spans="1:47" ht="12.75" customHeight="1">
      <c r="A551" s="7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7"/>
      <c r="AI551" s="27"/>
      <c r="AJ551" s="27"/>
      <c r="AK551" s="27"/>
      <c r="AL551" s="27"/>
      <c r="AM551" s="27"/>
      <c r="AN551" s="27"/>
      <c r="AO551" s="27"/>
      <c r="AP551" s="27"/>
      <c r="AQ551" s="27"/>
      <c r="AR551" s="27"/>
      <c r="AS551" s="27"/>
      <c r="AT551" s="27"/>
      <c r="AU551" s="27"/>
    </row>
    <row r="552" spans="1:47" ht="12.75" customHeight="1">
      <c r="A552" s="7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7"/>
      <c r="AI552" s="27"/>
      <c r="AJ552" s="27"/>
      <c r="AK552" s="27"/>
      <c r="AL552" s="27"/>
      <c r="AM552" s="27"/>
      <c r="AN552" s="27"/>
      <c r="AO552" s="27"/>
      <c r="AP552" s="27"/>
      <c r="AQ552" s="27"/>
      <c r="AR552" s="27"/>
      <c r="AS552" s="27"/>
      <c r="AT552" s="27"/>
      <c r="AU552" s="27"/>
    </row>
    <row r="553" spans="1:47" ht="12.75" customHeight="1">
      <c r="A553" s="7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7"/>
      <c r="AI553" s="27"/>
      <c r="AJ553" s="27"/>
      <c r="AK553" s="27"/>
      <c r="AL553" s="27"/>
      <c r="AM553" s="27"/>
      <c r="AN553" s="27"/>
      <c r="AO553" s="27"/>
      <c r="AP553" s="27"/>
      <c r="AQ553" s="27"/>
      <c r="AR553" s="27"/>
      <c r="AS553" s="27"/>
      <c r="AT553" s="27"/>
      <c r="AU553" s="27"/>
    </row>
    <row r="554" spans="1:47" ht="12.75" customHeight="1">
      <c r="A554" s="7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7"/>
      <c r="AI554" s="27"/>
      <c r="AJ554" s="27"/>
      <c r="AK554" s="27"/>
      <c r="AL554" s="27"/>
      <c r="AM554" s="27"/>
      <c r="AN554" s="27"/>
      <c r="AO554" s="27"/>
      <c r="AP554" s="27"/>
      <c r="AQ554" s="27"/>
      <c r="AR554" s="27"/>
      <c r="AS554" s="27"/>
      <c r="AT554" s="27"/>
      <c r="AU554" s="27"/>
    </row>
    <row r="555" spans="1:47" ht="12.75" customHeight="1">
      <c r="A555" s="7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7"/>
      <c r="AI555" s="27"/>
      <c r="AJ555" s="27"/>
      <c r="AK555" s="27"/>
      <c r="AL555" s="27"/>
      <c r="AM555" s="27"/>
      <c r="AN555" s="27"/>
      <c r="AO555" s="27"/>
      <c r="AP555" s="27"/>
      <c r="AQ555" s="27"/>
      <c r="AR555" s="27"/>
      <c r="AS555" s="27"/>
      <c r="AT555" s="27"/>
      <c r="AU555" s="27"/>
    </row>
    <row r="556" spans="1:47" ht="12.75" customHeight="1">
      <c r="A556" s="7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7"/>
      <c r="AI556" s="27"/>
      <c r="AJ556" s="27"/>
      <c r="AK556" s="27"/>
      <c r="AL556" s="27"/>
      <c r="AM556" s="27"/>
      <c r="AN556" s="27"/>
      <c r="AO556" s="27"/>
      <c r="AP556" s="27"/>
      <c r="AQ556" s="27"/>
      <c r="AR556" s="27"/>
      <c r="AS556" s="27"/>
      <c r="AT556" s="27"/>
      <c r="AU556" s="27"/>
    </row>
    <row r="557" spans="1:47" ht="12.75" customHeight="1">
      <c r="A557" s="7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7"/>
      <c r="AI557" s="27"/>
      <c r="AJ557" s="27"/>
      <c r="AK557" s="27"/>
      <c r="AL557" s="27"/>
      <c r="AM557" s="27"/>
      <c r="AN557" s="27"/>
      <c r="AO557" s="27"/>
      <c r="AP557" s="27"/>
      <c r="AQ557" s="27"/>
      <c r="AR557" s="27"/>
      <c r="AS557" s="27"/>
      <c r="AT557" s="27"/>
      <c r="AU557" s="27"/>
    </row>
    <row r="558" spans="1:47" ht="12.75" customHeight="1">
      <c r="A558" s="7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7"/>
      <c r="AI558" s="27"/>
      <c r="AJ558" s="27"/>
      <c r="AK558" s="27"/>
      <c r="AL558" s="27"/>
      <c r="AM558" s="27"/>
      <c r="AN558" s="27"/>
      <c r="AO558" s="27"/>
      <c r="AP558" s="27"/>
      <c r="AQ558" s="27"/>
      <c r="AR558" s="27"/>
      <c r="AS558" s="27"/>
      <c r="AT558" s="27"/>
      <c r="AU558" s="27"/>
    </row>
    <row r="559" spans="1:47" ht="12.75" customHeight="1">
      <c r="A559" s="7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  <c r="AI559" s="27"/>
      <c r="AJ559" s="27"/>
      <c r="AK559" s="27"/>
      <c r="AL559" s="27"/>
      <c r="AM559" s="27"/>
      <c r="AN559" s="27"/>
      <c r="AO559" s="27"/>
      <c r="AP559" s="27"/>
      <c r="AQ559" s="27"/>
      <c r="AR559" s="27"/>
      <c r="AS559" s="27"/>
      <c r="AT559" s="27"/>
      <c r="AU559" s="27"/>
    </row>
    <row r="560" spans="1:47" ht="12.75" customHeight="1">
      <c r="A560" s="7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7"/>
      <c r="AI560" s="27"/>
      <c r="AJ560" s="27"/>
      <c r="AK560" s="27"/>
      <c r="AL560" s="27"/>
      <c r="AM560" s="27"/>
      <c r="AN560" s="27"/>
      <c r="AO560" s="27"/>
      <c r="AP560" s="27"/>
      <c r="AQ560" s="27"/>
      <c r="AR560" s="27"/>
      <c r="AS560" s="27"/>
      <c r="AT560" s="27"/>
      <c r="AU560" s="27"/>
    </row>
    <row r="561" spans="1:47" ht="12.75" customHeight="1">
      <c r="A561" s="7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7"/>
      <c r="AI561" s="27"/>
      <c r="AJ561" s="27"/>
      <c r="AK561" s="27"/>
      <c r="AL561" s="27"/>
      <c r="AM561" s="27"/>
      <c r="AN561" s="27"/>
      <c r="AO561" s="27"/>
      <c r="AP561" s="27"/>
      <c r="AQ561" s="27"/>
      <c r="AR561" s="27"/>
      <c r="AS561" s="27"/>
      <c r="AT561" s="27"/>
      <c r="AU561" s="27"/>
    </row>
    <row r="562" spans="1:47" ht="12.75" customHeight="1">
      <c r="A562" s="7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7"/>
      <c r="AI562" s="27"/>
      <c r="AJ562" s="27"/>
      <c r="AK562" s="27"/>
      <c r="AL562" s="27"/>
      <c r="AM562" s="27"/>
      <c r="AN562" s="27"/>
      <c r="AO562" s="27"/>
      <c r="AP562" s="27"/>
      <c r="AQ562" s="27"/>
      <c r="AR562" s="27"/>
      <c r="AS562" s="27"/>
      <c r="AT562" s="27"/>
      <c r="AU562" s="27"/>
    </row>
    <row r="563" spans="1:47" ht="12.75" customHeight="1">
      <c r="A563" s="7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7"/>
      <c r="AI563" s="27"/>
      <c r="AJ563" s="27"/>
      <c r="AK563" s="27"/>
      <c r="AL563" s="27"/>
      <c r="AM563" s="27"/>
      <c r="AN563" s="27"/>
      <c r="AO563" s="27"/>
      <c r="AP563" s="27"/>
      <c r="AQ563" s="27"/>
      <c r="AR563" s="27"/>
      <c r="AS563" s="27"/>
      <c r="AT563" s="27"/>
      <c r="AU563" s="27"/>
    </row>
    <row r="564" spans="1:47" ht="12.75" customHeight="1">
      <c r="A564" s="7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7"/>
      <c r="AI564" s="27"/>
      <c r="AJ564" s="27"/>
      <c r="AK564" s="27"/>
      <c r="AL564" s="27"/>
      <c r="AM564" s="27"/>
      <c r="AN564" s="27"/>
      <c r="AO564" s="27"/>
      <c r="AP564" s="27"/>
      <c r="AQ564" s="27"/>
      <c r="AR564" s="27"/>
      <c r="AS564" s="27"/>
      <c r="AT564" s="27"/>
      <c r="AU564" s="27"/>
    </row>
    <row r="565" spans="1:47" ht="12.75" customHeight="1">
      <c r="A565" s="7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7"/>
      <c r="AI565" s="27"/>
      <c r="AJ565" s="27"/>
      <c r="AK565" s="27"/>
      <c r="AL565" s="27"/>
      <c r="AM565" s="27"/>
      <c r="AN565" s="27"/>
      <c r="AO565" s="27"/>
      <c r="AP565" s="27"/>
      <c r="AQ565" s="27"/>
      <c r="AR565" s="27"/>
      <c r="AS565" s="27"/>
      <c r="AT565" s="27"/>
      <c r="AU565" s="27"/>
    </row>
    <row r="566" spans="1:47" ht="12.75" customHeight="1">
      <c r="A566" s="7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7"/>
      <c r="AI566" s="27"/>
      <c r="AJ566" s="27"/>
      <c r="AK566" s="27"/>
      <c r="AL566" s="27"/>
      <c r="AM566" s="27"/>
      <c r="AN566" s="27"/>
      <c r="AO566" s="27"/>
      <c r="AP566" s="27"/>
      <c r="AQ566" s="27"/>
      <c r="AR566" s="27"/>
      <c r="AS566" s="27"/>
      <c r="AT566" s="27"/>
      <c r="AU566" s="27"/>
    </row>
    <row r="567" spans="1:47" ht="12.75" customHeight="1">
      <c r="A567" s="7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7"/>
      <c r="AI567" s="27"/>
      <c r="AJ567" s="27"/>
      <c r="AK567" s="27"/>
      <c r="AL567" s="27"/>
      <c r="AM567" s="27"/>
      <c r="AN567" s="27"/>
      <c r="AO567" s="27"/>
      <c r="AP567" s="27"/>
      <c r="AQ567" s="27"/>
      <c r="AR567" s="27"/>
      <c r="AS567" s="27"/>
      <c r="AT567" s="27"/>
      <c r="AU567" s="27"/>
    </row>
    <row r="568" spans="1:47" ht="12.75" customHeight="1">
      <c r="A568" s="7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7"/>
      <c r="AI568" s="27"/>
      <c r="AJ568" s="27"/>
      <c r="AK568" s="27"/>
      <c r="AL568" s="27"/>
      <c r="AM568" s="27"/>
      <c r="AN568" s="27"/>
      <c r="AO568" s="27"/>
      <c r="AP568" s="27"/>
      <c r="AQ568" s="27"/>
      <c r="AR568" s="27"/>
      <c r="AS568" s="27"/>
      <c r="AT568" s="27"/>
      <c r="AU568" s="27"/>
    </row>
    <row r="569" spans="1:47" ht="12.75" customHeight="1">
      <c r="A569" s="7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  <c r="AI569" s="27"/>
      <c r="AJ569" s="27"/>
      <c r="AK569" s="27"/>
      <c r="AL569" s="27"/>
      <c r="AM569" s="27"/>
      <c r="AN569" s="27"/>
      <c r="AO569" s="27"/>
      <c r="AP569" s="27"/>
      <c r="AQ569" s="27"/>
      <c r="AR569" s="27"/>
      <c r="AS569" s="27"/>
      <c r="AT569" s="27"/>
      <c r="AU569" s="27"/>
    </row>
    <row r="570" spans="1:47" ht="12.75" customHeight="1">
      <c r="A570" s="7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7"/>
      <c r="AI570" s="27"/>
      <c r="AJ570" s="27"/>
      <c r="AK570" s="27"/>
      <c r="AL570" s="27"/>
      <c r="AM570" s="27"/>
      <c r="AN570" s="27"/>
      <c r="AO570" s="27"/>
      <c r="AP570" s="27"/>
      <c r="AQ570" s="27"/>
      <c r="AR570" s="27"/>
      <c r="AS570" s="27"/>
      <c r="AT570" s="27"/>
      <c r="AU570" s="27"/>
    </row>
    <row r="571" spans="1:47" ht="12.75" customHeight="1">
      <c r="A571" s="7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7"/>
      <c r="AI571" s="27"/>
      <c r="AJ571" s="27"/>
      <c r="AK571" s="27"/>
      <c r="AL571" s="27"/>
      <c r="AM571" s="27"/>
      <c r="AN571" s="27"/>
      <c r="AO571" s="27"/>
      <c r="AP571" s="27"/>
      <c r="AQ571" s="27"/>
      <c r="AR571" s="27"/>
      <c r="AS571" s="27"/>
      <c r="AT571" s="27"/>
      <c r="AU571" s="27"/>
    </row>
    <row r="572" spans="1:47" ht="12.75" customHeight="1">
      <c r="A572" s="7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7"/>
      <c r="AI572" s="27"/>
      <c r="AJ572" s="27"/>
      <c r="AK572" s="27"/>
      <c r="AL572" s="27"/>
      <c r="AM572" s="27"/>
      <c r="AN572" s="27"/>
      <c r="AO572" s="27"/>
      <c r="AP572" s="27"/>
      <c r="AQ572" s="27"/>
      <c r="AR572" s="27"/>
      <c r="AS572" s="27"/>
      <c r="AT572" s="27"/>
      <c r="AU572" s="27"/>
    </row>
    <row r="573" spans="1:47" ht="12.75" customHeight="1">
      <c r="A573" s="7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7"/>
      <c r="AI573" s="27"/>
      <c r="AJ573" s="27"/>
      <c r="AK573" s="27"/>
      <c r="AL573" s="27"/>
      <c r="AM573" s="27"/>
      <c r="AN573" s="27"/>
      <c r="AO573" s="27"/>
      <c r="AP573" s="27"/>
      <c r="AQ573" s="27"/>
      <c r="AR573" s="27"/>
      <c r="AS573" s="27"/>
      <c r="AT573" s="27"/>
      <c r="AU573" s="27"/>
    </row>
    <row r="574" spans="1:47" ht="12.75" customHeight="1">
      <c r="A574" s="7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7"/>
      <c r="AI574" s="27"/>
      <c r="AJ574" s="27"/>
      <c r="AK574" s="27"/>
      <c r="AL574" s="27"/>
      <c r="AM574" s="27"/>
      <c r="AN574" s="27"/>
      <c r="AO574" s="27"/>
      <c r="AP574" s="27"/>
      <c r="AQ574" s="27"/>
      <c r="AR574" s="27"/>
      <c r="AS574" s="27"/>
      <c r="AT574" s="27"/>
      <c r="AU574" s="27"/>
    </row>
    <row r="575" spans="1:47" ht="12.75" customHeight="1">
      <c r="A575" s="7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7"/>
      <c r="AI575" s="27"/>
      <c r="AJ575" s="27"/>
      <c r="AK575" s="27"/>
      <c r="AL575" s="27"/>
      <c r="AM575" s="27"/>
      <c r="AN575" s="27"/>
      <c r="AO575" s="27"/>
      <c r="AP575" s="27"/>
      <c r="AQ575" s="27"/>
      <c r="AR575" s="27"/>
      <c r="AS575" s="27"/>
      <c r="AT575" s="27"/>
      <c r="AU575" s="27"/>
    </row>
    <row r="576" spans="1:47" ht="12.75" customHeight="1">
      <c r="A576" s="7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7"/>
      <c r="AI576" s="27"/>
      <c r="AJ576" s="27"/>
      <c r="AK576" s="27"/>
      <c r="AL576" s="27"/>
      <c r="AM576" s="27"/>
      <c r="AN576" s="27"/>
      <c r="AO576" s="27"/>
      <c r="AP576" s="27"/>
      <c r="AQ576" s="27"/>
      <c r="AR576" s="27"/>
      <c r="AS576" s="27"/>
      <c r="AT576" s="27"/>
      <c r="AU576" s="27"/>
    </row>
    <row r="577" spans="1:47" ht="12.75" customHeight="1">
      <c r="A577" s="7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7"/>
      <c r="AI577" s="27"/>
      <c r="AJ577" s="27"/>
      <c r="AK577" s="27"/>
      <c r="AL577" s="27"/>
      <c r="AM577" s="27"/>
      <c r="AN577" s="27"/>
      <c r="AO577" s="27"/>
      <c r="AP577" s="27"/>
      <c r="AQ577" s="27"/>
      <c r="AR577" s="27"/>
      <c r="AS577" s="27"/>
      <c r="AT577" s="27"/>
      <c r="AU577" s="27"/>
    </row>
    <row r="578" spans="1:47" ht="12.75" customHeight="1">
      <c r="A578" s="7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7"/>
      <c r="AI578" s="27"/>
      <c r="AJ578" s="27"/>
      <c r="AK578" s="27"/>
      <c r="AL578" s="27"/>
      <c r="AM578" s="27"/>
      <c r="AN578" s="27"/>
      <c r="AO578" s="27"/>
      <c r="AP578" s="27"/>
      <c r="AQ578" s="27"/>
      <c r="AR578" s="27"/>
      <c r="AS578" s="27"/>
      <c r="AT578" s="27"/>
      <c r="AU578" s="27"/>
    </row>
    <row r="579" spans="1:47" ht="12.75" customHeight="1">
      <c r="A579" s="7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  <c r="AI579" s="27"/>
      <c r="AJ579" s="27"/>
      <c r="AK579" s="27"/>
      <c r="AL579" s="27"/>
      <c r="AM579" s="27"/>
      <c r="AN579" s="27"/>
      <c r="AO579" s="27"/>
      <c r="AP579" s="27"/>
      <c r="AQ579" s="27"/>
      <c r="AR579" s="27"/>
      <c r="AS579" s="27"/>
      <c r="AT579" s="27"/>
      <c r="AU579" s="27"/>
    </row>
    <row r="580" spans="1:47" ht="12.75" customHeight="1">
      <c r="A580" s="7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7"/>
      <c r="AI580" s="27"/>
      <c r="AJ580" s="27"/>
      <c r="AK580" s="27"/>
      <c r="AL580" s="27"/>
      <c r="AM580" s="27"/>
      <c r="AN580" s="27"/>
      <c r="AO580" s="27"/>
      <c r="AP580" s="27"/>
      <c r="AQ580" s="27"/>
      <c r="AR580" s="27"/>
      <c r="AS580" s="27"/>
      <c r="AT580" s="27"/>
      <c r="AU580" s="27"/>
    </row>
    <row r="581" spans="1:47" ht="12.75" customHeight="1">
      <c r="A581" s="7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7"/>
      <c r="AI581" s="27"/>
      <c r="AJ581" s="27"/>
      <c r="AK581" s="27"/>
      <c r="AL581" s="27"/>
      <c r="AM581" s="27"/>
      <c r="AN581" s="27"/>
      <c r="AO581" s="27"/>
      <c r="AP581" s="27"/>
      <c r="AQ581" s="27"/>
      <c r="AR581" s="27"/>
      <c r="AS581" s="27"/>
      <c r="AT581" s="27"/>
      <c r="AU581" s="27"/>
    </row>
    <row r="582" spans="1:47" ht="12.75" customHeight="1">
      <c r="A582" s="7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7"/>
      <c r="AI582" s="27"/>
      <c r="AJ582" s="27"/>
      <c r="AK582" s="27"/>
      <c r="AL582" s="27"/>
      <c r="AM582" s="27"/>
      <c r="AN582" s="27"/>
      <c r="AO582" s="27"/>
      <c r="AP582" s="27"/>
      <c r="AQ582" s="27"/>
      <c r="AR582" s="27"/>
      <c r="AS582" s="27"/>
      <c r="AT582" s="27"/>
      <c r="AU582" s="27"/>
    </row>
    <row r="583" spans="1:47" ht="12.75" customHeight="1">
      <c r="A583" s="7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7"/>
      <c r="AI583" s="27"/>
      <c r="AJ583" s="27"/>
      <c r="AK583" s="27"/>
      <c r="AL583" s="27"/>
      <c r="AM583" s="27"/>
      <c r="AN583" s="27"/>
      <c r="AO583" s="27"/>
      <c r="AP583" s="27"/>
      <c r="AQ583" s="27"/>
      <c r="AR583" s="27"/>
      <c r="AS583" s="27"/>
      <c r="AT583" s="27"/>
      <c r="AU583" s="27"/>
    </row>
    <row r="584" spans="1:47" ht="12.75" customHeight="1">
      <c r="A584" s="7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7"/>
      <c r="AI584" s="27"/>
      <c r="AJ584" s="27"/>
      <c r="AK584" s="27"/>
      <c r="AL584" s="27"/>
      <c r="AM584" s="27"/>
      <c r="AN584" s="27"/>
      <c r="AO584" s="27"/>
      <c r="AP584" s="27"/>
      <c r="AQ584" s="27"/>
      <c r="AR584" s="27"/>
      <c r="AS584" s="27"/>
      <c r="AT584" s="27"/>
      <c r="AU584" s="27"/>
    </row>
    <row r="585" spans="1:47" ht="12.75" customHeight="1">
      <c r="A585" s="7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7"/>
      <c r="AI585" s="27"/>
      <c r="AJ585" s="27"/>
      <c r="AK585" s="27"/>
      <c r="AL585" s="27"/>
      <c r="AM585" s="27"/>
      <c r="AN585" s="27"/>
      <c r="AO585" s="27"/>
      <c r="AP585" s="27"/>
      <c r="AQ585" s="27"/>
      <c r="AR585" s="27"/>
      <c r="AS585" s="27"/>
      <c r="AT585" s="27"/>
      <c r="AU585" s="27"/>
    </row>
    <row r="586" spans="1:47" ht="12.75" customHeight="1">
      <c r="A586" s="7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7"/>
      <c r="AI586" s="27"/>
      <c r="AJ586" s="27"/>
      <c r="AK586" s="27"/>
      <c r="AL586" s="27"/>
      <c r="AM586" s="27"/>
      <c r="AN586" s="27"/>
      <c r="AO586" s="27"/>
      <c r="AP586" s="27"/>
      <c r="AQ586" s="27"/>
      <c r="AR586" s="27"/>
      <c r="AS586" s="27"/>
      <c r="AT586" s="27"/>
      <c r="AU586" s="27"/>
    </row>
    <row r="587" spans="1:47" ht="12.75" customHeight="1">
      <c r="A587" s="7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7"/>
      <c r="AI587" s="27"/>
      <c r="AJ587" s="27"/>
      <c r="AK587" s="27"/>
      <c r="AL587" s="27"/>
      <c r="AM587" s="27"/>
      <c r="AN587" s="27"/>
      <c r="AO587" s="27"/>
      <c r="AP587" s="27"/>
      <c r="AQ587" s="27"/>
      <c r="AR587" s="27"/>
      <c r="AS587" s="27"/>
      <c r="AT587" s="27"/>
      <c r="AU587" s="27"/>
    </row>
    <row r="588" spans="1:47" ht="12.75" customHeight="1">
      <c r="A588" s="7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7"/>
      <c r="AI588" s="27"/>
      <c r="AJ588" s="27"/>
      <c r="AK588" s="27"/>
      <c r="AL588" s="27"/>
      <c r="AM588" s="27"/>
      <c r="AN588" s="27"/>
      <c r="AO588" s="27"/>
      <c r="AP588" s="27"/>
      <c r="AQ588" s="27"/>
      <c r="AR588" s="27"/>
      <c r="AS588" s="27"/>
      <c r="AT588" s="27"/>
      <c r="AU588" s="27"/>
    </row>
    <row r="589" spans="1:47" ht="12.75" customHeight="1">
      <c r="A589" s="7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  <c r="AI589" s="27"/>
      <c r="AJ589" s="27"/>
      <c r="AK589" s="27"/>
      <c r="AL589" s="27"/>
      <c r="AM589" s="27"/>
      <c r="AN589" s="27"/>
      <c r="AO589" s="27"/>
      <c r="AP589" s="27"/>
      <c r="AQ589" s="27"/>
      <c r="AR589" s="27"/>
      <c r="AS589" s="27"/>
      <c r="AT589" s="27"/>
      <c r="AU589" s="27"/>
    </row>
    <row r="590" spans="1:47" ht="12.75" customHeight="1">
      <c r="A590" s="7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7"/>
      <c r="AI590" s="27"/>
      <c r="AJ590" s="27"/>
      <c r="AK590" s="27"/>
      <c r="AL590" s="27"/>
      <c r="AM590" s="27"/>
      <c r="AN590" s="27"/>
      <c r="AO590" s="27"/>
      <c r="AP590" s="27"/>
      <c r="AQ590" s="27"/>
      <c r="AR590" s="27"/>
      <c r="AS590" s="27"/>
      <c r="AT590" s="27"/>
      <c r="AU590" s="27"/>
    </row>
    <row r="591" spans="1:47" ht="12.75" customHeight="1">
      <c r="A591" s="7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7"/>
      <c r="AI591" s="27"/>
      <c r="AJ591" s="27"/>
      <c r="AK591" s="27"/>
      <c r="AL591" s="27"/>
      <c r="AM591" s="27"/>
      <c r="AN591" s="27"/>
      <c r="AO591" s="27"/>
      <c r="AP591" s="27"/>
      <c r="AQ591" s="27"/>
      <c r="AR591" s="27"/>
      <c r="AS591" s="27"/>
      <c r="AT591" s="27"/>
      <c r="AU591" s="27"/>
    </row>
    <row r="592" spans="1:47" ht="12.75" customHeight="1">
      <c r="A592" s="7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7"/>
      <c r="AI592" s="27"/>
      <c r="AJ592" s="27"/>
      <c r="AK592" s="27"/>
      <c r="AL592" s="27"/>
      <c r="AM592" s="27"/>
      <c r="AN592" s="27"/>
      <c r="AO592" s="27"/>
      <c r="AP592" s="27"/>
      <c r="AQ592" s="27"/>
      <c r="AR592" s="27"/>
      <c r="AS592" s="27"/>
      <c r="AT592" s="27"/>
      <c r="AU592" s="27"/>
    </row>
    <row r="593" spans="1:47" ht="12.75" customHeight="1">
      <c r="A593" s="7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7"/>
      <c r="AI593" s="27"/>
      <c r="AJ593" s="27"/>
      <c r="AK593" s="27"/>
      <c r="AL593" s="27"/>
      <c r="AM593" s="27"/>
      <c r="AN593" s="27"/>
      <c r="AO593" s="27"/>
      <c r="AP593" s="27"/>
      <c r="AQ593" s="27"/>
      <c r="AR593" s="27"/>
      <c r="AS593" s="27"/>
      <c r="AT593" s="27"/>
      <c r="AU593" s="27"/>
    </row>
    <row r="594" spans="1:47" ht="12.75" customHeight="1">
      <c r="A594" s="7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7"/>
      <c r="AI594" s="27"/>
      <c r="AJ594" s="27"/>
      <c r="AK594" s="27"/>
      <c r="AL594" s="27"/>
      <c r="AM594" s="27"/>
      <c r="AN594" s="27"/>
      <c r="AO594" s="27"/>
      <c r="AP594" s="27"/>
      <c r="AQ594" s="27"/>
      <c r="AR594" s="27"/>
      <c r="AS594" s="27"/>
      <c r="AT594" s="27"/>
      <c r="AU594" s="27"/>
    </row>
    <row r="595" spans="1:47" ht="12.75" customHeight="1">
      <c r="A595" s="7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7"/>
      <c r="AI595" s="27"/>
      <c r="AJ595" s="27"/>
      <c r="AK595" s="27"/>
      <c r="AL595" s="27"/>
      <c r="AM595" s="27"/>
      <c r="AN595" s="27"/>
      <c r="AO595" s="27"/>
      <c r="AP595" s="27"/>
      <c r="AQ595" s="27"/>
      <c r="AR595" s="27"/>
      <c r="AS595" s="27"/>
      <c r="AT595" s="27"/>
      <c r="AU595" s="27"/>
    </row>
    <row r="596" spans="1:47" ht="12.75" customHeight="1">
      <c r="A596" s="7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7"/>
      <c r="AI596" s="27"/>
      <c r="AJ596" s="27"/>
      <c r="AK596" s="27"/>
      <c r="AL596" s="27"/>
      <c r="AM596" s="27"/>
      <c r="AN596" s="27"/>
      <c r="AO596" s="27"/>
      <c r="AP596" s="27"/>
      <c r="AQ596" s="27"/>
      <c r="AR596" s="27"/>
      <c r="AS596" s="27"/>
      <c r="AT596" s="27"/>
      <c r="AU596" s="27"/>
    </row>
    <row r="597" spans="1:47" ht="12.75" customHeight="1">
      <c r="A597" s="7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7"/>
      <c r="AI597" s="27"/>
      <c r="AJ597" s="27"/>
      <c r="AK597" s="27"/>
      <c r="AL597" s="27"/>
      <c r="AM597" s="27"/>
      <c r="AN597" s="27"/>
      <c r="AO597" s="27"/>
      <c r="AP597" s="27"/>
      <c r="AQ597" s="27"/>
      <c r="AR597" s="27"/>
      <c r="AS597" s="27"/>
      <c r="AT597" s="27"/>
      <c r="AU597" s="27"/>
    </row>
    <row r="598" spans="1:47" ht="12.75" customHeight="1">
      <c r="A598" s="7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7"/>
      <c r="AI598" s="27"/>
      <c r="AJ598" s="27"/>
      <c r="AK598" s="27"/>
      <c r="AL598" s="27"/>
      <c r="AM598" s="27"/>
      <c r="AN598" s="27"/>
      <c r="AO598" s="27"/>
      <c r="AP598" s="27"/>
      <c r="AQ598" s="27"/>
      <c r="AR598" s="27"/>
      <c r="AS598" s="27"/>
      <c r="AT598" s="27"/>
      <c r="AU598" s="27"/>
    </row>
    <row r="599" spans="1:47" ht="12.75" customHeight="1">
      <c r="A599" s="7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  <c r="AI599" s="27"/>
      <c r="AJ599" s="27"/>
      <c r="AK599" s="27"/>
      <c r="AL599" s="27"/>
      <c r="AM599" s="27"/>
      <c r="AN599" s="27"/>
      <c r="AO599" s="27"/>
      <c r="AP599" s="27"/>
      <c r="AQ599" s="27"/>
      <c r="AR599" s="27"/>
      <c r="AS599" s="27"/>
      <c r="AT599" s="27"/>
      <c r="AU599" s="27"/>
    </row>
    <row r="600" spans="1:47" ht="12.75" customHeight="1">
      <c r="A600" s="7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7"/>
      <c r="AI600" s="27"/>
      <c r="AJ600" s="27"/>
      <c r="AK600" s="27"/>
      <c r="AL600" s="27"/>
      <c r="AM600" s="27"/>
      <c r="AN600" s="27"/>
      <c r="AO600" s="27"/>
      <c r="AP600" s="27"/>
      <c r="AQ600" s="27"/>
      <c r="AR600" s="27"/>
      <c r="AS600" s="27"/>
      <c r="AT600" s="27"/>
      <c r="AU600" s="27"/>
    </row>
    <row r="601" spans="1:47" ht="12.75" customHeight="1">
      <c r="A601" s="7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7"/>
      <c r="AI601" s="27"/>
      <c r="AJ601" s="27"/>
      <c r="AK601" s="27"/>
      <c r="AL601" s="27"/>
      <c r="AM601" s="27"/>
      <c r="AN601" s="27"/>
      <c r="AO601" s="27"/>
      <c r="AP601" s="27"/>
      <c r="AQ601" s="27"/>
      <c r="AR601" s="27"/>
      <c r="AS601" s="27"/>
      <c r="AT601" s="27"/>
      <c r="AU601" s="27"/>
    </row>
    <row r="602" spans="1:47" ht="12.75" customHeight="1">
      <c r="A602" s="7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7"/>
      <c r="AI602" s="27"/>
      <c r="AJ602" s="27"/>
      <c r="AK602" s="27"/>
      <c r="AL602" s="27"/>
      <c r="AM602" s="27"/>
      <c r="AN602" s="27"/>
      <c r="AO602" s="27"/>
      <c r="AP602" s="27"/>
      <c r="AQ602" s="27"/>
      <c r="AR602" s="27"/>
      <c r="AS602" s="27"/>
      <c r="AT602" s="27"/>
      <c r="AU602" s="27"/>
    </row>
    <row r="603" spans="1:47" ht="12.75" customHeight="1">
      <c r="A603" s="7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7"/>
      <c r="AI603" s="27"/>
      <c r="AJ603" s="27"/>
      <c r="AK603" s="27"/>
      <c r="AL603" s="27"/>
      <c r="AM603" s="27"/>
      <c r="AN603" s="27"/>
      <c r="AO603" s="27"/>
      <c r="AP603" s="27"/>
      <c r="AQ603" s="27"/>
      <c r="AR603" s="27"/>
      <c r="AS603" s="27"/>
      <c r="AT603" s="27"/>
      <c r="AU603" s="27"/>
    </row>
    <row r="604" spans="1:47" ht="12.75" customHeight="1">
      <c r="A604" s="7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7"/>
      <c r="AI604" s="27"/>
      <c r="AJ604" s="27"/>
      <c r="AK604" s="27"/>
      <c r="AL604" s="27"/>
      <c r="AM604" s="27"/>
      <c r="AN604" s="27"/>
      <c r="AO604" s="27"/>
      <c r="AP604" s="27"/>
      <c r="AQ604" s="27"/>
      <c r="AR604" s="27"/>
      <c r="AS604" s="27"/>
      <c r="AT604" s="27"/>
      <c r="AU604" s="27"/>
    </row>
    <row r="605" spans="1:47" ht="12.75" customHeight="1">
      <c r="A605" s="7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7"/>
      <c r="AI605" s="27"/>
      <c r="AJ605" s="27"/>
      <c r="AK605" s="27"/>
      <c r="AL605" s="27"/>
      <c r="AM605" s="27"/>
      <c r="AN605" s="27"/>
      <c r="AO605" s="27"/>
      <c r="AP605" s="27"/>
      <c r="AQ605" s="27"/>
      <c r="AR605" s="27"/>
      <c r="AS605" s="27"/>
      <c r="AT605" s="27"/>
      <c r="AU605" s="27"/>
    </row>
    <row r="606" spans="1:47" ht="12.75" customHeight="1">
      <c r="A606" s="7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7"/>
      <c r="AI606" s="27"/>
      <c r="AJ606" s="27"/>
      <c r="AK606" s="27"/>
      <c r="AL606" s="27"/>
      <c r="AM606" s="27"/>
      <c r="AN606" s="27"/>
      <c r="AO606" s="27"/>
      <c r="AP606" s="27"/>
      <c r="AQ606" s="27"/>
      <c r="AR606" s="27"/>
      <c r="AS606" s="27"/>
      <c r="AT606" s="27"/>
      <c r="AU606" s="27"/>
    </row>
    <row r="607" spans="1:47" ht="12.75" customHeight="1">
      <c r="A607" s="7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7"/>
      <c r="AI607" s="27"/>
      <c r="AJ607" s="27"/>
      <c r="AK607" s="27"/>
      <c r="AL607" s="27"/>
      <c r="AM607" s="27"/>
      <c r="AN607" s="27"/>
      <c r="AO607" s="27"/>
      <c r="AP607" s="27"/>
      <c r="AQ607" s="27"/>
      <c r="AR607" s="27"/>
      <c r="AS607" s="27"/>
      <c r="AT607" s="27"/>
      <c r="AU607" s="27"/>
    </row>
    <row r="608" spans="1:47" ht="12.75" customHeight="1">
      <c r="A608" s="7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7"/>
      <c r="AI608" s="27"/>
      <c r="AJ608" s="27"/>
      <c r="AK608" s="27"/>
      <c r="AL608" s="27"/>
      <c r="AM608" s="27"/>
      <c r="AN608" s="27"/>
      <c r="AO608" s="27"/>
      <c r="AP608" s="27"/>
      <c r="AQ608" s="27"/>
      <c r="AR608" s="27"/>
      <c r="AS608" s="27"/>
      <c r="AT608" s="27"/>
      <c r="AU608" s="27"/>
    </row>
    <row r="609" spans="1:47" ht="12.75" customHeight="1">
      <c r="A609" s="7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  <c r="AI609" s="27"/>
      <c r="AJ609" s="27"/>
      <c r="AK609" s="27"/>
      <c r="AL609" s="27"/>
      <c r="AM609" s="27"/>
      <c r="AN609" s="27"/>
      <c r="AO609" s="27"/>
      <c r="AP609" s="27"/>
      <c r="AQ609" s="27"/>
      <c r="AR609" s="27"/>
      <c r="AS609" s="27"/>
      <c r="AT609" s="27"/>
      <c r="AU609" s="27"/>
    </row>
    <row r="610" spans="1:47" ht="12.75" customHeight="1">
      <c r="A610" s="7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7"/>
      <c r="AI610" s="27"/>
      <c r="AJ610" s="27"/>
      <c r="AK610" s="27"/>
      <c r="AL610" s="27"/>
      <c r="AM610" s="27"/>
      <c r="AN610" s="27"/>
      <c r="AO610" s="27"/>
      <c r="AP610" s="27"/>
      <c r="AQ610" s="27"/>
      <c r="AR610" s="27"/>
      <c r="AS610" s="27"/>
      <c r="AT610" s="27"/>
      <c r="AU610" s="27"/>
    </row>
    <row r="611" spans="1:47" ht="12.75" customHeight="1">
      <c r="A611" s="7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7"/>
      <c r="AI611" s="27"/>
      <c r="AJ611" s="27"/>
      <c r="AK611" s="27"/>
      <c r="AL611" s="27"/>
      <c r="AM611" s="27"/>
      <c r="AN611" s="27"/>
      <c r="AO611" s="27"/>
      <c r="AP611" s="27"/>
      <c r="AQ611" s="27"/>
      <c r="AR611" s="27"/>
      <c r="AS611" s="27"/>
      <c r="AT611" s="27"/>
      <c r="AU611" s="27"/>
    </row>
    <row r="612" spans="1:47" ht="12.75" customHeight="1">
      <c r="A612" s="7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7"/>
      <c r="AI612" s="27"/>
      <c r="AJ612" s="27"/>
      <c r="AK612" s="27"/>
      <c r="AL612" s="27"/>
      <c r="AM612" s="27"/>
      <c r="AN612" s="27"/>
      <c r="AO612" s="27"/>
      <c r="AP612" s="27"/>
      <c r="AQ612" s="27"/>
      <c r="AR612" s="27"/>
      <c r="AS612" s="27"/>
      <c r="AT612" s="27"/>
      <c r="AU612" s="27"/>
    </row>
    <row r="613" spans="1:47" ht="12.75" customHeight="1">
      <c r="A613" s="7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7"/>
      <c r="AI613" s="27"/>
      <c r="AJ613" s="27"/>
      <c r="AK613" s="27"/>
      <c r="AL613" s="27"/>
      <c r="AM613" s="27"/>
      <c r="AN613" s="27"/>
      <c r="AO613" s="27"/>
      <c r="AP613" s="27"/>
      <c r="AQ613" s="27"/>
      <c r="AR613" s="27"/>
      <c r="AS613" s="27"/>
      <c r="AT613" s="27"/>
      <c r="AU613" s="27"/>
    </row>
    <row r="614" spans="1:47" ht="12.75" customHeight="1">
      <c r="A614" s="7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7"/>
      <c r="AI614" s="27"/>
      <c r="AJ614" s="27"/>
      <c r="AK614" s="27"/>
      <c r="AL614" s="27"/>
      <c r="AM614" s="27"/>
      <c r="AN614" s="27"/>
      <c r="AO614" s="27"/>
      <c r="AP614" s="27"/>
      <c r="AQ614" s="27"/>
      <c r="AR614" s="27"/>
      <c r="AS614" s="27"/>
      <c r="AT614" s="27"/>
      <c r="AU614" s="27"/>
    </row>
    <row r="615" spans="1:47" ht="12.75" customHeight="1">
      <c r="A615" s="7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7"/>
      <c r="AI615" s="27"/>
      <c r="AJ615" s="27"/>
      <c r="AK615" s="27"/>
      <c r="AL615" s="27"/>
      <c r="AM615" s="27"/>
      <c r="AN615" s="27"/>
      <c r="AO615" s="27"/>
      <c r="AP615" s="27"/>
      <c r="AQ615" s="27"/>
      <c r="AR615" s="27"/>
      <c r="AS615" s="27"/>
      <c r="AT615" s="27"/>
      <c r="AU615" s="27"/>
    </row>
    <row r="616" spans="1:47" ht="12.75" customHeight="1">
      <c r="A616" s="7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7"/>
      <c r="AI616" s="27"/>
      <c r="AJ616" s="27"/>
      <c r="AK616" s="27"/>
      <c r="AL616" s="27"/>
      <c r="AM616" s="27"/>
      <c r="AN616" s="27"/>
      <c r="AO616" s="27"/>
      <c r="AP616" s="27"/>
      <c r="AQ616" s="27"/>
      <c r="AR616" s="27"/>
      <c r="AS616" s="27"/>
      <c r="AT616" s="27"/>
      <c r="AU616" s="27"/>
    </row>
    <row r="617" spans="1:47" ht="12.75" customHeight="1">
      <c r="A617" s="7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  <c r="AK617" s="27"/>
      <c r="AL617" s="27"/>
      <c r="AM617" s="27"/>
      <c r="AN617" s="27"/>
      <c r="AO617" s="27"/>
      <c r="AP617" s="27"/>
      <c r="AQ617" s="27"/>
      <c r="AR617" s="27"/>
      <c r="AS617" s="27"/>
      <c r="AT617" s="27"/>
      <c r="AU617" s="27"/>
    </row>
    <row r="618" spans="1:47" ht="12.75" customHeight="1">
      <c r="A618" s="7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7"/>
      <c r="AI618" s="27"/>
      <c r="AJ618" s="27"/>
      <c r="AK618" s="27"/>
      <c r="AL618" s="27"/>
      <c r="AM618" s="27"/>
      <c r="AN618" s="27"/>
      <c r="AO618" s="27"/>
      <c r="AP618" s="27"/>
      <c r="AQ618" s="27"/>
      <c r="AR618" s="27"/>
      <c r="AS618" s="27"/>
      <c r="AT618" s="27"/>
      <c r="AU618" s="27"/>
    </row>
    <row r="619" spans="1:47" ht="12.75" customHeight="1">
      <c r="A619" s="7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  <c r="AI619" s="27"/>
      <c r="AJ619" s="27"/>
      <c r="AK619" s="27"/>
      <c r="AL619" s="27"/>
      <c r="AM619" s="27"/>
      <c r="AN619" s="27"/>
      <c r="AO619" s="27"/>
      <c r="AP619" s="27"/>
      <c r="AQ619" s="27"/>
      <c r="AR619" s="27"/>
      <c r="AS619" s="27"/>
      <c r="AT619" s="27"/>
      <c r="AU619" s="27"/>
    </row>
    <row r="620" spans="1:47" ht="12.75" customHeight="1">
      <c r="A620" s="7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7"/>
      <c r="AI620" s="27"/>
      <c r="AJ620" s="27"/>
      <c r="AK620" s="27"/>
      <c r="AL620" s="27"/>
      <c r="AM620" s="27"/>
      <c r="AN620" s="27"/>
      <c r="AO620" s="27"/>
      <c r="AP620" s="27"/>
      <c r="AQ620" s="27"/>
      <c r="AR620" s="27"/>
      <c r="AS620" s="27"/>
      <c r="AT620" s="27"/>
      <c r="AU620" s="27"/>
    </row>
    <row r="621" spans="1:47" ht="12.75" customHeight="1">
      <c r="A621" s="7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7"/>
      <c r="AI621" s="27"/>
      <c r="AJ621" s="27"/>
      <c r="AK621" s="27"/>
      <c r="AL621" s="27"/>
      <c r="AM621" s="27"/>
      <c r="AN621" s="27"/>
      <c r="AO621" s="27"/>
      <c r="AP621" s="27"/>
      <c r="AQ621" s="27"/>
      <c r="AR621" s="27"/>
      <c r="AS621" s="27"/>
      <c r="AT621" s="27"/>
      <c r="AU621" s="27"/>
    </row>
    <row r="622" spans="1:47" ht="12.75" customHeight="1">
      <c r="A622" s="7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7"/>
      <c r="AI622" s="27"/>
      <c r="AJ622" s="27"/>
      <c r="AK622" s="27"/>
      <c r="AL622" s="27"/>
      <c r="AM622" s="27"/>
      <c r="AN622" s="27"/>
      <c r="AO622" s="27"/>
      <c r="AP622" s="27"/>
      <c r="AQ622" s="27"/>
      <c r="AR622" s="27"/>
      <c r="AS622" s="27"/>
      <c r="AT622" s="27"/>
      <c r="AU622" s="27"/>
    </row>
    <row r="623" spans="1:47" ht="12.75" customHeight="1">
      <c r="A623" s="7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7"/>
      <c r="AI623" s="27"/>
      <c r="AJ623" s="27"/>
      <c r="AK623" s="27"/>
      <c r="AL623" s="27"/>
      <c r="AM623" s="27"/>
      <c r="AN623" s="27"/>
      <c r="AO623" s="27"/>
      <c r="AP623" s="27"/>
      <c r="AQ623" s="27"/>
      <c r="AR623" s="27"/>
      <c r="AS623" s="27"/>
      <c r="AT623" s="27"/>
      <c r="AU623" s="27"/>
    </row>
    <row r="624" spans="1:47" ht="12.75" customHeight="1">
      <c r="A624" s="7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7"/>
      <c r="AI624" s="27"/>
      <c r="AJ624" s="27"/>
      <c r="AK624" s="27"/>
      <c r="AL624" s="27"/>
      <c r="AM624" s="27"/>
      <c r="AN624" s="27"/>
      <c r="AO624" s="27"/>
      <c r="AP624" s="27"/>
      <c r="AQ624" s="27"/>
      <c r="AR624" s="27"/>
      <c r="AS624" s="27"/>
      <c r="AT624" s="27"/>
      <c r="AU624" s="27"/>
    </row>
    <row r="625" spans="1:47" ht="12.75" customHeight="1">
      <c r="A625" s="7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7"/>
      <c r="AI625" s="27"/>
      <c r="AJ625" s="27"/>
      <c r="AK625" s="27"/>
      <c r="AL625" s="27"/>
      <c r="AM625" s="27"/>
      <c r="AN625" s="27"/>
      <c r="AO625" s="27"/>
      <c r="AP625" s="27"/>
      <c r="AQ625" s="27"/>
      <c r="AR625" s="27"/>
      <c r="AS625" s="27"/>
      <c r="AT625" s="27"/>
      <c r="AU625" s="27"/>
    </row>
    <row r="626" spans="1:47" ht="12.75" customHeight="1">
      <c r="A626" s="7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7"/>
      <c r="AI626" s="27"/>
      <c r="AJ626" s="27"/>
      <c r="AK626" s="27"/>
      <c r="AL626" s="27"/>
      <c r="AM626" s="27"/>
      <c r="AN626" s="27"/>
      <c r="AO626" s="27"/>
      <c r="AP626" s="27"/>
      <c r="AQ626" s="27"/>
      <c r="AR626" s="27"/>
      <c r="AS626" s="27"/>
      <c r="AT626" s="27"/>
      <c r="AU626" s="27"/>
    </row>
    <row r="627" spans="1:47" ht="12.75" customHeight="1">
      <c r="A627" s="7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7"/>
      <c r="AI627" s="27"/>
      <c r="AJ627" s="27"/>
      <c r="AK627" s="27"/>
      <c r="AL627" s="27"/>
      <c r="AM627" s="27"/>
      <c r="AN627" s="27"/>
      <c r="AO627" s="27"/>
      <c r="AP627" s="27"/>
      <c r="AQ627" s="27"/>
      <c r="AR627" s="27"/>
      <c r="AS627" s="27"/>
      <c r="AT627" s="27"/>
      <c r="AU627" s="27"/>
    </row>
    <row r="628" spans="1:47" ht="12.75" customHeight="1">
      <c r="A628" s="7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7"/>
      <c r="AI628" s="27"/>
      <c r="AJ628" s="27"/>
      <c r="AK628" s="27"/>
      <c r="AL628" s="27"/>
      <c r="AM628" s="27"/>
      <c r="AN628" s="27"/>
      <c r="AO628" s="27"/>
      <c r="AP628" s="27"/>
      <c r="AQ628" s="27"/>
      <c r="AR628" s="27"/>
      <c r="AS628" s="27"/>
      <c r="AT628" s="27"/>
      <c r="AU628" s="27"/>
    </row>
    <row r="629" spans="1:47" ht="12.75" customHeight="1">
      <c r="A629" s="7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  <c r="AI629" s="27"/>
      <c r="AJ629" s="27"/>
      <c r="AK629" s="27"/>
      <c r="AL629" s="27"/>
      <c r="AM629" s="27"/>
      <c r="AN629" s="27"/>
      <c r="AO629" s="27"/>
      <c r="AP629" s="27"/>
      <c r="AQ629" s="27"/>
      <c r="AR629" s="27"/>
      <c r="AS629" s="27"/>
      <c r="AT629" s="27"/>
      <c r="AU629" s="27"/>
    </row>
    <row r="630" spans="1:47" ht="12.75" customHeight="1">
      <c r="A630" s="7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7"/>
      <c r="AI630" s="27"/>
      <c r="AJ630" s="27"/>
      <c r="AK630" s="27"/>
      <c r="AL630" s="27"/>
      <c r="AM630" s="27"/>
      <c r="AN630" s="27"/>
      <c r="AO630" s="27"/>
      <c r="AP630" s="27"/>
      <c r="AQ630" s="27"/>
      <c r="AR630" s="27"/>
      <c r="AS630" s="27"/>
      <c r="AT630" s="27"/>
      <c r="AU630" s="27"/>
    </row>
    <row r="631" spans="1:47" ht="12.75" customHeight="1">
      <c r="A631" s="7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7"/>
      <c r="AI631" s="27"/>
      <c r="AJ631" s="27"/>
      <c r="AK631" s="27"/>
      <c r="AL631" s="27"/>
      <c r="AM631" s="27"/>
      <c r="AN631" s="27"/>
      <c r="AO631" s="27"/>
      <c r="AP631" s="27"/>
      <c r="AQ631" s="27"/>
      <c r="AR631" s="27"/>
      <c r="AS631" s="27"/>
      <c r="AT631" s="27"/>
      <c r="AU631" s="27"/>
    </row>
    <row r="632" spans="1:47" ht="12.75" customHeight="1">
      <c r="A632" s="7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7"/>
      <c r="AI632" s="27"/>
      <c r="AJ632" s="27"/>
      <c r="AK632" s="27"/>
      <c r="AL632" s="27"/>
      <c r="AM632" s="27"/>
      <c r="AN632" s="27"/>
      <c r="AO632" s="27"/>
      <c r="AP632" s="27"/>
      <c r="AQ632" s="27"/>
      <c r="AR632" s="27"/>
      <c r="AS632" s="27"/>
      <c r="AT632" s="27"/>
      <c r="AU632" s="27"/>
    </row>
    <row r="633" spans="1:47" ht="12.75" customHeight="1">
      <c r="A633" s="7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7"/>
      <c r="AI633" s="27"/>
      <c r="AJ633" s="27"/>
      <c r="AK633" s="27"/>
      <c r="AL633" s="27"/>
      <c r="AM633" s="27"/>
      <c r="AN633" s="27"/>
      <c r="AO633" s="27"/>
      <c r="AP633" s="27"/>
      <c r="AQ633" s="27"/>
      <c r="AR633" s="27"/>
      <c r="AS633" s="27"/>
      <c r="AT633" s="27"/>
      <c r="AU633" s="27"/>
    </row>
    <row r="634" spans="1:47" ht="12.75" customHeight="1">
      <c r="A634" s="7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7"/>
      <c r="AI634" s="27"/>
      <c r="AJ634" s="27"/>
      <c r="AK634" s="27"/>
      <c r="AL634" s="27"/>
      <c r="AM634" s="27"/>
      <c r="AN634" s="27"/>
      <c r="AO634" s="27"/>
      <c r="AP634" s="27"/>
      <c r="AQ634" s="27"/>
      <c r="AR634" s="27"/>
      <c r="AS634" s="27"/>
      <c r="AT634" s="27"/>
      <c r="AU634" s="27"/>
    </row>
    <row r="635" spans="1:47" ht="12.75" customHeight="1">
      <c r="A635" s="7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7"/>
      <c r="AI635" s="27"/>
      <c r="AJ635" s="27"/>
      <c r="AK635" s="27"/>
      <c r="AL635" s="27"/>
      <c r="AM635" s="27"/>
      <c r="AN635" s="27"/>
      <c r="AO635" s="27"/>
      <c r="AP635" s="27"/>
      <c r="AQ635" s="27"/>
      <c r="AR635" s="27"/>
      <c r="AS635" s="27"/>
      <c r="AT635" s="27"/>
      <c r="AU635" s="27"/>
    </row>
    <row r="636" spans="1:47" ht="12.75" customHeight="1">
      <c r="A636" s="7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7"/>
      <c r="AI636" s="27"/>
      <c r="AJ636" s="27"/>
      <c r="AK636" s="27"/>
      <c r="AL636" s="27"/>
      <c r="AM636" s="27"/>
      <c r="AN636" s="27"/>
      <c r="AO636" s="27"/>
      <c r="AP636" s="27"/>
      <c r="AQ636" s="27"/>
      <c r="AR636" s="27"/>
      <c r="AS636" s="27"/>
      <c r="AT636" s="27"/>
      <c r="AU636" s="27"/>
    </row>
    <row r="637" spans="1:47" ht="12.75" customHeight="1">
      <c r="A637" s="7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7"/>
      <c r="AI637" s="27"/>
      <c r="AJ637" s="27"/>
      <c r="AK637" s="27"/>
      <c r="AL637" s="27"/>
      <c r="AM637" s="27"/>
      <c r="AN637" s="27"/>
      <c r="AO637" s="27"/>
      <c r="AP637" s="27"/>
      <c r="AQ637" s="27"/>
      <c r="AR637" s="27"/>
      <c r="AS637" s="27"/>
      <c r="AT637" s="27"/>
      <c r="AU637" s="27"/>
    </row>
    <row r="638" spans="1:47" ht="12.75" customHeight="1">
      <c r="A638" s="7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7"/>
      <c r="AI638" s="27"/>
      <c r="AJ638" s="27"/>
      <c r="AK638" s="27"/>
      <c r="AL638" s="27"/>
      <c r="AM638" s="27"/>
      <c r="AN638" s="27"/>
      <c r="AO638" s="27"/>
      <c r="AP638" s="27"/>
      <c r="AQ638" s="27"/>
      <c r="AR638" s="27"/>
      <c r="AS638" s="27"/>
      <c r="AT638" s="27"/>
      <c r="AU638" s="27"/>
    </row>
    <row r="639" spans="1:47" ht="12.75" customHeight="1">
      <c r="A639" s="7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  <c r="AI639" s="27"/>
      <c r="AJ639" s="27"/>
      <c r="AK639" s="27"/>
      <c r="AL639" s="27"/>
      <c r="AM639" s="27"/>
      <c r="AN639" s="27"/>
      <c r="AO639" s="27"/>
      <c r="AP639" s="27"/>
      <c r="AQ639" s="27"/>
      <c r="AR639" s="27"/>
      <c r="AS639" s="27"/>
      <c r="AT639" s="27"/>
      <c r="AU639" s="27"/>
    </row>
    <row r="640" spans="1:47" ht="12.75" customHeight="1">
      <c r="A640" s="7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7"/>
      <c r="AI640" s="27"/>
      <c r="AJ640" s="27"/>
      <c r="AK640" s="27"/>
      <c r="AL640" s="27"/>
      <c r="AM640" s="27"/>
      <c r="AN640" s="27"/>
      <c r="AO640" s="27"/>
      <c r="AP640" s="27"/>
      <c r="AQ640" s="27"/>
      <c r="AR640" s="27"/>
      <c r="AS640" s="27"/>
      <c r="AT640" s="27"/>
      <c r="AU640" s="27"/>
    </row>
    <row r="641" spans="1:47" ht="12.75" customHeight="1">
      <c r="A641" s="7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7"/>
      <c r="AI641" s="27"/>
      <c r="AJ641" s="27"/>
      <c r="AK641" s="27"/>
      <c r="AL641" s="27"/>
      <c r="AM641" s="27"/>
      <c r="AN641" s="27"/>
      <c r="AO641" s="27"/>
      <c r="AP641" s="27"/>
      <c r="AQ641" s="27"/>
      <c r="AR641" s="27"/>
      <c r="AS641" s="27"/>
      <c r="AT641" s="27"/>
      <c r="AU641" s="27"/>
    </row>
    <row r="642" spans="1:47" ht="12.75" customHeight="1">
      <c r="A642" s="7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7"/>
      <c r="AI642" s="27"/>
      <c r="AJ642" s="27"/>
      <c r="AK642" s="27"/>
      <c r="AL642" s="27"/>
      <c r="AM642" s="27"/>
      <c r="AN642" s="27"/>
      <c r="AO642" s="27"/>
      <c r="AP642" s="27"/>
      <c r="AQ642" s="27"/>
      <c r="AR642" s="27"/>
      <c r="AS642" s="27"/>
      <c r="AT642" s="27"/>
      <c r="AU642" s="27"/>
    </row>
    <row r="643" spans="1:47" ht="12.75" customHeight="1">
      <c r="A643" s="7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7"/>
      <c r="AI643" s="27"/>
      <c r="AJ643" s="27"/>
      <c r="AK643" s="27"/>
      <c r="AL643" s="27"/>
      <c r="AM643" s="27"/>
      <c r="AN643" s="27"/>
      <c r="AO643" s="27"/>
      <c r="AP643" s="27"/>
      <c r="AQ643" s="27"/>
      <c r="AR643" s="27"/>
      <c r="AS643" s="27"/>
      <c r="AT643" s="27"/>
      <c r="AU643" s="27"/>
    </row>
    <row r="644" spans="1:47" ht="12.75" customHeight="1">
      <c r="A644" s="7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7"/>
      <c r="AI644" s="27"/>
      <c r="AJ644" s="27"/>
      <c r="AK644" s="27"/>
      <c r="AL644" s="27"/>
      <c r="AM644" s="27"/>
      <c r="AN644" s="27"/>
      <c r="AO644" s="27"/>
      <c r="AP644" s="27"/>
      <c r="AQ644" s="27"/>
      <c r="AR644" s="27"/>
      <c r="AS644" s="27"/>
      <c r="AT644" s="27"/>
      <c r="AU644" s="27"/>
    </row>
    <row r="645" spans="1:47" ht="12.75" customHeight="1">
      <c r="A645" s="7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7"/>
      <c r="AI645" s="27"/>
      <c r="AJ645" s="27"/>
      <c r="AK645" s="27"/>
      <c r="AL645" s="27"/>
      <c r="AM645" s="27"/>
      <c r="AN645" s="27"/>
      <c r="AO645" s="27"/>
      <c r="AP645" s="27"/>
      <c r="AQ645" s="27"/>
      <c r="AR645" s="27"/>
      <c r="AS645" s="27"/>
      <c r="AT645" s="27"/>
      <c r="AU645" s="27"/>
    </row>
    <row r="646" spans="1:47" ht="12.75" customHeight="1">
      <c r="A646" s="7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7"/>
      <c r="AI646" s="27"/>
      <c r="AJ646" s="27"/>
      <c r="AK646" s="27"/>
      <c r="AL646" s="27"/>
      <c r="AM646" s="27"/>
      <c r="AN646" s="27"/>
      <c r="AO646" s="27"/>
      <c r="AP646" s="27"/>
      <c r="AQ646" s="27"/>
      <c r="AR646" s="27"/>
      <c r="AS646" s="27"/>
      <c r="AT646" s="27"/>
      <c r="AU646" s="27"/>
    </row>
    <row r="647" spans="1:47" ht="12.75" customHeight="1">
      <c r="A647" s="7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7"/>
      <c r="AI647" s="27"/>
      <c r="AJ647" s="27"/>
      <c r="AK647" s="27"/>
      <c r="AL647" s="27"/>
      <c r="AM647" s="27"/>
      <c r="AN647" s="27"/>
      <c r="AO647" s="27"/>
      <c r="AP647" s="27"/>
      <c r="AQ647" s="27"/>
      <c r="AR647" s="27"/>
      <c r="AS647" s="27"/>
      <c r="AT647" s="27"/>
      <c r="AU647" s="27"/>
    </row>
    <row r="648" spans="1:47" ht="12.75" customHeight="1">
      <c r="A648" s="7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7"/>
      <c r="AI648" s="27"/>
      <c r="AJ648" s="27"/>
      <c r="AK648" s="27"/>
      <c r="AL648" s="27"/>
      <c r="AM648" s="27"/>
      <c r="AN648" s="27"/>
      <c r="AO648" s="27"/>
      <c r="AP648" s="27"/>
      <c r="AQ648" s="27"/>
      <c r="AR648" s="27"/>
      <c r="AS648" s="27"/>
      <c r="AT648" s="27"/>
      <c r="AU648" s="27"/>
    </row>
    <row r="649" spans="1:47" ht="12.75" customHeight="1">
      <c r="A649" s="7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  <c r="AI649" s="27"/>
      <c r="AJ649" s="27"/>
      <c r="AK649" s="27"/>
      <c r="AL649" s="27"/>
      <c r="AM649" s="27"/>
      <c r="AN649" s="27"/>
      <c r="AO649" s="27"/>
      <c r="AP649" s="27"/>
      <c r="AQ649" s="27"/>
      <c r="AR649" s="27"/>
      <c r="AS649" s="27"/>
      <c r="AT649" s="27"/>
      <c r="AU649" s="27"/>
    </row>
    <row r="650" spans="1:47" ht="12.75" customHeight="1">
      <c r="A650" s="7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7"/>
      <c r="AI650" s="27"/>
      <c r="AJ650" s="27"/>
      <c r="AK650" s="27"/>
      <c r="AL650" s="27"/>
      <c r="AM650" s="27"/>
      <c r="AN650" s="27"/>
      <c r="AO650" s="27"/>
      <c r="AP650" s="27"/>
      <c r="AQ650" s="27"/>
      <c r="AR650" s="27"/>
      <c r="AS650" s="27"/>
      <c r="AT650" s="27"/>
      <c r="AU650" s="27"/>
    </row>
    <row r="651" spans="1:47" ht="12.75" customHeight="1">
      <c r="A651" s="7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7"/>
      <c r="AI651" s="27"/>
      <c r="AJ651" s="27"/>
      <c r="AK651" s="27"/>
      <c r="AL651" s="27"/>
      <c r="AM651" s="27"/>
      <c r="AN651" s="27"/>
      <c r="AO651" s="27"/>
      <c r="AP651" s="27"/>
      <c r="AQ651" s="27"/>
      <c r="AR651" s="27"/>
      <c r="AS651" s="27"/>
      <c r="AT651" s="27"/>
      <c r="AU651" s="27"/>
    </row>
    <row r="652" spans="1:47" ht="12.75" customHeight="1">
      <c r="A652" s="7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7"/>
      <c r="AI652" s="27"/>
      <c r="AJ652" s="27"/>
      <c r="AK652" s="27"/>
      <c r="AL652" s="27"/>
      <c r="AM652" s="27"/>
      <c r="AN652" s="27"/>
      <c r="AO652" s="27"/>
      <c r="AP652" s="27"/>
      <c r="AQ652" s="27"/>
      <c r="AR652" s="27"/>
      <c r="AS652" s="27"/>
      <c r="AT652" s="27"/>
      <c r="AU652" s="27"/>
    </row>
    <row r="653" spans="1:47" ht="12.75" customHeight="1">
      <c r="A653" s="7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7"/>
      <c r="AI653" s="27"/>
      <c r="AJ653" s="27"/>
      <c r="AK653" s="27"/>
      <c r="AL653" s="27"/>
      <c r="AM653" s="27"/>
      <c r="AN653" s="27"/>
      <c r="AO653" s="27"/>
      <c r="AP653" s="27"/>
      <c r="AQ653" s="27"/>
      <c r="AR653" s="27"/>
      <c r="AS653" s="27"/>
      <c r="AT653" s="27"/>
      <c r="AU653" s="27"/>
    </row>
    <row r="654" spans="1:47" ht="12.75" customHeight="1">
      <c r="A654" s="7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7"/>
      <c r="AI654" s="27"/>
      <c r="AJ654" s="27"/>
      <c r="AK654" s="27"/>
      <c r="AL654" s="27"/>
      <c r="AM654" s="27"/>
      <c r="AN654" s="27"/>
      <c r="AO654" s="27"/>
      <c r="AP654" s="27"/>
      <c r="AQ654" s="27"/>
      <c r="AR654" s="27"/>
      <c r="AS654" s="27"/>
      <c r="AT654" s="27"/>
      <c r="AU654" s="27"/>
    </row>
    <row r="655" spans="1:47" ht="12.75" customHeight="1">
      <c r="A655" s="7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7"/>
      <c r="AI655" s="27"/>
      <c r="AJ655" s="27"/>
      <c r="AK655" s="27"/>
      <c r="AL655" s="27"/>
      <c r="AM655" s="27"/>
      <c r="AN655" s="27"/>
      <c r="AO655" s="27"/>
      <c r="AP655" s="27"/>
      <c r="AQ655" s="27"/>
      <c r="AR655" s="27"/>
      <c r="AS655" s="27"/>
      <c r="AT655" s="27"/>
      <c r="AU655" s="27"/>
    </row>
    <row r="656" spans="1:47" ht="12.75" customHeight="1">
      <c r="A656" s="7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7"/>
      <c r="AI656" s="27"/>
      <c r="AJ656" s="27"/>
      <c r="AK656" s="27"/>
      <c r="AL656" s="27"/>
      <c r="AM656" s="27"/>
      <c r="AN656" s="27"/>
      <c r="AO656" s="27"/>
      <c r="AP656" s="27"/>
      <c r="AQ656" s="27"/>
      <c r="AR656" s="27"/>
      <c r="AS656" s="27"/>
      <c r="AT656" s="27"/>
      <c r="AU656" s="27"/>
    </row>
    <row r="657" spans="1:47" ht="12.75" customHeight="1">
      <c r="A657" s="7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7"/>
      <c r="AI657" s="27"/>
      <c r="AJ657" s="27"/>
      <c r="AK657" s="27"/>
      <c r="AL657" s="27"/>
      <c r="AM657" s="27"/>
      <c r="AN657" s="27"/>
      <c r="AO657" s="27"/>
      <c r="AP657" s="27"/>
      <c r="AQ657" s="27"/>
      <c r="AR657" s="27"/>
      <c r="AS657" s="27"/>
      <c r="AT657" s="27"/>
      <c r="AU657" s="27"/>
    </row>
    <row r="658" spans="1:47" ht="12.75" customHeight="1">
      <c r="A658" s="7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7"/>
      <c r="AI658" s="27"/>
      <c r="AJ658" s="27"/>
      <c r="AK658" s="27"/>
      <c r="AL658" s="27"/>
      <c r="AM658" s="27"/>
      <c r="AN658" s="27"/>
      <c r="AO658" s="27"/>
      <c r="AP658" s="27"/>
      <c r="AQ658" s="27"/>
      <c r="AR658" s="27"/>
      <c r="AS658" s="27"/>
      <c r="AT658" s="27"/>
      <c r="AU658" s="27"/>
    </row>
    <row r="659" spans="1:47" ht="12.75" customHeight="1">
      <c r="A659" s="7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7"/>
      <c r="AI659" s="27"/>
      <c r="AJ659" s="27"/>
      <c r="AK659" s="27"/>
      <c r="AL659" s="27"/>
      <c r="AM659" s="27"/>
      <c r="AN659" s="27"/>
      <c r="AO659" s="27"/>
      <c r="AP659" s="27"/>
      <c r="AQ659" s="27"/>
      <c r="AR659" s="27"/>
      <c r="AS659" s="27"/>
      <c r="AT659" s="27"/>
      <c r="AU659" s="27"/>
    </row>
    <row r="660" spans="1:47" ht="12.75" customHeight="1">
      <c r="A660" s="7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7"/>
      <c r="AI660" s="27"/>
      <c r="AJ660" s="27"/>
      <c r="AK660" s="27"/>
      <c r="AL660" s="27"/>
      <c r="AM660" s="27"/>
      <c r="AN660" s="27"/>
      <c r="AO660" s="27"/>
      <c r="AP660" s="27"/>
      <c r="AQ660" s="27"/>
      <c r="AR660" s="27"/>
      <c r="AS660" s="27"/>
      <c r="AT660" s="27"/>
      <c r="AU660" s="27"/>
    </row>
    <row r="661" spans="1:47" ht="12.75" customHeight="1">
      <c r="A661" s="7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7"/>
      <c r="AI661" s="27"/>
      <c r="AJ661" s="27"/>
      <c r="AK661" s="27"/>
      <c r="AL661" s="27"/>
      <c r="AM661" s="27"/>
      <c r="AN661" s="27"/>
      <c r="AO661" s="27"/>
      <c r="AP661" s="27"/>
      <c r="AQ661" s="27"/>
      <c r="AR661" s="27"/>
      <c r="AS661" s="27"/>
      <c r="AT661" s="27"/>
      <c r="AU661" s="27"/>
    </row>
    <row r="662" spans="1:47" ht="12.75" customHeight="1">
      <c r="A662" s="7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7"/>
      <c r="AI662" s="27"/>
      <c r="AJ662" s="27"/>
      <c r="AK662" s="27"/>
      <c r="AL662" s="27"/>
      <c r="AM662" s="27"/>
      <c r="AN662" s="27"/>
      <c r="AO662" s="27"/>
      <c r="AP662" s="27"/>
      <c r="AQ662" s="27"/>
      <c r="AR662" s="27"/>
      <c r="AS662" s="27"/>
      <c r="AT662" s="27"/>
      <c r="AU662" s="27"/>
    </row>
    <row r="663" spans="1:47" ht="12.75" customHeight="1">
      <c r="A663" s="7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7"/>
      <c r="AI663" s="27"/>
      <c r="AJ663" s="27"/>
      <c r="AK663" s="27"/>
      <c r="AL663" s="27"/>
      <c r="AM663" s="27"/>
      <c r="AN663" s="27"/>
      <c r="AO663" s="27"/>
      <c r="AP663" s="27"/>
      <c r="AQ663" s="27"/>
      <c r="AR663" s="27"/>
      <c r="AS663" s="27"/>
      <c r="AT663" s="27"/>
      <c r="AU663" s="27"/>
    </row>
    <row r="664" spans="1:47" ht="12.75" customHeight="1">
      <c r="A664" s="7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7"/>
      <c r="AI664" s="27"/>
      <c r="AJ664" s="27"/>
      <c r="AK664" s="27"/>
      <c r="AL664" s="27"/>
      <c r="AM664" s="27"/>
      <c r="AN664" s="27"/>
      <c r="AO664" s="27"/>
      <c r="AP664" s="27"/>
      <c r="AQ664" s="27"/>
      <c r="AR664" s="27"/>
      <c r="AS664" s="27"/>
      <c r="AT664" s="27"/>
      <c r="AU664" s="27"/>
    </row>
    <row r="665" spans="1:47" ht="12.75" customHeight="1">
      <c r="A665" s="7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7"/>
      <c r="AI665" s="27"/>
      <c r="AJ665" s="27"/>
      <c r="AK665" s="27"/>
      <c r="AL665" s="27"/>
      <c r="AM665" s="27"/>
      <c r="AN665" s="27"/>
      <c r="AO665" s="27"/>
      <c r="AP665" s="27"/>
      <c r="AQ665" s="27"/>
      <c r="AR665" s="27"/>
      <c r="AS665" s="27"/>
      <c r="AT665" s="27"/>
      <c r="AU665" s="27"/>
    </row>
    <row r="666" spans="1:47" ht="12.75" customHeight="1">
      <c r="A666" s="7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7"/>
      <c r="AI666" s="27"/>
      <c r="AJ666" s="27"/>
      <c r="AK666" s="27"/>
      <c r="AL666" s="27"/>
      <c r="AM666" s="27"/>
      <c r="AN666" s="27"/>
      <c r="AO666" s="27"/>
      <c r="AP666" s="27"/>
      <c r="AQ666" s="27"/>
      <c r="AR666" s="27"/>
      <c r="AS666" s="27"/>
      <c r="AT666" s="27"/>
      <c r="AU666" s="27"/>
    </row>
    <row r="667" spans="1:47" ht="12.75" customHeight="1">
      <c r="A667" s="7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7"/>
      <c r="AI667" s="27"/>
      <c r="AJ667" s="27"/>
      <c r="AK667" s="27"/>
      <c r="AL667" s="27"/>
      <c r="AM667" s="27"/>
      <c r="AN667" s="27"/>
      <c r="AO667" s="27"/>
      <c r="AP667" s="27"/>
      <c r="AQ667" s="27"/>
      <c r="AR667" s="27"/>
      <c r="AS667" s="27"/>
      <c r="AT667" s="27"/>
      <c r="AU667" s="27"/>
    </row>
    <row r="668" spans="1:47" ht="12.75" customHeight="1">
      <c r="A668" s="7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7"/>
      <c r="AI668" s="27"/>
      <c r="AJ668" s="27"/>
      <c r="AK668" s="27"/>
      <c r="AL668" s="27"/>
      <c r="AM668" s="27"/>
      <c r="AN668" s="27"/>
      <c r="AO668" s="27"/>
      <c r="AP668" s="27"/>
      <c r="AQ668" s="27"/>
      <c r="AR668" s="27"/>
      <c r="AS668" s="27"/>
      <c r="AT668" s="27"/>
      <c r="AU668" s="27"/>
    </row>
    <row r="669" spans="1:47" ht="12.75" customHeight="1">
      <c r="A669" s="7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7"/>
      <c r="AI669" s="27"/>
      <c r="AJ669" s="27"/>
      <c r="AK669" s="27"/>
      <c r="AL669" s="27"/>
      <c r="AM669" s="27"/>
      <c r="AN669" s="27"/>
      <c r="AO669" s="27"/>
      <c r="AP669" s="27"/>
      <c r="AQ669" s="27"/>
      <c r="AR669" s="27"/>
      <c r="AS669" s="27"/>
      <c r="AT669" s="27"/>
      <c r="AU669" s="27"/>
    </row>
    <row r="670" spans="1:47" ht="12.75" customHeight="1">
      <c r="A670" s="7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7"/>
      <c r="AI670" s="27"/>
      <c r="AJ670" s="27"/>
      <c r="AK670" s="27"/>
      <c r="AL670" s="27"/>
      <c r="AM670" s="27"/>
      <c r="AN670" s="27"/>
      <c r="AO670" s="27"/>
      <c r="AP670" s="27"/>
      <c r="AQ670" s="27"/>
      <c r="AR670" s="27"/>
      <c r="AS670" s="27"/>
      <c r="AT670" s="27"/>
      <c r="AU670" s="27"/>
    </row>
    <row r="671" spans="1:47" ht="12.75" customHeight="1">
      <c r="A671" s="7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7"/>
      <c r="AI671" s="27"/>
      <c r="AJ671" s="27"/>
      <c r="AK671" s="27"/>
      <c r="AL671" s="27"/>
      <c r="AM671" s="27"/>
      <c r="AN671" s="27"/>
      <c r="AO671" s="27"/>
      <c r="AP671" s="27"/>
      <c r="AQ671" s="27"/>
      <c r="AR671" s="27"/>
      <c r="AS671" s="27"/>
      <c r="AT671" s="27"/>
      <c r="AU671" s="27"/>
    </row>
    <row r="672" spans="1:47" ht="12.75" customHeight="1">
      <c r="A672" s="7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7"/>
      <c r="AI672" s="27"/>
      <c r="AJ672" s="27"/>
      <c r="AK672" s="27"/>
      <c r="AL672" s="27"/>
      <c r="AM672" s="27"/>
      <c r="AN672" s="27"/>
      <c r="AO672" s="27"/>
      <c r="AP672" s="27"/>
      <c r="AQ672" s="27"/>
      <c r="AR672" s="27"/>
      <c r="AS672" s="27"/>
      <c r="AT672" s="27"/>
      <c r="AU672" s="27"/>
    </row>
    <row r="673" spans="1:47" ht="12.75" customHeight="1">
      <c r="A673" s="7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7"/>
      <c r="AI673" s="27"/>
      <c r="AJ673" s="27"/>
      <c r="AK673" s="27"/>
      <c r="AL673" s="27"/>
      <c r="AM673" s="27"/>
      <c r="AN673" s="27"/>
      <c r="AO673" s="27"/>
      <c r="AP673" s="27"/>
      <c r="AQ673" s="27"/>
      <c r="AR673" s="27"/>
      <c r="AS673" s="27"/>
      <c r="AT673" s="27"/>
      <c r="AU673" s="27"/>
    </row>
    <row r="674" spans="1:47" ht="12.75" customHeight="1">
      <c r="A674" s="7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7"/>
      <c r="AI674" s="27"/>
      <c r="AJ674" s="27"/>
      <c r="AK674" s="27"/>
      <c r="AL674" s="27"/>
      <c r="AM674" s="27"/>
      <c r="AN674" s="27"/>
      <c r="AO674" s="27"/>
      <c r="AP674" s="27"/>
      <c r="AQ674" s="27"/>
      <c r="AR674" s="27"/>
      <c r="AS674" s="27"/>
      <c r="AT674" s="27"/>
      <c r="AU674" s="27"/>
    </row>
    <row r="675" spans="1:47" ht="12.75" customHeight="1">
      <c r="A675" s="7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7"/>
      <c r="AI675" s="27"/>
      <c r="AJ675" s="27"/>
      <c r="AK675" s="27"/>
      <c r="AL675" s="27"/>
      <c r="AM675" s="27"/>
      <c r="AN675" s="27"/>
      <c r="AO675" s="27"/>
      <c r="AP675" s="27"/>
      <c r="AQ675" s="27"/>
      <c r="AR675" s="27"/>
      <c r="AS675" s="27"/>
      <c r="AT675" s="27"/>
      <c r="AU675" s="27"/>
    </row>
    <row r="676" spans="1:47" ht="12.75" customHeight="1">
      <c r="A676" s="7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  <c r="AI676" s="27"/>
      <c r="AJ676" s="27"/>
      <c r="AK676" s="27"/>
      <c r="AL676" s="27"/>
      <c r="AM676" s="27"/>
      <c r="AN676" s="27"/>
      <c r="AO676" s="27"/>
      <c r="AP676" s="27"/>
      <c r="AQ676" s="27"/>
      <c r="AR676" s="27"/>
      <c r="AS676" s="27"/>
      <c r="AT676" s="27"/>
      <c r="AU676" s="27"/>
    </row>
    <row r="677" spans="1:47" ht="12.75" customHeight="1">
      <c r="A677" s="7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7"/>
      <c r="AI677" s="27"/>
      <c r="AJ677" s="27"/>
      <c r="AK677" s="27"/>
      <c r="AL677" s="27"/>
      <c r="AM677" s="27"/>
      <c r="AN677" s="27"/>
      <c r="AO677" s="27"/>
      <c r="AP677" s="27"/>
      <c r="AQ677" s="27"/>
      <c r="AR677" s="27"/>
      <c r="AS677" s="27"/>
      <c r="AT677" s="27"/>
      <c r="AU677" s="27"/>
    </row>
    <row r="678" spans="1:47" ht="12.75" customHeight="1">
      <c r="A678" s="7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7"/>
      <c r="AI678" s="27"/>
      <c r="AJ678" s="27"/>
      <c r="AK678" s="27"/>
      <c r="AL678" s="27"/>
      <c r="AM678" s="27"/>
      <c r="AN678" s="27"/>
      <c r="AO678" s="27"/>
      <c r="AP678" s="27"/>
      <c r="AQ678" s="27"/>
      <c r="AR678" s="27"/>
      <c r="AS678" s="27"/>
      <c r="AT678" s="27"/>
      <c r="AU678" s="27"/>
    </row>
    <row r="679" spans="1:47" ht="12.75" customHeight="1">
      <c r="A679" s="7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7"/>
      <c r="AI679" s="27"/>
      <c r="AJ679" s="27"/>
      <c r="AK679" s="27"/>
      <c r="AL679" s="27"/>
      <c r="AM679" s="27"/>
      <c r="AN679" s="27"/>
      <c r="AO679" s="27"/>
      <c r="AP679" s="27"/>
      <c r="AQ679" s="27"/>
      <c r="AR679" s="27"/>
      <c r="AS679" s="27"/>
      <c r="AT679" s="27"/>
      <c r="AU679" s="27"/>
    </row>
    <row r="680" spans="1:47" ht="12.75" customHeight="1">
      <c r="A680" s="7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7"/>
      <c r="AI680" s="27"/>
      <c r="AJ680" s="27"/>
      <c r="AK680" s="27"/>
      <c r="AL680" s="27"/>
      <c r="AM680" s="27"/>
      <c r="AN680" s="27"/>
      <c r="AO680" s="27"/>
      <c r="AP680" s="27"/>
      <c r="AQ680" s="27"/>
      <c r="AR680" s="27"/>
      <c r="AS680" s="27"/>
      <c r="AT680" s="27"/>
      <c r="AU680" s="27"/>
    </row>
    <row r="681" spans="1:47" ht="12.75" customHeight="1">
      <c r="A681" s="7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7"/>
      <c r="AI681" s="27"/>
      <c r="AJ681" s="27"/>
      <c r="AK681" s="27"/>
      <c r="AL681" s="27"/>
      <c r="AM681" s="27"/>
      <c r="AN681" s="27"/>
      <c r="AO681" s="27"/>
      <c r="AP681" s="27"/>
      <c r="AQ681" s="27"/>
      <c r="AR681" s="27"/>
      <c r="AS681" s="27"/>
      <c r="AT681" s="27"/>
      <c r="AU681" s="27"/>
    </row>
    <row r="682" spans="1:47" ht="12.75" customHeight="1">
      <c r="A682" s="7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7"/>
      <c r="AI682" s="27"/>
      <c r="AJ682" s="27"/>
      <c r="AK682" s="27"/>
      <c r="AL682" s="27"/>
      <c r="AM682" s="27"/>
      <c r="AN682" s="27"/>
      <c r="AO682" s="27"/>
      <c r="AP682" s="27"/>
      <c r="AQ682" s="27"/>
      <c r="AR682" s="27"/>
      <c r="AS682" s="27"/>
      <c r="AT682" s="27"/>
      <c r="AU682" s="27"/>
    </row>
    <row r="683" spans="1:47" ht="12.75" customHeight="1">
      <c r="A683" s="7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7"/>
      <c r="AI683" s="27"/>
      <c r="AJ683" s="27"/>
      <c r="AK683" s="27"/>
      <c r="AL683" s="27"/>
      <c r="AM683" s="27"/>
      <c r="AN683" s="27"/>
      <c r="AO683" s="27"/>
      <c r="AP683" s="27"/>
      <c r="AQ683" s="27"/>
      <c r="AR683" s="27"/>
      <c r="AS683" s="27"/>
      <c r="AT683" s="27"/>
      <c r="AU683" s="27"/>
    </row>
    <row r="684" spans="1:47" ht="12.75" customHeight="1">
      <c r="A684" s="7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7"/>
      <c r="AI684" s="27"/>
      <c r="AJ684" s="27"/>
      <c r="AK684" s="27"/>
      <c r="AL684" s="27"/>
      <c r="AM684" s="27"/>
      <c r="AN684" s="27"/>
      <c r="AO684" s="27"/>
      <c r="AP684" s="27"/>
      <c r="AQ684" s="27"/>
      <c r="AR684" s="27"/>
      <c r="AS684" s="27"/>
      <c r="AT684" s="27"/>
      <c r="AU684" s="27"/>
    </row>
    <row r="685" spans="1:47" ht="12.75" customHeight="1">
      <c r="A685" s="7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7"/>
      <c r="AI685" s="27"/>
      <c r="AJ685" s="27"/>
      <c r="AK685" s="27"/>
      <c r="AL685" s="27"/>
      <c r="AM685" s="27"/>
      <c r="AN685" s="27"/>
      <c r="AO685" s="27"/>
      <c r="AP685" s="27"/>
      <c r="AQ685" s="27"/>
      <c r="AR685" s="27"/>
      <c r="AS685" s="27"/>
      <c r="AT685" s="27"/>
      <c r="AU685" s="27"/>
    </row>
    <row r="686" spans="1:47" ht="12.75" customHeight="1">
      <c r="A686" s="7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  <c r="AI686" s="27"/>
      <c r="AJ686" s="27"/>
      <c r="AK686" s="27"/>
      <c r="AL686" s="27"/>
      <c r="AM686" s="27"/>
      <c r="AN686" s="27"/>
      <c r="AO686" s="27"/>
      <c r="AP686" s="27"/>
      <c r="AQ686" s="27"/>
      <c r="AR686" s="27"/>
      <c r="AS686" s="27"/>
      <c r="AT686" s="27"/>
      <c r="AU686" s="27"/>
    </row>
    <row r="687" spans="1:47" ht="12.75" customHeight="1">
      <c r="A687" s="7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7"/>
      <c r="AI687" s="27"/>
      <c r="AJ687" s="27"/>
      <c r="AK687" s="27"/>
      <c r="AL687" s="27"/>
      <c r="AM687" s="27"/>
      <c r="AN687" s="27"/>
      <c r="AO687" s="27"/>
      <c r="AP687" s="27"/>
      <c r="AQ687" s="27"/>
      <c r="AR687" s="27"/>
      <c r="AS687" s="27"/>
      <c r="AT687" s="27"/>
      <c r="AU687" s="27"/>
    </row>
    <row r="688" spans="1:47" ht="12.75" customHeight="1">
      <c r="A688" s="7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7"/>
      <c r="AI688" s="27"/>
      <c r="AJ688" s="27"/>
      <c r="AK688" s="27"/>
      <c r="AL688" s="27"/>
      <c r="AM688" s="27"/>
      <c r="AN688" s="27"/>
      <c r="AO688" s="27"/>
      <c r="AP688" s="27"/>
      <c r="AQ688" s="27"/>
      <c r="AR688" s="27"/>
      <c r="AS688" s="27"/>
      <c r="AT688" s="27"/>
      <c r="AU688" s="27"/>
    </row>
    <row r="689" spans="1:47" ht="12.75" customHeight="1">
      <c r="A689" s="7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7"/>
      <c r="AI689" s="27"/>
      <c r="AJ689" s="27"/>
      <c r="AK689" s="27"/>
      <c r="AL689" s="27"/>
      <c r="AM689" s="27"/>
      <c r="AN689" s="27"/>
      <c r="AO689" s="27"/>
      <c r="AP689" s="27"/>
      <c r="AQ689" s="27"/>
      <c r="AR689" s="27"/>
      <c r="AS689" s="27"/>
      <c r="AT689" s="27"/>
      <c r="AU689" s="27"/>
    </row>
    <row r="690" spans="1:47" ht="12.75" customHeight="1">
      <c r="A690" s="7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7"/>
      <c r="AI690" s="27"/>
      <c r="AJ690" s="27"/>
      <c r="AK690" s="27"/>
      <c r="AL690" s="27"/>
      <c r="AM690" s="27"/>
      <c r="AN690" s="27"/>
      <c r="AO690" s="27"/>
      <c r="AP690" s="27"/>
      <c r="AQ690" s="27"/>
      <c r="AR690" s="27"/>
      <c r="AS690" s="27"/>
      <c r="AT690" s="27"/>
      <c r="AU690" s="27"/>
    </row>
    <row r="691" spans="1:47" ht="12.75" customHeight="1">
      <c r="A691" s="7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7"/>
      <c r="AI691" s="27"/>
      <c r="AJ691" s="27"/>
      <c r="AK691" s="27"/>
      <c r="AL691" s="27"/>
      <c r="AM691" s="27"/>
      <c r="AN691" s="27"/>
      <c r="AO691" s="27"/>
      <c r="AP691" s="27"/>
      <c r="AQ691" s="27"/>
      <c r="AR691" s="27"/>
      <c r="AS691" s="27"/>
      <c r="AT691" s="27"/>
      <c r="AU691" s="27"/>
    </row>
    <row r="692" spans="1:47" ht="12.75" customHeight="1">
      <c r="A692" s="7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7"/>
      <c r="AI692" s="27"/>
      <c r="AJ692" s="27"/>
      <c r="AK692" s="27"/>
      <c r="AL692" s="27"/>
      <c r="AM692" s="27"/>
      <c r="AN692" s="27"/>
      <c r="AO692" s="27"/>
      <c r="AP692" s="27"/>
      <c r="AQ692" s="27"/>
      <c r="AR692" s="27"/>
      <c r="AS692" s="27"/>
      <c r="AT692" s="27"/>
      <c r="AU692" s="27"/>
    </row>
    <row r="693" spans="1:47" ht="12.75" customHeight="1">
      <c r="A693" s="7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7"/>
      <c r="AI693" s="27"/>
      <c r="AJ693" s="27"/>
      <c r="AK693" s="27"/>
      <c r="AL693" s="27"/>
      <c r="AM693" s="27"/>
      <c r="AN693" s="27"/>
      <c r="AO693" s="27"/>
      <c r="AP693" s="27"/>
      <c r="AQ693" s="27"/>
      <c r="AR693" s="27"/>
      <c r="AS693" s="27"/>
      <c r="AT693" s="27"/>
      <c r="AU693" s="27"/>
    </row>
    <row r="694" spans="1:47" ht="12.75" customHeight="1">
      <c r="A694" s="7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7"/>
      <c r="AI694" s="27"/>
      <c r="AJ694" s="27"/>
      <c r="AK694" s="27"/>
      <c r="AL694" s="27"/>
      <c r="AM694" s="27"/>
      <c r="AN694" s="27"/>
      <c r="AO694" s="27"/>
      <c r="AP694" s="27"/>
      <c r="AQ694" s="27"/>
      <c r="AR694" s="27"/>
      <c r="AS694" s="27"/>
      <c r="AT694" s="27"/>
      <c r="AU694" s="27"/>
    </row>
    <row r="695" spans="1:47" ht="12.75" customHeight="1">
      <c r="A695" s="7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7"/>
      <c r="AI695" s="27"/>
      <c r="AJ695" s="27"/>
      <c r="AK695" s="27"/>
      <c r="AL695" s="27"/>
      <c r="AM695" s="27"/>
      <c r="AN695" s="27"/>
      <c r="AO695" s="27"/>
      <c r="AP695" s="27"/>
      <c r="AQ695" s="27"/>
      <c r="AR695" s="27"/>
      <c r="AS695" s="27"/>
      <c r="AT695" s="27"/>
      <c r="AU695" s="27"/>
    </row>
    <row r="696" spans="1:47" ht="12.75" customHeight="1">
      <c r="A696" s="7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  <c r="AI696" s="27"/>
      <c r="AJ696" s="27"/>
      <c r="AK696" s="27"/>
      <c r="AL696" s="27"/>
      <c r="AM696" s="27"/>
      <c r="AN696" s="27"/>
      <c r="AO696" s="27"/>
      <c r="AP696" s="27"/>
      <c r="AQ696" s="27"/>
      <c r="AR696" s="27"/>
      <c r="AS696" s="27"/>
      <c r="AT696" s="27"/>
      <c r="AU696" s="27"/>
    </row>
    <row r="697" spans="1:47" ht="12.75" customHeight="1">
      <c r="A697" s="7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7"/>
      <c r="AI697" s="27"/>
      <c r="AJ697" s="27"/>
      <c r="AK697" s="27"/>
      <c r="AL697" s="27"/>
      <c r="AM697" s="27"/>
      <c r="AN697" s="27"/>
      <c r="AO697" s="27"/>
      <c r="AP697" s="27"/>
      <c r="AQ697" s="27"/>
      <c r="AR697" s="27"/>
      <c r="AS697" s="27"/>
      <c r="AT697" s="27"/>
      <c r="AU697" s="27"/>
    </row>
    <row r="698" spans="1:47" ht="12.75" customHeight="1">
      <c r="A698" s="7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7"/>
      <c r="AI698" s="27"/>
      <c r="AJ698" s="27"/>
      <c r="AK698" s="27"/>
      <c r="AL698" s="27"/>
      <c r="AM698" s="27"/>
      <c r="AN698" s="27"/>
      <c r="AO698" s="27"/>
      <c r="AP698" s="27"/>
      <c r="AQ698" s="27"/>
      <c r="AR698" s="27"/>
      <c r="AS698" s="27"/>
      <c r="AT698" s="27"/>
      <c r="AU698" s="27"/>
    </row>
    <row r="699" spans="1:47" ht="12.75" customHeight="1">
      <c r="A699" s="7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7"/>
      <c r="AI699" s="27"/>
      <c r="AJ699" s="27"/>
      <c r="AK699" s="27"/>
      <c r="AL699" s="27"/>
      <c r="AM699" s="27"/>
      <c r="AN699" s="27"/>
      <c r="AO699" s="27"/>
      <c r="AP699" s="27"/>
      <c r="AQ699" s="27"/>
      <c r="AR699" s="27"/>
      <c r="AS699" s="27"/>
      <c r="AT699" s="27"/>
      <c r="AU699" s="27"/>
    </row>
    <row r="700" spans="1:47" ht="12.75" customHeight="1">
      <c r="A700" s="7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7"/>
      <c r="AI700" s="27"/>
      <c r="AJ700" s="27"/>
      <c r="AK700" s="27"/>
      <c r="AL700" s="27"/>
      <c r="AM700" s="27"/>
      <c r="AN700" s="27"/>
      <c r="AO700" s="27"/>
      <c r="AP700" s="27"/>
      <c r="AQ700" s="27"/>
      <c r="AR700" s="27"/>
      <c r="AS700" s="27"/>
      <c r="AT700" s="27"/>
      <c r="AU700" s="27"/>
    </row>
    <row r="701" spans="1:47" ht="12.75" customHeight="1">
      <c r="A701" s="7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7"/>
      <c r="AI701" s="27"/>
      <c r="AJ701" s="27"/>
      <c r="AK701" s="27"/>
      <c r="AL701" s="27"/>
      <c r="AM701" s="27"/>
      <c r="AN701" s="27"/>
      <c r="AO701" s="27"/>
      <c r="AP701" s="27"/>
      <c r="AQ701" s="27"/>
      <c r="AR701" s="27"/>
      <c r="AS701" s="27"/>
      <c r="AT701" s="27"/>
      <c r="AU701" s="27"/>
    </row>
    <row r="702" spans="1:47" ht="12.75" customHeight="1">
      <c r="A702" s="7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7"/>
      <c r="AI702" s="27"/>
      <c r="AJ702" s="27"/>
      <c r="AK702" s="27"/>
      <c r="AL702" s="27"/>
      <c r="AM702" s="27"/>
      <c r="AN702" s="27"/>
      <c r="AO702" s="27"/>
      <c r="AP702" s="27"/>
      <c r="AQ702" s="27"/>
      <c r="AR702" s="27"/>
      <c r="AS702" s="27"/>
      <c r="AT702" s="27"/>
      <c r="AU702" s="27"/>
    </row>
    <row r="703" spans="1:47" ht="12.75" customHeight="1">
      <c r="A703" s="7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7"/>
      <c r="AI703" s="27"/>
      <c r="AJ703" s="27"/>
      <c r="AK703" s="27"/>
      <c r="AL703" s="27"/>
      <c r="AM703" s="27"/>
      <c r="AN703" s="27"/>
      <c r="AO703" s="27"/>
      <c r="AP703" s="27"/>
      <c r="AQ703" s="27"/>
      <c r="AR703" s="27"/>
      <c r="AS703" s="27"/>
      <c r="AT703" s="27"/>
      <c r="AU703" s="27"/>
    </row>
    <row r="704" spans="1:47" ht="12.75" customHeight="1">
      <c r="A704" s="7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7"/>
      <c r="AI704" s="27"/>
      <c r="AJ704" s="27"/>
      <c r="AK704" s="27"/>
      <c r="AL704" s="27"/>
      <c r="AM704" s="27"/>
      <c r="AN704" s="27"/>
      <c r="AO704" s="27"/>
      <c r="AP704" s="27"/>
      <c r="AQ704" s="27"/>
      <c r="AR704" s="27"/>
      <c r="AS704" s="27"/>
      <c r="AT704" s="27"/>
      <c r="AU704" s="27"/>
    </row>
    <row r="705" spans="1:47" ht="12.75" customHeight="1">
      <c r="A705" s="7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7"/>
      <c r="AI705" s="27"/>
      <c r="AJ705" s="27"/>
      <c r="AK705" s="27"/>
      <c r="AL705" s="27"/>
      <c r="AM705" s="27"/>
      <c r="AN705" s="27"/>
      <c r="AO705" s="27"/>
      <c r="AP705" s="27"/>
      <c r="AQ705" s="27"/>
      <c r="AR705" s="27"/>
      <c r="AS705" s="27"/>
      <c r="AT705" s="27"/>
      <c r="AU705" s="27"/>
    </row>
    <row r="706" spans="1:47" ht="12.75" customHeight="1">
      <c r="A706" s="7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  <c r="AI706" s="27"/>
      <c r="AJ706" s="27"/>
      <c r="AK706" s="27"/>
      <c r="AL706" s="27"/>
      <c r="AM706" s="27"/>
      <c r="AN706" s="27"/>
      <c r="AO706" s="27"/>
      <c r="AP706" s="27"/>
      <c r="AQ706" s="27"/>
      <c r="AR706" s="27"/>
      <c r="AS706" s="27"/>
      <c r="AT706" s="27"/>
      <c r="AU706" s="27"/>
    </row>
    <row r="707" spans="1:47" ht="12.75" customHeight="1">
      <c r="A707" s="7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7"/>
      <c r="AI707" s="27"/>
      <c r="AJ707" s="27"/>
      <c r="AK707" s="27"/>
      <c r="AL707" s="27"/>
      <c r="AM707" s="27"/>
      <c r="AN707" s="27"/>
      <c r="AO707" s="27"/>
      <c r="AP707" s="27"/>
      <c r="AQ707" s="27"/>
      <c r="AR707" s="27"/>
      <c r="AS707" s="27"/>
      <c r="AT707" s="27"/>
      <c r="AU707" s="27"/>
    </row>
    <row r="708" spans="1:47" ht="12.75" customHeight="1">
      <c r="A708" s="7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7"/>
      <c r="AI708" s="27"/>
      <c r="AJ708" s="27"/>
      <c r="AK708" s="27"/>
      <c r="AL708" s="27"/>
      <c r="AM708" s="27"/>
      <c r="AN708" s="27"/>
      <c r="AO708" s="27"/>
      <c r="AP708" s="27"/>
      <c r="AQ708" s="27"/>
      <c r="AR708" s="27"/>
      <c r="AS708" s="27"/>
      <c r="AT708" s="27"/>
      <c r="AU708" s="27"/>
    </row>
    <row r="709" spans="1:47" ht="12.75" customHeight="1">
      <c r="A709" s="7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7"/>
      <c r="AI709" s="27"/>
      <c r="AJ709" s="27"/>
      <c r="AK709" s="27"/>
      <c r="AL709" s="27"/>
      <c r="AM709" s="27"/>
      <c r="AN709" s="27"/>
      <c r="AO709" s="27"/>
      <c r="AP709" s="27"/>
      <c r="AQ709" s="27"/>
      <c r="AR709" s="27"/>
      <c r="AS709" s="27"/>
      <c r="AT709" s="27"/>
      <c r="AU709" s="27"/>
    </row>
    <row r="710" spans="1:47" ht="12.75" customHeight="1">
      <c r="A710" s="7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7"/>
      <c r="AI710" s="27"/>
      <c r="AJ710" s="27"/>
      <c r="AK710" s="27"/>
      <c r="AL710" s="27"/>
      <c r="AM710" s="27"/>
      <c r="AN710" s="27"/>
      <c r="AO710" s="27"/>
      <c r="AP710" s="27"/>
      <c r="AQ710" s="27"/>
      <c r="AR710" s="27"/>
      <c r="AS710" s="27"/>
      <c r="AT710" s="27"/>
      <c r="AU710" s="27"/>
    </row>
    <row r="711" spans="1:47" ht="12.75" customHeight="1">
      <c r="A711" s="7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7"/>
      <c r="AI711" s="27"/>
      <c r="AJ711" s="27"/>
      <c r="AK711" s="27"/>
      <c r="AL711" s="27"/>
      <c r="AM711" s="27"/>
      <c r="AN711" s="27"/>
      <c r="AO711" s="27"/>
      <c r="AP711" s="27"/>
      <c r="AQ711" s="27"/>
      <c r="AR711" s="27"/>
      <c r="AS711" s="27"/>
      <c r="AT711" s="27"/>
      <c r="AU711" s="27"/>
    </row>
    <row r="712" spans="1:47" ht="12.75" customHeight="1">
      <c r="A712" s="7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7"/>
      <c r="AI712" s="27"/>
      <c r="AJ712" s="27"/>
      <c r="AK712" s="27"/>
      <c r="AL712" s="27"/>
      <c r="AM712" s="27"/>
      <c r="AN712" s="27"/>
      <c r="AO712" s="27"/>
      <c r="AP712" s="27"/>
      <c r="AQ712" s="27"/>
      <c r="AR712" s="27"/>
      <c r="AS712" s="27"/>
      <c r="AT712" s="27"/>
      <c r="AU712" s="27"/>
    </row>
    <row r="713" spans="1:47" ht="12.75" customHeight="1">
      <c r="A713" s="7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7"/>
      <c r="AI713" s="27"/>
      <c r="AJ713" s="27"/>
      <c r="AK713" s="27"/>
      <c r="AL713" s="27"/>
      <c r="AM713" s="27"/>
      <c r="AN713" s="27"/>
      <c r="AO713" s="27"/>
      <c r="AP713" s="27"/>
      <c r="AQ713" s="27"/>
      <c r="AR713" s="27"/>
      <c r="AS713" s="27"/>
      <c r="AT713" s="27"/>
      <c r="AU713" s="27"/>
    </row>
    <row r="714" spans="1:47" ht="12.75" customHeight="1">
      <c r="A714" s="7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7"/>
      <c r="AI714" s="27"/>
      <c r="AJ714" s="27"/>
      <c r="AK714" s="27"/>
      <c r="AL714" s="27"/>
      <c r="AM714" s="27"/>
      <c r="AN714" s="27"/>
      <c r="AO714" s="27"/>
      <c r="AP714" s="27"/>
      <c r="AQ714" s="27"/>
      <c r="AR714" s="27"/>
      <c r="AS714" s="27"/>
      <c r="AT714" s="27"/>
      <c r="AU714" s="27"/>
    </row>
    <row r="715" spans="1:47" ht="12.75" customHeight="1">
      <c r="A715" s="7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7"/>
      <c r="AI715" s="27"/>
      <c r="AJ715" s="27"/>
      <c r="AK715" s="27"/>
      <c r="AL715" s="27"/>
      <c r="AM715" s="27"/>
      <c r="AN715" s="27"/>
      <c r="AO715" s="27"/>
      <c r="AP715" s="27"/>
      <c r="AQ715" s="27"/>
      <c r="AR715" s="27"/>
      <c r="AS715" s="27"/>
      <c r="AT715" s="27"/>
      <c r="AU715" s="27"/>
    </row>
    <row r="716" spans="1:47" ht="12.75" customHeight="1">
      <c r="A716" s="7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  <c r="AI716" s="27"/>
      <c r="AJ716" s="27"/>
      <c r="AK716" s="27"/>
      <c r="AL716" s="27"/>
      <c r="AM716" s="27"/>
      <c r="AN716" s="27"/>
      <c r="AO716" s="27"/>
      <c r="AP716" s="27"/>
      <c r="AQ716" s="27"/>
      <c r="AR716" s="27"/>
      <c r="AS716" s="27"/>
      <c r="AT716" s="27"/>
      <c r="AU716" s="27"/>
    </row>
    <row r="717" spans="1:47" ht="12.75" customHeight="1">
      <c r="A717" s="7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7"/>
      <c r="AI717" s="27"/>
      <c r="AJ717" s="27"/>
      <c r="AK717" s="27"/>
      <c r="AL717" s="27"/>
      <c r="AM717" s="27"/>
      <c r="AN717" s="27"/>
      <c r="AO717" s="27"/>
      <c r="AP717" s="27"/>
      <c r="AQ717" s="27"/>
      <c r="AR717" s="27"/>
      <c r="AS717" s="27"/>
      <c r="AT717" s="27"/>
      <c r="AU717" s="27"/>
    </row>
    <row r="718" spans="1:47" ht="12.75" customHeight="1">
      <c r="A718" s="7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7"/>
      <c r="AI718" s="27"/>
      <c r="AJ718" s="27"/>
      <c r="AK718" s="27"/>
      <c r="AL718" s="27"/>
      <c r="AM718" s="27"/>
      <c r="AN718" s="27"/>
      <c r="AO718" s="27"/>
      <c r="AP718" s="27"/>
      <c r="AQ718" s="27"/>
      <c r="AR718" s="27"/>
      <c r="AS718" s="27"/>
      <c r="AT718" s="27"/>
      <c r="AU718" s="27"/>
    </row>
    <row r="719" spans="1:47" ht="12.75" customHeight="1">
      <c r="A719" s="7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7"/>
      <c r="AI719" s="27"/>
      <c r="AJ719" s="27"/>
      <c r="AK719" s="27"/>
      <c r="AL719" s="27"/>
      <c r="AM719" s="27"/>
      <c r="AN719" s="27"/>
      <c r="AO719" s="27"/>
      <c r="AP719" s="27"/>
      <c r="AQ719" s="27"/>
      <c r="AR719" s="27"/>
      <c r="AS719" s="27"/>
      <c r="AT719" s="27"/>
      <c r="AU719" s="27"/>
    </row>
    <row r="720" spans="1:47" ht="12.75" customHeight="1">
      <c r="A720" s="7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7"/>
      <c r="AI720" s="27"/>
      <c r="AJ720" s="27"/>
      <c r="AK720" s="27"/>
      <c r="AL720" s="27"/>
      <c r="AM720" s="27"/>
      <c r="AN720" s="27"/>
      <c r="AO720" s="27"/>
      <c r="AP720" s="27"/>
      <c r="AQ720" s="27"/>
      <c r="AR720" s="27"/>
      <c r="AS720" s="27"/>
      <c r="AT720" s="27"/>
      <c r="AU720" s="27"/>
    </row>
    <row r="721" spans="1:47" ht="12.75" customHeight="1">
      <c r="A721" s="7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7"/>
      <c r="AI721" s="27"/>
      <c r="AJ721" s="27"/>
      <c r="AK721" s="27"/>
      <c r="AL721" s="27"/>
      <c r="AM721" s="27"/>
      <c r="AN721" s="27"/>
      <c r="AO721" s="27"/>
      <c r="AP721" s="27"/>
      <c r="AQ721" s="27"/>
      <c r="AR721" s="27"/>
      <c r="AS721" s="27"/>
      <c r="AT721" s="27"/>
      <c r="AU721" s="27"/>
    </row>
    <row r="722" spans="1:47" ht="12.75" customHeight="1">
      <c r="A722" s="7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7"/>
      <c r="AI722" s="27"/>
      <c r="AJ722" s="27"/>
      <c r="AK722" s="27"/>
      <c r="AL722" s="27"/>
      <c r="AM722" s="27"/>
      <c r="AN722" s="27"/>
      <c r="AO722" s="27"/>
      <c r="AP722" s="27"/>
      <c r="AQ722" s="27"/>
      <c r="AR722" s="27"/>
      <c r="AS722" s="27"/>
      <c r="AT722" s="27"/>
      <c r="AU722" s="27"/>
    </row>
    <row r="723" spans="1:47" ht="12.75" customHeight="1">
      <c r="A723" s="7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7"/>
      <c r="AI723" s="27"/>
      <c r="AJ723" s="27"/>
      <c r="AK723" s="27"/>
      <c r="AL723" s="27"/>
      <c r="AM723" s="27"/>
      <c r="AN723" s="27"/>
      <c r="AO723" s="27"/>
      <c r="AP723" s="27"/>
      <c r="AQ723" s="27"/>
      <c r="AR723" s="27"/>
      <c r="AS723" s="27"/>
      <c r="AT723" s="27"/>
      <c r="AU723" s="27"/>
    </row>
    <row r="724" spans="1:47" ht="12.75" customHeight="1">
      <c r="A724" s="7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7"/>
      <c r="AI724" s="27"/>
      <c r="AJ724" s="27"/>
      <c r="AK724" s="27"/>
      <c r="AL724" s="27"/>
      <c r="AM724" s="27"/>
      <c r="AN724" s="27"/>
      <c r="AO724" s="27"/>
      <c r="AP724" s="27"/>
      <c r="AQ724" s="27"/>
      <c r="AR724" s="27"/>
      <c r="AS724" s="27"/>
      <c r="AT724" s="27"/>
      <c r="AU724" s="27"/>
    </row>
    <row r="725" spans="1:47" ht="12.75" customHeight="1">
      <c r="A725" s="7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7"/>
      <c r="AI725" s="27"/>
      <c r="AJ725" s="27"/>
      <c r="AK725" s="27"/>
      <c r="AL725" s="27"/>
      <c r="AM725" s="27"/>
      <c r="AN725" s="27"/>
      <c r="AO725" s="27"/>
      <c r="AP725" s="27"/>
      <c r="AQ725" s="27"/>
      <c r="AR725" s="27"/>
      <c r="AS725" s="27"/>
      <c r="AT725" s="27"/>
      <c r="AU725" s="27"/>
    </row>
    <row r="726" spans="1:47" ht="12.75" customHeight="1">
      <c r="A726" s="7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  <c r="AI726" s="27"/>
      <c r="AJ726" s="27"/>
      <c r="AK726" s="27"/>
      <c r="AL726" s="27"/>
      <c r="AM726" s="27"/>
      <c r="AN726" s="27"/>
      <c r="AO726" s="27"/>
      <c r="AP726" s="27"/>
      <c r="AQ726" s="27"/>
      <c r="AR726" s="27"/>
      <c r="AS726" s="27"/>
      <c r="AT726" s="27"/>
      <c r="AU726" s="27"/>
    </row>
    <row r="727" spans="1:47" ht="12.75" customHeight="1">
      <c r="A727" s="7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7"/>
      <c r="AI727" s="27"/>
      <c r="AJ727" s="27"/>
      <c r="AK727" s="27"/>
      <c r="AL727" s="27"/>
      <c r="AM727" s="27"/>
      <c r="AN727" s="27"/>
      <c r="AO727" s="27"/>
      <c r="AP727" s="27"/>
      <c r="AQ727" s="27"/>
      <c r="AR727" s="27"/>
      <c r="AS727" s="27"/>
      <c r="AT727" s="27"/>
      <c r="AU727" s="27"/>
    </row>
    <row r="728" spans="1:47" ht="12.75" customHeight="1">
      <c r="A728" s="7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7"/>
      <c r="AI728" s="27"/>
      <c r="AJ728" s="27"/>
      <c r="AK728" s="27"/>
      <c r="AL728" s="27"/>
      <c r="AM728" s="27"/>
      <c r="AN728" s="27"/>
      <c r="AO728" s="27"/>
      <c r="AP728" s="27"/>
      <c r="AQ728" s="27"/>
      <c r="AR728" s="27"/>
      <c r="AS728" s="27"/>
      <c r="AT728" s="27"/>
      <c r="AU728" s="27"/>
    </row>
    <row r="729" spans="1:47" ht="12.75" customHeight="1">
      <c r="A729" s="7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7"/>
      <c r="AI729" s="27"/>
      <c r="AJ729" s="27"/>
      <c r="AK729" s="27"/>
      <c r="AL729" s="27"/>
      <c r="AM729" s="27"/>
      <c r="AN729" s="27"/>
      <c r="AO729" s="27"/>
      <c r="AP729" s="27"/>
      <c r="AQ729" s="27"/>
      <c r="AR729" s="27"/>
      <c r="AS729" s="27"/>
      <c r="AT729" s="27"/>
      <c r="AU729" s="27"/>
    </row>
    <row r="730" spans="1:47" ht="12.75" customHeight="1">
      <c r="A730" s="7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7"/>
      <c r="AI730" s="27"/>
      <c r="AJ730" s="27"/>
      <c r="AK730" s="27"/>
      <c r="AL730" s="27"/>
      <c r="AM730" s="27"/>
      <c r="AN730" s="27"/>
      <c r="AO730" s="27"/>
      <c r="AP730" s="27"/>
      <c r="AQ730" s="27"/>
      <c r="AR730" s="27"/>
      <c r="AS730" s="27"/>
      <c r="AT730" s="27"/>
      <c r="AU730" s="27"/>
    </row>
    <row r="731" spans="1:47" ht="12.75" customHeight="1">
      <c r="A731" s="7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7"/>
      <c r="AI731" s="27"/>
      <c r="AJ731" s="27"/>
      <c r="AK731" s="27"/>
      <c r="AL731" s="27"/>
      <c r="AM731" s="27"/>
      <c r="AN731" s="27"/>
      <c r="AO731" s="27"/>
      <c r="AP731" s="27"/>
      <c r="AQ731" s="27"/>
      <c r="AR731" s="27"/>
      <c r="AS731" s="27"/>
      <c r="AT731" s="27"/>
      <c r="AU731" s="27"/>
    </row>
    <row r="732" spans="1:47" ht="12.75" customHeight="1">
      <c r="A732" s="7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7"/>
      <c r="AI732" s="27"/>
      <c r="AJ732" s="27"/>
      <c r="AK732" s="27"/>
      <c r="AL732" s="27"/>
      <c r="AM732" s="27"/>
      <c r="AN732" s="27"/>
      <c r="AO732" s="27"/>
      <c r="AP732" s="27"/>
      <c r="AQ732" s="27"/>
      <c r="AR732" s="27"/>
      <c r="AS732" s="27"/>
      <c r="AT732" s="27"/>
      <c r="AU732" s="27"/>
    </row>
    <row r="733" spans="1:47" ht="12.75" customHeight="1">
      <c r="A733" s="7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7"/>
      <c r="AI733" s="27"/>
      <c r="AJ733" s="27"/>
      <c r="AK733" s="27"/>
      <c r="AL733" s="27"/>
      <c r="AM733" s="27"/>
      <c r="AN733" s="27"/>
      <c r="AO733" s="27"/>
      <c r="AP733" s="27"/>
      <c r="AQ733" s="27"/>
      <c r="AR733" s="27"/>
      <c r="AS733" s="27"/>
      <c r="AT733" s="27"/>
      <c r="AU733" s="27"/>
    </row>
    <row r="734" spans="1:47" ht="12.75" customHeight="1">
      <c r="A734" s="7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7"/>
      <c r="AI734" s="27"/>
      <c r="AJ734" s="27"/>
      <c r="AK734" s="27"/>
      <c r="AL734" s="27"/>
      <c r="AM734" s="27"/>
      <c r="AN734" s="27"/>
      <c r="AO734" s="27"/>
      <c r="AP734" s="27"/>
      <c r="AQ734" s="27"/>
      <c r="AR734" s="27"/>
      <c r="AS734" s="27"/>
      <c r="AT734" s="27"/>
      <c r="AU734" s="27"/>
    </row>
    <row r="735" spans="1:47" ht="12.75" customHeight="1">
      <c r="A735" s="7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7"/>
      <c r="AI735" s="27"/>
      <c r="AJ735" s="27"/>
      <c r="AK735" s="27"/>
      <c r="AL735" s="27"/>
      <c r="AM735" s="27"/>
      <c r="AN735" s="27"/>
      <c r="AO735" s="27"/>
      <c r="AP735" s="27"/>
      <c r="AQ735" s="27"/>
      <c r="AR735" s="27"/>
      <c r="AS735" s="27"/>
      <c r="AT735" s="27"/>
      <c r="AU735" s="27"/>
    </row>
    <row r="736" spans="1:47" ht="12.75" customHeight="1">
      <c r="A736" s="7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  <c r="AI736" s="27"/>
      <c r="AJ736" s="27"/>
      <c r="AK736" s="27"/>
      <c r="AL736" s="27"/>
      <c r="AM736" s="27"/>
      <c r="AN736" s="27"/>
      <c r="AO736" s="27"/>
      <c r="AP736" s="27"/>
      <c r="AQ736" s="27"/>
      <c r="AR736" s="27"/>
      <c r="AS736" s="27"/>
      <c r="AT736" s="27"/>
      <c r="AU736" s="27"/>
    </row>
    <row r="737" spans="1:47" ht="12.75" customHeight="1">
      <c r="A737" s="7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7"/>
      <c r="AI737" s="27"/>
      <c r="AJ737" s="27"/>
      <c r="AK737" s="27"/>
      <c r="AL737" s="27"/>
      <c r="AM737" s="27"/>
      <c r="AN737" s="27"/>
      <c r="AO737" s="27"/>
      <c r="AP737" s="27"/>
      <c r="AQ737" s="27"/>
      <c r="AR737" s="27"/>
      <c r="AS737" s="27"/>
      <c r="AT737" s="27"/>
      <c r="AU737" s="27"/>
    </row>
    <row r="738" spans="1:47" ht="12.75" customHeight="1">
      <c r="A738" s="7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7"/>
      <c r="AI738" s="27"/>
      <c r="AJ738" s="27"/>
      <c r="AK738" s="27"/>
      <c r="AL738" s="27"/>
      <c r="AM738" s="27"/>
      <c r="AN738" s="27"/>
      <c r="AO738" s="27"/>
      <c r="AP738" s="27"/>
      <c r="AQ738" s="27"/>
      <c r="AR738" s="27"/>
      <c r="AS738" s="27"/>
      <c r="AT738" s="27"/>
      <c r="AU738" s="27"/>
    </row>
    <row r="739" spans="1:47" ht="12.75" customHeight="1">
      <c r="A739" s="7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7"/>
      <c r="AI739" s="27"/>
      <c r="AJ739" s="27"/>
      <c r="AK739" s="27"/>
      <c r="AL739" s="27"/>
      <c r="AM739" s="27"/>
      <c r="AN739" s="27"/>
      <c r="AO739" s="27"/>
      <c r="AP739" s="27"/>
      <c r="AQ739" s="27"/>
      <c r="AR739" s="27"/>
      <c r="AS739" s="27"/>
      <c r="AT739" s="27"/>
      <c r="AU739" s="27"/>
    </row>
    <row r="740" spans="1:47" ht="12.75" customHeight="1">
      <c r="A740" s="7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7"/>
      <c r="AI740" s="27"/>
      <c r="AJ740" s="27"/>
      <c r="AK740" s="27"/>
      <c r="AL740" s="27"/>
      <c r="AM740" s="27"/>
      <c r="AN740" s="27"/>
      <c r="AO740" s="27"/>
      <c r="AP740" s="27"/>
      <c r="AQ740" s="27"/>
      <c r="AR740" s="27"/>
      <c r="AS740" s="27"/>
      <c r="AT740" s="27"/>
      <c r="AU740" s="27"/>
    </row>
    <row r="741" spans="1:47" ht="12.75" customHeight="1">
      <c r="A741" s="7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7"/>
      <c r="AI741" s="27"/>
      <c r="AJ741" s="27"/>
      <c r="AK741" s="27"/>
      <c r="AL741" s="27"/>
      <c r="AM741" s="27"/>
      <c r="AN741" s="27"/>
      <c r="AO741" s="27"/>
      <c r="AP741" s="27"/>
      <c r="AQ741" s="27"/>
      <c r="AR741" s="27"/>
      <c r="AS741" s="27"/>
      <c r="AT741" s="27"/>
      <c r="AU741" s="27"/>
    </row>
    <row r="742" spans="1:47" ht="12.75" customHeight="1">
      <c r="A742" s="7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7"/>
      <c r="AI742" s="27"/>
      <c r="AJ742" s="27"/>
      <c r="AK742" s="27"/>
      <c r="AL742" s="27"/>
      <c r="AM742" s="27"/>
      <c r="AN742" s="27"/>
      <c r="AO742" s="27"/>
      <c r="AP742" s="27"/>
      <c r="AQ742" s="27"/>
      <c r="AR742" s="27"/>
      <c r="AS742" s="27"/>
      <c r="AT742" s="27"/>
      <c r="AU742" s="27"/>
    </row>
    <row r="743" spans="1:47" ht="12.75" customHeight="1">
      <c r="A743" s="7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7"/>
      <c r="AI743" s="27"/>
      <c r="AJ743" s="27"/>
      <c r="AK743" s="27"/>
      <c r="AL743" s="27"/>
      <c r="AM743" s="27"/>
      <c r="AN743" s="27"/>
      <c r="AO743" s="27"/>
      <c r="AP743" s="27"/>
      <c r="AQ743" s="27"/>
      <c r="AR743" s="27"/>
      <c r="AS743" s="27"/>
      <c r="AT743" s="27"/>
      <c r="AU743" s="27"/>
    </row>
    <row r="744" spans="1:47" ht="12.75" customHeight="1">
      <c r="A744" s="7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7"/>
      <c r="AI744" s="27"/>
      <c r="AJ744" s="27"/>
      <c r="AK744" s="27"/>
      <c r="AL744" s="27"/>
      <c r="AM744" s="27"/>
      <c r="AN744" s="27"/>
      <c r="AO744" s="27"/>
      <c r="AP744" s="27"/>
      <c r="AQ744" s="27"/>
      <c r="AR744" s="27"/>
      <c r="AS744" s="27"/>
      <c r="AT744" s="27"/>
      <c r="AU744" s="27"/>
    </row>
    <row r="745" spans="1:47" ht="12.75" customHeight="1">
      <c r="A745" s="7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7"/>
      <c r="AI745" s="27"/>
      <c r="AJ745" s="27"/>
      <c r="AK745" s="27"/>
      <c r="AL745" s="27"/>
      <c r="AM745" s="27"/>
      <c r="AN745" s="27"/>
      <c r="AO745" s="27"/>
      <c r="AP745" s="27"/>
      <c r="AQ745" s="27"/>
      <c r="AR745" s="27"/>
      <c r="AS745" s="27"/>
      <c r="AT745" s="27"/>
      <c r="AU745" s="27"/>
    </row>
    <row r="746" spans="1:47" ht="12.75" customHeight="1">
      <c r="A746" s="7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  <c r="AI746" s="27"/>
      <c r="AJ746" s="27"/>
      <c r="AK746" s="27"/>
      <c r="AL746" s="27"/>
      <c r="AM746" s="27"/>
      <c r="AN746" s="27"/>
      <c r="AO746" s="27"/>
      <c r="AP746" s="27"/>
      <c r="AQ746" s="27"/>
      <c r="AR746" s="27"/>
      <c r="AS746" s="27"/>
      <c r="AT746" s="27"/>
      <c r="AU746" s="27"/>
    </row>
    <row r="747" spans="1:47" ht="12.75" customHeight="1">
      <c r="A747" s="7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7"/>
      <c r="AI747" s="27"/>
      <c r="AJ747" s="27"/>
      <c r="AK747" s="27"/>
      <c r="AL747" s="27"/>
      <c r="AM747" s="27"/>
      <c r="AN747" s="27"/>
      <c r="AO747" s="27"/>
      <c r="AP747" s="27"/>
      <c r="AQ747" s="27"/>
      <c r="AR747" s="27"/>
      <c r="AS747" s="27"/>
      <c r="AT747" s="27"/>
      <c r="AU747" s="27"/>
    </row>
    <row r="748" spans="1:47" ht="12.75" customHeight="1">
      <c r="A748" s="7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7"/>
      <c r="AI748" s="27"/>
      <c r="AJ748" s="27"/>
      <c r="AK748" s="27"/>
      <c r="AL748" s="27"/>
      <c r="AM748" s="27"/>
      <c r="AN748" s="27"/>
      <c r="AO748" s="27"/>
      <c r="AP748" s="27"/>
      <c r="AQ748" s="27"/>
      <c r="AR748" s="27"/>
      <c r="AS748" s="27"/>
      <c r="AT748" s="27"/>
      <c r="AU748" s="27"/>
    </row>
    <row r="749" spans="1:47" ht="12.75" customHeight="1">
      <c r="A749" s="7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7"/>
      <c r="AI749" s="27"/>
      <c r="AJ749" s="27"/>
      <c r="AK749" s="27"/>
      <c r="AL749" s="27"/>
      <c r="AM749" s="27"/>
      <c r="AN749" s="27"/>
      <c r="AO749" s="27"/>
      <c r="AP749" s="27"/>
      <c r="AQ749" s="27"/>
      <c r="AR749" s="27"/>
      <c r="AS749" s="27"/>
      <c r="AT749" s="27"/>
      <c r="AU749" s="27"/>
    </row>
    <row r="750" spans="1:47" ht="12.75" customHeight="1">
      <c r="A750" s="7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7"/>
      <c r="AI750" s="27"/>
      <c r="AJ750" s="27"/>
      <c r="AK750" s="27"/>
      <c r="AL750" s="27"/>
      <c r="AM750" s="27"/>
      <c r="AN750" s="27"/>
      <c r="AO750" s="27"/>
      <c r="AP750" s="27"/>
      <c r="AQ750" s="27"/>
      <c r="AR750" s="27"/>
      <c r="AS750" s="27"/>
      <c r="AT750" s="27"/>
      <c r="AU750" s="27"/>
    </row>
    <row r="751" spans="1:47" ht="12.75" customHeight="1">
      <c r="A751" s="7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7"/>
      <c r="AI751" s="27"/>
      <c r="AJ751" s="27"/>
      <c r="AK751" s="27"/>
      <c r="AL751" s="27"/>
      <c r="AM751" s="27"/>
      <c r="AN751" s="27"/>
      <c r="AO751" s="27"/>
      <c r="AP751" s="27"/>
      <c r="AQ751" s="27"/>
      <c r="AR751" s="27"/>
      <c r="AS751" s="27"/>
      <c r="AT751" s="27"/>
      <c r="AU751" s="27"/>
    </row>
    <row r="752" spans="1:47" ht="12.75" customHeight="1">
      <c r="A752" s="7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  <c r="AK752" s="27"/>
      <c r="AL752" s="27"/>
      <c r="AM752" s="27"/>
      <c r="AN752" s="27"/>
      <c r="AO752" s="27"/>
      <c r="AP752" s="27"/>
      <c r="AQ752" s="27"/>
      <c r="AR752" s="27"/>
      <c r="AS752" s="27"/>
      <c r="AT752" s="27"/>
      <c r="AU752" s="27"/>
    </row>
    <row r="753" spans="1:47" ht="12.75" customHeight="1">
      <c r="A753" s="7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7"/>
      <c r="AI753" s="27"/>
      <c r="AJ753" s="27"/>
      <c r="AK753" s="27"/>
      <c r="AL753" s="27"/>
      <c r="AM753" s="27"/>
      <c r="AN753" s="27"/>
      <c r="AO753" s="27"/>
      <c r="AP753" s="27"/>
      <c r="AQ753" s="27"/>
      <c r="AR753" s="27"/>
      <c r="AS753" s="27"/>
      <c r="AT753" s="27"/>
      <c r="AU753" s="27"/>
    </row>
    <row r="754" spans="1:47" ht="12.75" customHeight="1">
      <c r="A754" s="7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7"/>
      <c r="AI754" s="27"/>
      <c r="AJ754" s="27"/>
      <c r="AK754" s="27"/>
      <c r="AL754" s="27"/>
      <c r="AM754" s="27"/>
      <c r="AN754" s="27"/>
      <c r="AO754" s="27"/>
      <c r="AP754" s="27"/>
      <c r="AQ754" s="27"/>
      <c r="AR754" s="27"/>
      <c r="AS754" s="27"/>
      <c r="AT754" s="27"/>
      <c r="AU754" s="27"/>
    </row>
    <row r="755" spans="1:47" ht="12.75" customHeight="1">
      <c r="A755" s="7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7"/>
      <c r="AI755" s="27"/>
      <c r="AJ755" s="27"/>
      <c r="AK755" s="27"/>
      <c r="AL755" s="27"/>
      <c r="AM755" s="27"/>
      <c r="AN755" s="27"/>
      <c r="AO755" s="27"/>
      <c r="AP755" s="27"/>
      <c r="AQ755" s="27"/>
      <c r="AR755" s="27"/>
      <c r="AS755" s="27"/>
      <c r="AT755" s="27"/>
      <c r="AU755" s="27"/>
    </row>
    <row r="756" spans="1:47" ht="12.75" customHeight="1">
      <c r="A756" s="7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  <c r="AI756" s="27"/>
      <c r="AJ756" s="27"/>
      <c r="AK756" s="27"/>
      <c r="AL756" s="27"/>
      <c r="AM756" s="27"/>
      <c r="AN756" s="27"/>
      <c r="AO756" s="27"/>
      <c r="AP756" s="27"/>
      <c r="AQ756" s="27"/>
      <c r="AR756" s="27"/>
      <c r="AS756" s="27"/>
      <c r="AT756" s="27"/>
      <c r="AU756" s="27"/>
    </row>
    <row r="757" spans="1:47" ht="12.75" customHeight="1">
      <c r="A757" s="7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7"/>
      <c r="AI757" s="27"/>
      <c r="AJ757" s="27"/>
      <c r="AK757" s="27"/>
      <c r="AL757" s="27"/>
      <c r="AM757" s="27"/>
      <c r="AN757" s="27"/>
      <c r="AO757" s="27"/>
      <c r="AP757" s="27"/>
      <c r="AQ757" s="27"/>
      <c r="AR757" s="27"/>
      <c r="AS757" s="27"/>
      <c r="AT757" s="27"/>
      <c r="AU757" s="27"/>
    </row>
    <row r="758" spans="1:47" ht="12.75" customHeight="1">
      <c r="A758" s="7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7"/>
      <c r="AI758" s="27"/>
      <c r="AJ758" s="27"/>
      <c r="AK758" s="27"/>
      <c r="AL758" s="27"/>
      <c r="AM758" s="27"/>
      <c r="AN758" s="27"/>
      <c r="AO758" s="27"/>
      <c r="AP758" s="27"/>
      <c r="AQ758" s="27"/>
      <c r="AR758" s="27"/>
      <c r="AS758" s="27"/>
      <c r="AT758" s="27"/>
      <c r="AU758" s="27"/>
    </row>
    <row r="759" spans="1:47" ht="12.75" customHeight="1">
      <c r="A759" s="7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7"/>
      <c r="AI759" s="27"/>
      <c r="AJ759" s="27"/>
      <c r="AK759" s="27"/>
      <c r="AL759" s="27"/>
      <c r="AM759" s="27"/>
      <c r="AN759" s="27"/>
      <c r="AO759" s="27"/>
      <c r="AP759" s="27"/>
      <c r="AQ759" s="27"/>
      <c r="AR759" s="27"/>
      <c r="AS759" s="27"/>
      <c r="AT759" s="27"/>
      <c r="AU759" s="27"/>
    </row>
    <row r="760" spans="1:47" ht="12.75" customHeight="1">
      <c r="A760" s="7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7"/>
      <c r="AI760" s="27"/>
      <c r="AJ760" s="27"/>
      <c r="AK760" s="27"/>
      <c r="AL760" s="27"/>
      <c r="AM760" s="27"/>
      <c r="AN760" s="27"/>
      <c r="AO760" s="27"/>
      <c r="AP760" s="27"/>
      <c r="AQ760" s="27"/>
      <c r="AR760" s="27"/>
      <c r="AS760" s="27"/>
      <c r="AT760" s="27"/>
      <c r="AU760" s="27"/>
    </row>
    <row r="761" spans="1:47" ht="12.75" customHeight="1">
      <c r="A761" s="7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7"/>
      <c r="AI761" s="27"/>
      <c r="AJ761" s="27"/>
      <c r="AK761" s="27"/>
      <c r="AL761" s="27"/>
      <c r="AM761" s="27"/>
      <c r="AN761" s="27"/>
      <c r="AO761" s="27"/>
      <c r="AP761" s="27"/>
      <c r="AQ761" s="27"/>
      <c r="AR761" s="27"/>
      <c r="AS761" s="27"/>
      <c r="AT761" s="27"/>
      <c r="AU761" s="27"/>
    </row>
    <row r="762" spans="1:47" ht="12.75" customHeight="1">
      <c r="A762" s="7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7"/>
      <c r="AI762" s="27"/>
      <c r="AJ762" s="27"/>
      <c r="AK762" s="27"/>
      <c r="AL762" s="27"/>
      <c r="AM762" s="27"/>
      <c r="AN762" s="27"/>
      <c r="AO762" s="27"/>
      <c r="AP762" s="27"/>
      <c r="AQ762" s="27"/>
      <c r="AR762" s="27"/>
      <c r="AS762" s="27"/>
      <c r="AT762" s="27"/>
      <c r="AU762" s="27"/>
    </row>
    <row r="763" spans="1:47" ht="12.75" customHeight="1">
      <c r="A763" s="7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7"/>
      <c r="AI763" s="27"/>
      <c r="AJ763" s="27"/>
      <c r="AK763" s="27"/>
      <c r="AL763" s="27"/>
      <c r="AM763" s="27"/>
      <c r="AN763" s="27"/>
      <c r="AO763" s="27"/>
      <c r="AP763" s="27"/>
      <c r="AQ763" s="27"/>
      <c r="AR763" s="27"/>
      <c r="AS763" s="27"/>
      <c r="AT763" s="27"/>
      <c r="AU763" s="27"/>
    </row>
    <row r="764" spans="1:47" ht="12.75" customHeight="1">
      <c r="A764" s="7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7"/>
      <c r="AI764" s="27"/>
      <c r="AJ764" s="27"/>
      <c r="AK764" s="27"/>
      <c r="AL764" s="27"/>
      <c r="AM764" s="27"/>
      <c r="AN764" s="27"/>
      <c r="AO764" s="27"/>
      <c r="AP764" s="27"/>
      <c r="AQ764" s="27"/>
      <c r="AR764" s="27"/>
      <c r="AS764" s="27"/>
      <c r="AT764" s="27"/>
      <c r="AU764" s="27"/>
    </row>
    <row r="765" spans="1:47" ht="12.75" customHeight="1">
      <c r="A765" s="7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7"/>
      <c r="AI765" s="27"/>
      <c r="AJ765" s="27"/>
      <c r="AK765" s="27"/>
      <c r="AL765" s="27"/>
      <c r="AM765" s="27"/>
      <c r="AN765" s="27"/>
      <c r="AO765" s="27"/>
      <c r="AP765" s="27"/>
      <c r="AQ765" s="27"/>
      <c r="AR765" s="27"/>
      <c r="AS765" s="27"/>
      <c r="AT765" s="27"/>
      <c r="AU765" s="27"/>
    </row>
    <row r="766" spans="1:47" ht="12.75" customHeight="1">
      <c r="A766" s="7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  <c r="AI766" s="27"/>
      <c r="AJ766" s="27"/>
      <c r="AK766" s="27"/>
      <c r="AL766" s="27"/>
      <c r="AM766" s="27"/>
      <c r="AN766" s="27"/>
      <c r="AO766" s="27"/>
      <c r="AP766" s="27"/>
      <c r="AQ766" s="27"/>
      <c r="AR766" s="27"/>
      <c r="AS766" s="27"/>
      <c r="AT766" s="27"/>
      <c r="AU766" s="27"/>
    </row>
    <row r="767" spans="1:47" ht="12.75" customHeight="1">
      <c r="A767" s="7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7"/>
      <c r="AI767" s="27"/>
      <c r="AJ767" s="27"/>
      <c r="AK767" s="27"/>
      <c r="AL767" s="27"/>
      <c r="AM767" s="27"/>
      <c r="AN767" s="27"/>
      <c r="AO767" s="27"/>
      <c r="AP767" s="27"/>
      <c r="AQ767" s="27"/>
      <c r="AR767" s="27"/>
      <c r="AS767" s="27"/>
      <c r="AT767" s="27"/>
      <c r="AU767" s="27"/>
    </row>
    <row r="768" spans="1:47" ht="12.75" customHeight="1">
      <c r="A768" s="7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7"/>
      <c r="AI768" s="27"/>
      <c r="AJ768" s="27"/>
      <c r="AK768" s="27"/>
      <c r="AL768" s="27"/>
      <c r="AM768" s="27"/>
      <c r="AN768" s="27"/>
      <c r="AO768" s="27"/>
      <c r="AP768" s="27"/>
      <c r="AQ768" s="27"/>
      <c r="AR768" s="27"/>
      <c r="AS768" s="27"/>
      <c r="AT768" s="27"/>
      <c r="AU768" s="27"/>
    </row>
    <row r="769" spans="1:47" ht="12.75" customHeight="1">
      <c r="A769" s="7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7"/>
      <c r="AI769" s="27"/>
      <c r="AJ769" s="27"/>
      <c r="AK769" s="27"/>
      <c r="AL769" s="27"/>
      <c r="AM769" s="27"/>
      <c r="AN769" s="27"/>
      <c r="AO769" s="27"/>
      <c r="AP769" s="27"/>
      <c r="AQ769" s="27"/>
      <c r="AR769" s="27"/>
      <c r="AS769" s="27"/>
      <c r="AT769" s="27"/>
      <c r="AU769" s="27"/>
    </row>
    <row r="770" spans="1:47" ht="12.75" customHeight="1">
      <c r="A770" s="7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7"/>
      <c r="AI770" s="27"/>
      <c r="AJ770" s="27"/>
      <c r="AK770" s="27"/>
      <c r="AL770" s="27"/>
      <c r="AM770" s="27"/>
      <c r="AN770" s="27"/>
      <c r="AO770" s="27"/>
      <c r="AP770" s="27"/>
      <c r="AQ770" s="27"/>
      <c r="AR770" s="27"/>
      <c r="AS770" s="27"/>
      <c r="AT770" s="27"/>
      <c r="AU770" s="27"/>
    </row>
    <row r="771" spans="1:47" ht="12.75" customHeight="1">
      <c r="A771" s="7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7"/>
      <c r="AI771" s="27"/>
      <c r="AJ771" s="27"/>
      <c r="AK771" s="27"/>
      <c r="AL771" s="27"/>
      <c r="AM771" s="27"/>
      <c r="AN771" s="27"/>
      <c r="AO771" s="27"/>
      <c r="AP771" s="27"/>
      <c r="AQ771" s="27"/>
      <c r="AR771" s="27"/>
      <c r="AS771" s="27"/>
      <c r="AT771" s="27"/>
      <c r="AU771" s="27"/>
    </row>
    <row r="772" spans="1:47" ht="12.75" customHeight="1">
      <c r="A772" s="7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7"/>
      <c r="AI772" s="27"/>
      <c r="AJ772" s="27"/>
      <c r="AK772" s="27"/>
      <c r="AL772" s="27"/>
      <c r="AM772" s="27"/>
      <c r="AN772" s="27"/>
      <c r="AO772" s="27"/>
      <c r="AP772" s="27"/>
      <c r="AQ772" s="27"/>
      <c r="AR772" s="27"/>
      <c r="AS772" s="27"/>
      <c r="AT772" s="27"/>
      <c r="AU772" s="27"/>
    </row>
    <row r="773" spans="1:47" ht="12.75" customHeight="1">
      <c r="A773" s="7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7"/>
      <c r="AI773" s="27"/>
      <c r="AJ773" s="27"/>
      <c r="AK773" s="27"/>
      <c r="AL773" s="27"/>
      <c r="AM773" s="27"/>
      <c r="AN773" s="27"/>
      <c r="AO773" s="27"/>
      <c r="AP773" s="27"/>
      <c r="AQ773" s="27"/>
      <c r="AR773" s="27"/>
      <c r="AS773" s="27"/>
      <c r="AT773" s="27"/>
      <c r="AU773" s="27"/>
    </row>
    <row r="774" spans="1:47" ht="12.75" customHeight="1">
      <c r="A774" s="7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7"/>
      <c r="AI774" s="27"/>
      <c r="AJ774" s="27"/>
      <c r="AK774" s="27"/>
      <c r="AL774" s="27"/>
      <c r="AM774" s="27"/>
      <c r="AN774" s="27"/>
      <c r="AO774" s="27"/>
      <c r="AP774" s="27"/>
      <c r="AQ774" s="27"/>
      <c r="AR774" s="27"/>
      <c r="AS774" s="27"/>
      <c r="AT774" s="27"/>
      <c r="AU774" s="27"/>
    </row>
    <row r="775" spans="1:47" ht="12.75" customHeight="1">
      <c r="A775" s="7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7"/>
      <c r="AI775" s="27"/>
      <c r="AJ775" s="27"/>
      <c r="AK775" s="27"/>
      <c r="AL775" s="27"/>
      <c r="AM775" s="27"/>
      <c r="AN775" s="27"/>
      <c r="AO775" s="27"/>
      <c r="AP775" s="27"/>
      <c r="AQ775" s="27"/>
      <c r="AR775" s="27"/>
      <c r="AS775" s="27"/>
      <c r="AT775" s="27"/>
      <c r="AU775" s="27"/>
    </row>
    <row r="776" spans="1:47" ht="12.75" customHeight="1">
      <c r="A776" s="7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  <c r="AI776" s="27"/>
      <c r="AJ776" s="27"/>
      <c r="AK776" s="27"/>
      <c r="AL776" s="27"/>
      <c r="AM776" s="27"/>
      <c r="AN776" s="27"/>
      <c r="AO776" s="27"/>
      <c r="AP776" s="27"/>
      <c r="AQ776" s="27"/>
      <c r="AR776" s="27"/>
      <c r="AS776" s="27"/>
      <c r="AT776" s="27"/>
      <c r="AU776" s="27"/>
    </row>
    <row r="777" spans="1:47" ht="12.75" customHeight="1">
      <c r="A777" s="7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7"/>
      <c r="AI777" s="27"/>
      <c r="AJ777" s="27"/>
      <c r="AK777" s="27"/>
      <c r="AL777" s="27"/>
      <c r="AM777" s="27"/>
      <c r="AN777" s="27"/>
      <c r="AO777" s="27"/>
      <c r="AP777" s="27"/>
      <c r="AQ777" s="27"/>
      <c r="AR777" s="27"/>
      <c r="AS777" s="27"/>
      <c r="AT777" s="27"/>
      <c r="AU777" s="27"/>
    </row>
    <row r="778" spans="1:47" ht="12.75" customHeight="1">
      <c r="A778" s="7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7"/>
      <c r="AI778" s="27"/>
      <c r="AJ778" s="27"/>
      <c r="AK778" s="27"/>
      <c r="AL778" s="27"/>
      <c r="AM778" s="27"/>
      <c r="AN778" s="27"/>
      <c r="AO778" s="27"/>
      <c r="AP778" s="27"/>
      <c r="AQ778" s="27"/>
      <c r="AR778" s="27"/>
      <c r="AS778" s="27"/>
      <c r="AT778" s="27"/>
      <c r="AU778" s="27"/>
    </row>
    <row r="779" spans="1:47" ht="12.75" customHeight="1">
      <c r="A779" s="7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7"/>
      <c r="AI779" s="27"/>
      <c r="AJ779" s="27"/>
      <c r="AK779" s="27"/>
      <c r="AL779" s="27"/>
      <c r="AM779" s="27"/>
      <c r="AN779" s="27"/>
      <c r="AO779" s="27"/>
      <c r="AP779" s="27"/>
      <c r="AQ779" s="27"/>
      <c r="AR779" s="27"/>
      <c r="AS779" s="27"/>
      <c r="AT779" s="27"/>
      <c r="AU779" s="27"/>
    </row>
    <row r="780" spans="1:47" ht="12.75" customHeight="1">
      <c r="A780" s="7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7"/>
      <c r="AI780" s="27"/>
      <c r="AJ780" s="27"/>
      <c r="AK780" s="27"/>
      <c r="AL780" s="27"/>
      <c r="AM780" s="27"/>
      <c r="AN780" s="27"/>
      <c r="AO780" s="27"/>
      <c r="AP780" s="27"/>
      <c r="AQ780" s="27"/>
      <c r="AR780" s="27"/>
      <c r="AS780" s="27"/>
      <c r="AT780" s="27"/>
      <c r="AU780" s="27"/>
    </row>
    <row r="781" spans="1:47" ht="12.75" customHeight="1">
      <c r="A781" s="7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7"/>
      <c r="AI781" s="27"/>
      <c r="AJ781" s="27"/>
      <c r="AK781" s="27"/>
      <c r="AL781" s="27"/>
      <c r="AM781" s="27"/>
      <c r="AN781" s="27"/>
      <c r="AO781" s="27"/>
      <c r="AP781" s="27"/>
      <c r="AQ781" s="27"/>
      <c r="AR781" s="27"/>
      <c r="AS781" s="27"/>
      <c r="AT781" s="27"/>
      <c r="AU781" s="27"/>
    </row>
    <row r="782" spans="1:47" ht="12.75" customHeight="1">
      <c r="A782" s="7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7"/>
      <c r="AI782" s="27"/>
      <c r="AJ782" s="27"/>
      <c r="AK782" s="27"/>
      <c r="AL782" s="27"/>
      <c r="AM782" s="27"/>
      <c r="AN782" s="27"/>
      <c r="AO782" s="27"/>
      <c r="AP782" s="27"/>
      <c r="AQ782" s="27"/>
      <c r="AR782" s="27"/>
      <c r="AS782" s="27"/>
      <c r="AT782" s="27"/>
      <c r="AU782" s="27"/>
    </row>
    <row r="783" spans="1:47" ht="12.75" customHeight="1">
      <c r="A783" s="7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7"/>
      <c r="AI783" s="27"/>
      <c r="AJ783" s="27"/>
      <c r="AK783" s="27"/>
      <c r="AL783" s="27"/>
      <c r="AM783" s="27"/>
      <c r="AN783" s="27"/>
      <c r="AO783" s="27"/>
      <c r="AP783" s="27"/>
      <c r="AQ783" s="27"/>
      <c r="AR783" s="27"/>
      <c r="AS783" s="27"/>
      <c r="AT783" s="27"/>
      <c r="AU783" s="27"/>
    </row>
    <row r="784" spans="1:47" ht="12.75" customHeight="1">
      <c r="A784" s="7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7"/>
      <c r="AI784" s="27"/>
      <c r="AJ784" s="27"/>
      <c r="AK784" s="27"/>
      <c r="AL784" s="27"/>
      <c r="AM784" s="27"/>
      <c r="AN784" s="27"/>
      <c r="AO784" s="27"/>
      <c r="AP784" s="27"/>
      <c r="AQ784" s="27"/>
      <c r="AR784" s="27"/>
      <c r="AS784" s="27"/>
      <c r="AT784" s="27"/>
      <c r="AU784" s="27"/>
    </row>
    <row r="785" spans="1:47" ht="12.75" customHeight="1">
      <c r="A785" s="7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7"/>
      <c r="AI785" s="27"/>
      <c r="AJ785" s="27"/>
      <c r="AK785" s="27"/>
      <c r="AL785" s="27"/>
      <c r="AM785" s="27"/>
      <c r="AN785" s="27"/>
      <c r="AO785" s="27"/>
      <c r="AP785" s="27"/>
      <c r="AQ785" s="27"/>
      <c r="AR785" s="27"/>
      <c r="AS785" s="27"/>
      <c r="AT785" s="27"/>
      <c r="AU785" s="27"/>
    </row>
    <row r="786" spans="1:47" ht="12.75" customHeight="1">
      <c r="A786" s="7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  <c r="AI786" s="27"/>
      <c r="AJ786" s="27"/>
      <c r="AK786" s="27"/>
      <c r="AL786" s="27"/>
      <c r="AM786" s="27"/>
      <c r="AN786" s="27"/>
      <c r="AO786" s="27"/>
      <c r="AP786" s="27"/>
      <c r="AQ786" s="27"/>
      <c r="AR786" s="27"/>
      <c r="AS786" s="27"/>
      <c r="AT786" s="27"/>
      <c r="AU786" s="27"/>
    </row>
    <row r="787" spans="1:47" ht="12.75" customHeight="1">
      <c r="A787" s="7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7"/>
      <c r="AI787" s="27"/>
      <c r="AJ787" s="27"/>
      <c r="AK787" s="27"/>
      <c r="AL787" s="27"/>
      <c r="AM787" s="27"/>
      <c r="AN787" s="27"/>
      <c r="AO787" s="27"/>
      <c r="AP787" s="27"/>
      <c r="AQ787" s="27"/>
      <c r="AR787" s="27"/>
      <c r="AS787" s="27"/>
      <c r="AT787" s="27"/>
      <c r="AU787" s="27"/>
    </row>
    <row r="788" spans="1:47" ht="12.75" customHeight="1">
      <c r="A788" s="7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7"/>
      <c r="AI788" s="27"/>
      <c r="AJ788" s="27"/>
      <c r="AK788" s="27"/>
      <c r="AL788" s="27"/>
      <c r="AM788" s="27"/>
      <c r="AN788" s="27"/>
      <c r="AO788" s="27"/>
      <c r="AP788" s="27"/>
      <c r="AQ788" s="27"/>
      <c r="AR788" s="27"/>
      <c r="AS788" s="27"/>
      <c r="AT788" s="27"/>
      <c r="AU788" s="27"/>
    </row>
    <row r="789" spans="1:47" ht="12.75" customHeight="1">
      <c r="A789" s="7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7"/>
      <c r="AI789" s="27"/>
      <c r="AJ789" s="27"/>
      <c r="AK789" s="27"/>
      <c r="AL789" s="27"/>
      <c r="AM789" s="27"/>
      <c r="AN789" s="27"/>
      <c r="AO789" s="27"/>
      <c r="AP789" s="27"/>
      <c r="AQ789" s="27"/>
      <c r="AR789" s="27"/>
      <c r="AS789" s="27"/>
      <c r="AT789" s="27"/>
      <c r="AU789" s="27"/>
    </row>
    <row r="790" spans="1:47" ht="12.75" customHeight="1">
      <c r="A790" s="7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7"/>
      <c r="AI790" s="27"/>
      <c r="AJ790" s="27"/>
      <c r="AK790" s="27"/>
      <c r="AL790" s="27"/>
      <c r="AM790" s="27"/>
      <c r="AN790" s="27"/>
      <c r="AO790" s="27"/>
      <c r="AP790" s="27"/>
      <c r="AQ790" s="27"/>
      <c r="AR790" s="27"/>
      <c r="AS790" s="27"/>
      <c r="AT790" s="27"/>
      <c r="AU790" s="27"/>
    </row>
    <row r="791" spans="1:47" ht="12.75" customHeight="1">
      <c r="A791" s="7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7"/>
      <c r="AI791" s="27"/>
      <c r="AJ791" s="27"/>
      <c r="AK791" s="27"/>
      <c r="AL791" s="27"/>
      <c r="AM791" s="27"/>
      <c r="AN791" s="27"/>
      <c r="AO791" s="27"/>
      <c r="AP791" s="27"/>
      <c r="AQ791" s="27"/>
      <c r="AR791" s="27"/>
      <c r="AS791" s="27"/>
      <c r="AT791" s="27"/>
      <c r="AU791" s="27"/>
    </row>
    <row r="792" spans="1:47" ht="12.75" customHeight="1">
      <c r="A792" s="7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7"/>
      <c r="AI792" s="27"/>
      <c r="AJ792" s="27"/>
      <c r="AK792" s="27"/>
      <c r="AL792" s="27"/>
      <c r="AM792" s="27"/>
      <c r="AN792" s="27"/>
      <c r="AO792" s="27"/>
      <c r="AP792" s="27"/>
      <c r="AQ792" s="27"/>
      <c r="AR792" s="27"/>
      <c r="AS792" s="27"/>
      <c r="AT792" s="27"/>
      <c r="AU792" s="27"/>
    </row>
    <row r="793" spans="1:47" ht="12.75" customHeight="1">
      <c r="A793" s="7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7"/>
      <c r="AI793" s="27"/>
      <c r="AJ793" s="27"/>
      <c r="AK793" s="27"/>
      <c r="AL793" s="27"/>
      <c r="AM793" s="27"/>
      <c r="AN793" s="27"/>
      <c r="AO793" s="27"/>
      <c r="AP793" s="27"/>
      <c r="AQ793" s="27"/>
      <c r="AR793" s="27"/>
      <c r="AS793" s="27"/>
      <c r="AT793" s="27"/>
      <c r="AU793" s="27"/>
    </row>
    <row r="794" spans="1:47" ht="12.75" customHeight="1">
      <c r="A794" s="7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7"/>
      <c r="AI794" s="27"/>
      <c r="AJ794" s="27"/>
      <c r="AK794" s="27"/>
      <c r="AL794" s="27"/>
      <c r="AM794" s="27"/>
      <c r="AN794" s="27"/>
      <c r="AO794" s="27"/>
      <c r="AP794" s="27"/>
      <c r="AQ794" s="27"/>
      <c r="AR794" s="27"/>
      <c r="AS794" s="27"/>
      <c r="AT794" s="27"/>
      <c r="AU794" s="27"/>
    </row>
    <row r="795" spans="1:47" ht="12.75" customHeight="1">
      <c r="A795" s="7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7"/>
      <c r="AI795" s="27"/>
      <c r="AJ795" s="27"/>
      <c r="AK795" s="27"/>
      <c r="AL795" s="27"/>
      <c r="AM795" s="27"/>
      <c r="AN795" s="27"/>
      <c r="AO795" s="27"/>
      <c r="AP795" s="27"/>
      <c r="AQ795" s="27"/>
      <c r="AR795" s="27"/>
      <c r="AS795" s="27"/>
      <c r="AT795" s="27"/>
      <c r="AU795" s="27"/>
    </row>
    <row r="796" spans="1:47" ht="12.75" customHeight="1">
      <c r="A796" s="7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  <c r="AI796" s="27"/>
      <c r="AJ796" s="27"/>
      <c r="AK796" s="27"/>
      <c r="AL796" s="27"/>
      <c r="AM796" s="27"/>
      <c r="AN796" s="27"/>
      <c r="AO796" s="27"/>
      <c r="AP796" s="27"/>
      <c r="AQ796" s="27"/>
      <c r="AR796" s="27"/>
      <c r="AS796" s="27"/>
      <c r="AT796" s="27"/>
      <c r="AU796" s="27"/>
    </row>
    <row r="797" spans="1:47" ht="12.75" customHeight="1">
      <c r="A797" s="7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7"/>
      <c r="AI797" s="27"/>
      <c r="AJ797" s="27"/>
      <c r="AK797" s="27"/>
      <c r="AL797" s="27"/>
      <c r="AM797" s="27"/>
      <c r="AN797" s="27"/>
      <c r="AO797" s="27"/>
      <c r="AP797" s="27"/>
      <c r="AQ797" s="27"/>
      <c r="AR797" s="27"/>
      <c r="AS797" s="27"/>
      <c r="AT797" s="27"/>
      <c r="AU797" s="27"/>
    </row>
    <row r="798" spans="1:47" ht="12.75" customHeight="1">
      <c r="A798" s="7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7"/>
      <c r="AI798" s="27"/>
      <c r="AJ798" s="27"/>
      <c r="AK798" s="27"/>
      <c r="AL798" s="27"/>
      <c r="AM798" s="27"/>
      <c r="AN798" s="27"/>
      <c r="AO798" s="27"/>
      <c r="AP798" s="27"/>
      <c r="AQ798" s="27"/>
      <c r="AR798" s="27"/>
      <c r="AS798" s="27"/>
      <c r="AT798" s="27"/>
      <c r="AU798" s="27"/>
    </row>
    <row r="799" spans="1:47" ht="12.75" customHeight="1">
      <c r="A799" s="7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7"/>
      <c r="AI799" s="27"/>
      <c r="AJ799" s="27"/>
      <c r="AK799" s="27"/>
      <c r="AL799" s="27"/>
      <c r="AM799" s="27"/>
      <c r="AN799" s="27"/>
      <c r="AO799" s="27"/>
      <c r="AP799" s="27"/>
      <c r="AQ799" s="27"/>
      <c r="AR799" s="27"/>
      <c r="AS799" s="27"/>
      <c r="AT799" s="27"/>
      <c r="AU799" s="27"/>
    </row>
    <row r="800" spans="1:47" ht="12.75" customHeight="1">
      <c r="A800" s="7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7"/>
      <c r="AI800" s="27"/>
      <c r="AJ800" s="27"/>
      <c r="AK800" s="27"/>
      <c r="AL800" s="27"/>
      <c r="AM800" s="27"/>
      <c r="AN800" s="27"/>
      <c r="AO800" s="27"/>
      <c r="AP800" s="27"/>
      <c r="AQ800" s="27"/>
      <c r="AR800" s="27"/>
      <c r="AS800" s="27"/>
      <c r="AT800" s="27"/>
      <c r="AU800" s="27"/>
    </row>
    <row r="801" spans="1:47" ht="12.75" customHeight="1">
      <c r="A801" s="7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7"/>
      <c r="AI801" s="27"/>
      <c r="AJ801" s="27"/>
      <c r="AK801" s="27"/>
      <c r="AL801" s="27"/>
      <c r="AM801" s="27"/>
      <c r="AN801" s="27"/>
      <c r="AO801" s="27"/>
      <c r="AP801" s="27"/>
      <c r="AQ801" s="27"/>
      <c r="AR801" s="27"/>
      <c r="AS801" s="27"/>
      <c r="AT801" s="27"/>
      <c r="AU801" s="27"/>
    </row>
    <row r="802" spans="1:47" ht="12.75" customHeight="1">
      <c r="A802" s="7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7"/>
      <c r="AI802" s="27"/>
      <c r="AJ802" s="27"/>
      <c r="AK802" s="27"/>
      <c r="AL802" s="27"/>
      <c r="AM802" s="27"/>
      <c r="AN802" s="27"/>
      <c r="AO802" s="27"/>
      <c r="AP802" s="27"/>
      <c r="AQ802" s="27"/>
      <c r="AR802" s="27"/>
      <c r="AS802" s="27"/>
      <c r="AT802" s="27"/>
      <c r="AU802" s="27"/>
    </row>
    <row r="803" spans="1:47" ht="12.75" customHeight="1">
      <c r="A803" s="7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7"/>
      <c r="AI803" s="27"/>
      <c r="AJ803" s="27"/>
      <c r="AK803" s="27"/>
      <c r="AL803" s="27"/>
      <c r="AM803" s="27"/>
      <c r="AN803" s="27"/>
      <c r="AO803" s="27"/>
      <c r="AP803" s="27"/>
      <c r="AQ803" s="27"/>
      <c r="AR803" s="27"/>
      <c r="AS803" s="27"/>
      <c r="AT803" s="27"/>
      <c r="AU803" s="27"/>
    </row>
    <row r="804" spans="1:47" ht="12.75" customHeight="1">
      <c r="A804" s="7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7"/>
      <c r="AI804" s="27"/>
      <c r="AJ804" s="27"/>
      <c r="AK804" s="27"/>
      <c r="AL804" s="27"/>
      <c r="AM804" s="27"/>
      <c r="AN804" s="27"/>
      <c r="AO804" s="27"/>
      <c r="AP804" s="27"/>
      <c r="AQ804" s="27"/>
      <c r="AR804" s="27"/>
      <c r="AS804" s="27"/>
      <c r="AT804" s="27"/>
      <c r="AU804" s="27"/>
    </row>
    <row r="805" spans="1:47" ht="12.75" customHeight="1">
      <c r="A805" s="7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7"/>
      <c r="AI805" s="27"/>
      <c r="AJ805" s="27"/>
      <c r="AK805" s="27"/>
      <c r="AL805" s="27"/>
      <c r="AM805" s="27"/>
      <c r="AN805" s="27"/>
      <c r="AO805" s="27"/>
      <c r="AP805" s="27"/>
      <c r="AQ805" s="27"/>
      <c r="AR805" s="27"/>
      <c r="AS805" s="27"/>
      <c r="AT805" s="27"/>
      <c r="AU805" s="27"/>
    </row>
    <row r="806" spans="1:47" ht="12.75" customHeight="1">
      <c r="A806" s="7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  <c r="AI806" s="27"/>
      <c r="AJ806" s="27"/>
      <c r="AK806" s="27"/>
      <c r="AL806" s="27"/>
      <c r="AM806" s="27"/>
      <c r="AN806" s="27"/>
      <c r="AO806" s="27"/>
      <c r="AP806" s="27"/>
      <c r="AQ806" s="27"/>
      <c r="AR806" s="27"/>
      <c r="AS806" s="27"/>
      <c r="AT806" s="27"/>
      <c r="AU806" s="27"/>
    </row>
    <row r="807" spans="1:47" ht="12.75" customHeight="1">
      <c r="A807" s="7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7"/>
      <c r="AI807" s="27"/>
      <c r="AJ807" s="27"/>
      <c r="AK807" s="27"/>
      <c r="AL807" s="27"/>
      <c r="AM807" s="27"/>
      <c r="AN807" s="27"/>
      <c r="AO807" s="27"/>
      <c r="AP807" s="27"/>
      <c r="AQ807" s="27"/>
      <c r="AR807" s="27"/>
      <c r="AS807" s="27"/>
      <c r="AT807" s="27"/>
      <c r="AU807" s="27"/>
    </row>
    <row r="808" spans="1:47" ht="12.75" customHeight="1">
      <c r="A808" s="7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7"/>
      <c r="AI808" s="27"/>
      <c r="AJ808" s="27"/>
      <c r="AK808" s="27"/>
      <c r="AL808" s="27"/>
      <c r="AM808" s="27"/>
      <c r="AN808" s="27"/>
      <c r="AO808" s="27"/>
      <c r="AP808" s="27"/>
      <c r="AQ808" s="27"/>
      <c r="AR808" s="27"/>
      <c r="AS808" s="27"/>
      <c r="AT808" s="27"/>
      <c r="AU808" s="27"/>
    </row>
    <row r="809" spans="1:47" ht="12.75" customHeight="1">
      <c r="A809" s="7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7"/>
      <c r="AI809" s="27"/>
      <c r="AJ809" s="27"/>
      <c r="AK809" s="27"/>
      <c r="AL809" s="27"/>
      <c r="AM809" s="27"/>
      <c r="AN809" s="27"/>
      <c r="AO809" s="27"/>
      <c r="AP809" s="27"/>
      <c r="AQ809" s="27"/>
      <c r="AR809" s="27"/>
      <c r="AS809" s="27"/>
      <c r="AT809" s="27"/>
      <c r="AU809" s="27"/>
    </row>
    <row r="810" spans="1:47" ht="12.75" customHeight="1">
      <c r="A810" s="7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7"/>
      <c r="AI810" s="27"/>
      <c r="AJ810" s="27"/>
      <c r="AK810" s="27"/>
      <c r="AL810" s="27"/>
      <c r="AM810" s="27"/>
      <c r="AN810" s="27"/>
      <c r="AO810" s="27"/>
      <c r="AP810" s="27"/>
      <c r="AQ810" s="27"/>
      <c r="AR810" s="27"/>
      <c r="AS810" s="27"/>
      <c r="AT810" s="27"/>
      <c r="AU810" s="27"/>
    </row>
    <row r="811" spans="1:47" ht="12.75" customHeight="1">
      <c r="A811" s="7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7"/>
      <c r="AI811" s="27"/>
      <c r="AJ811" s="27"/>
      <c r="AK811" s="27"/>
      <c r="AL811" s="27"/>
      <c r="AM811" s="27"/>
      <c r="AN811" s="27"/>
      <c r="AO811" s="27"/>
      <c r="AP811" s="27"/>
      <c r="AQ811" s="27"/>
      <c r="AR811" s="27"/>
      <c r="AS811" s="27"/>
      <c r="AT811" s="27"/>
      <c r="AU811" s="27"/>
    </row>
    <row r="812" spans="1:47" ht="12.75" customHeight="1">
      <c r="A812" s="7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7"/>
      <c r="AI812" s="27"/>
      <c r="AJ812" s="27"/>
      <c r="AK812" s="27"/>
      <c r="AL812" s="27"/>
      <c r="AM812" s="27"/>
      <c r="AN812" s="27"/>
      <c r="AO812" s="27"/>
      <c r="AP812" s="27"/>
      <c r="AQ812" s="27"/>
      <c r="AR812" s="27"/>
      <c r="AS812" s="27"/>
      <c r="AT812" s="27"/>
      <c r="AU812" s="27"/>
    </row>
    <row r="813" spans="1:47" ht="12.75" customHeight="1">
      <c r="A813" s="7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7"/>
      <c r="AI813" s="27"/>
      <c r="AJ813" s="27"/>
      <c r="AK813" s="27"/>
      <c r="AL813" s="27"/>
      <c r="AM813" s="27"/>
      <c r="AN813" s="27"/>
      <c r="AO813" s="27"/>
      <c r="AP813" s="27"/>
      <c r="AQ813" s="27"/>
      <c r="AR813" s="27"/>
      <c r="AS813" s="27"/>
      <c r="AT813" s="27"/>
      <c r="AU813" s="27"/>
    </row>
    <row r="814" spans="1:47" ht="12.75" customHeight="1">
      <c r="A814" s="7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7"/>
      <c r="AI814" s="27"/>
      <c r="AJ814" s="27"/>
      <c r="AK814" s="27"/>
      <c r="AL814" s="27"/>
      <c r="AM814" s="27"/>
      <c r="AN814" s="27"/>
      <c r="AO814" s="27"/>
      <c r="AP814" s="27"/>
      <c r="AQ814" s="27"/>
      <c r="AR814" s="27"/>
      <c r="AS814" s="27"/>
      <c r="AT814" s="27"/>
      <c r="AU814" s="27"/>
    </row>
    <row r="815" spans="1:47" ht="12.75" customHeight="1">
      <c r="A815" s="7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7"/>
      <c r="AI815" s="27"/>
      <c r="AJ815" s="27"/>
      <c r="AK815" s="27"/>
      <c r="AL815" s="27"/>
      <c r="AM815" s="27"/>
      <c r="AN815" s="27"/>
      <c r="AO815" s="27"/>
      <c r="AP815" s="27"/>
      <c r="AQ815" s="27"/>
      <c r="AR815" s="27"/>
      <c r="AS815" s="27"/>
      <c r="AT815" s="27"/>
      <c r="AU815" s="27"/>
    </row>
    <row r="816" spans="1:47" ht="12.75" customHeight="1">
      <c r="A816" s="7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  <c r="AI816" s="27"/>
      <c r="AJ816" s="27"/>
      <c r="AK816" s="27"/>
      <c r="AL816" s="27"/>
      <c r="AM816" s="27"/>
      <c r="AN816" s="27"/>
      <c r="AO816" s="27"/>
      <c r="AP816" s="27"/>
      <c r="AQ816" s="27"/>
      <c r="AR816" s="27"/>
      <c r="AS816" s="27"/>
      <c r="AT816" s="27"/>
      <c r="AU816" s="27"/>
    </row>
    <row r="817" spans="1:47" ht="12.75" customHeight="1">
      <c r="A817" s="7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7"/>
      <c r="AI817" s="27"/>
      <c r="AJ817" s="27"/>
      <c r="AK817" s="27"/>
      <c r="AL817" s="27"/>
      <c r="AM817" s="27"/>
      <c r="AN817" s="27"/>
      <c r="AO817" s="27"/>
      <c r="AP817" s="27"/>
      <c r="AQ817" s="27"/>
      <c r="AR817" s="27"/>
      <c r="AS817" s="27"/>
      <c r="AT817" s="27"/>
      <c r="AU817" s="27"/>
    </row>
    <row r="818" spans="1:47" ht="12.75" customHeight="1">
      <c r="A818" s="7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7"/>
      <c r="AI818" s="27"/>
      <c r="AJ818" s="27"/>
      <c r="AK818" s="27"/>
      <c r="AL818" s="27"/>
      <c r="AM818" s="27"/>
      <c r="AN818" s="27"/>
      <c r="AO818" s="27"/>
      <c r="AP818" s="27"/>
      <c r="AQ818" s="27"/>
      <c r="AR818" s="27"/>
      <c r="AS818" s="27"/>
      <c r="AT818" s="27"/>
      <c r="AU818" s="27"/>
    </row>
    <row r="819" spans="1:47" ht="12.75" customHeight="1">
      <c r="A819" s="7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7"/>
      <c r="AI819" s="27"/>
      <c r="AJ819" s="27"/>
      <c r="AK819" s="27"/>
      <c r="AL819" s="27"/>
      <c r="AM819" s="27"/>
      <c r="AN819" s="27"/>
      <c r="AO819" s="27"/>
      <c r="AP819" s="27"/>
      <c r="AQ819" s="27"/>
      <c r="AR819" s="27"/>
      <c r="AS819" s="27"/>
      <c r="AT819" s="27"/>
      <c r="AU819" s="27"/>
    </row>
    <row r="820" spans="1:47" ht="12.75" customHeight="1">
      <c r="A820" s="7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7"/>
      <c r="AI820" s="27"/>
      <c r="AJ820" s="27"/>
      <c r="AK820" s="27"/>
      <c r="AL820" s="27"/>
      <c r="AM820" s="27"/>
      <c r="AN820" s="27"/>
      <c r="AO820" s="27"/>
      <c r="AP820" s="27"/>
      <c r="AQ820" s="27"/>
      <c r="AR820" s="27"/>
      <c r="AS820" s="27"/>
      <c r="AT820" s="27"/>
      <c r="AU820" s="27"/>
    </row>
    <row r="821" spans="1:47" ht="12.75" customHeight="1">
      <c r="A821" s="7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7"/>
      <c r="AI821" s="27"/>
      <c r="AJ821" s="27"/>
      <c r="AK821" s="27"/>
      <c r="AL821" s="27"/>
      <c r="AM821" s="27"/>
      <c r="AN821" s="27"/>
      <c r="AO821" s="27"/>
      <c r="AP821" s="27"/>
      <c r="AQ821" s="27"/>
      <c r="AR821" s="27"/>
      <c r="AS821" s="27"/>
      <c r="AT821" s="27"/>
      <c r="AU821" s="27"/>
    </row>
    <row r="822" spans="1:47" ht="12.75" customHeight="1">
      <c r="A822" s="7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7"/>
      <c r="AI822" s="27"/>
      <c r="AJ822" s="27"/>
      <c r="AK822" s="27"/>
      <c r="AL822" s="27"/>
      <c r="AM822" s="27"/>
      <c r="AN822" s="27"/>
      <c r="AO822" s="27"/>
      <c r="AP822" s="27"/>
      <c r="AQ822" s="27"/>
      <c r="AR822" s="27"/>
      <c r="AS822" s="27"/>
      <c r="AT822" s="27"/>
      <c r="AU822" s="27"/>
    </row>
    <row r="823" spans="1:47" ht="12.75" customHeight="1">
      <c r="A823" s="7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7"/>
      <c r="AI823" s="27"/>
      <c r="AJ823" s="27"/>
      <c r="AK823" s="27"/>
      <c r="AL823" s="27"/>
      <c r="AM823" s="27"/>
      <c r="AN823" s="27"/>
      <c r="AO823" s="27"/>
      <c r="AP823" s="27"/>
      <c r="AQ823" s="27"/>
      <c r="AR823" s="27"/>
      <c r="AS823" s="27"/>
      <c r="AT823" s="27"/>
      <c r="AU823" s="27"/>
    </row>
    <row r="824" spans="1:47" ht="12.75" customHeight="1">
      <c r="A824" s="7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7"/>
      <c r="AI824" s="27"/>
      <c r="AJ824" s="27"/>
      <c r="AK824" s="27"/>
      <c r="AL824" s="27"/>
      <c r="AM824" s="27"/>
      <c r="AN824" s="27"/>
      <c r="AO824" s="27"/>
      <c r="AP824" s="27"/>
      <c r="AQ824" s="27"/>
      <c r="AR824" s="27"/>
      <c r="AS824" s="27"/>
      <c r="AT824" s="27"/>
      <c r="AU824" s="27"/>
    </row>
    <row r="825" spans="1:47" ht="12.75" customHeight="1">
      <c r="A825" s="7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7"/>
      <c r="AI825" s="27"/>
      <c r="AJ825" s="27"/>
      <c r="AK825" s="27"/>
      <c r="AL825" s="27"/>
      <c r="AM825" s="27"/>
      <c r="AN825" s="27"/>
      <c r="AO825" s="27"/>
      <c r="AP825" s="27"/>
      <c r="AQ825" s="27"/>
      <c r="AR825" s="27"/>
      <c r="AS825" s="27"/>
      <c r="AT825" s="27"/>
      <c r="AU825" s="27"/>
    </row>
    <row r="826" spans="1:47" ht="12.75" customHeight="1">
      <c r="A826" s="7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  <c r="AI826" s="27"/>
      <c r="AJ826" s="27"/>
      <c r="AK826" s="27"/>
      <c r="AL826" s="27"/>
      <c r="AM826" s="27"/>
      <c r="AN826" s="27"/>
      <c r="AO826" s="27"/>
      <c r="AP826" s="27"/>
      <c r="AQ826" s="27"/>
      <c r="AR826" s="27"/>
      <c r="AS826" s="27"/>
      <c r="AT826" s="27"/>
      <c r="AU826" s="27"/>
    </row>
    <row r="827" spans="1:47" ht="12.75" customHeight="1">
      <c r="A827" s="7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7"/>
      <c r="AI827" s="27"/>
      <c r="AJ827" s="27"/>
      <c r="AK827" s="27"/>
      <c r="AL827" s="27"/>
      <c r="AM827" s="27"/>
      <c r="AN827" s="27"/>
      <c r="AO827" s="27"/>
      <c r="AP827" s="27"/>
      <c r="AQ827" s="27"/>
      <c r="AR827" s="27"/>
      <c r="AS827" s="27"/>
      <c r="AT827" s="27"/>
      <c r="AU827" s="27"/>
    </row>
    <row r="828" spans="1:47" ht="12.75" customHeight="1">
      <c r="A828" s="7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7"/>
      <c r="AI828" s="27"/>
      <c r="AJ828" s="27"/>
      <c r="AK828" s="27"/>
      <c r="AL828" s="27"/>
      <c r="AM828" s="27"/>
      <c r="AN828" s="27"/>
      <c r="AO828" s="27"/>
      <c r="AP828" s="27"/>
      <c r="AQ828" s="27"/>
      <c r="AR828" s="27"/>
      <c r="AS828" s="27"/>
      <c r="AT828" s="27"/>
      <c r="AU828" s="27"/>
    </row>
    <row r="829" spans="1:47" ht="12.75" customHeight="1">
      <c r="A829" s="7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7"/>
      <c r="AI829" s="27"/>
      <c r="AJ829" s="27"/>
      <c r="AK829" s="27"/>
      <c r="AL829" s="27"/>
      <c r="AM829" s="27"/>
      <c r="AN829" s="27"/>
      <c r="AO829" s="27"/>
      <c r="AP829" s="27"/>
      <c r="AQ829" s="27"/>
      <c r="AR829" s="27"/>
      <c r="AS829" s="27"/>
      <c r="AT829" s="27"/>
      <c r="AU829" s="27"/>
    </row>
    <row r="830" spans="1:47" ht="12.75" customHeight="1">
      <c r="A830" s="7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7"/>
      <c r="AI830" s="27"/>
      <c r="AJ830" s="27"/>
      <c r="AK830" s="27"/>
      <c r="AL830" s="27"/>
      <c r="AM830" s="27"/>
      <c r="AN830" s="27"/>
      <c r="AO830" s="27"/>
      <c r="AP830" s="27"/>
      <c r="AQ830" s="27"/>
      <c r="AR830" s="27"/>
      <c r="AS830" s="27"/>
      <c r="AT830" s="27"/>
      <c r="AU830" s="27"/>
    </row>
    <row r="831" spans="1:47" ht="12.75" customHeight="1">
      <c r="A831" s="7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7"/>
      <c r="AI831" s="27"/>
      <c r="AJ831" s="27"/>
      <c r="AK831" s="27"/>
      <c r="AL831" s="27"/>
      <c r="AM831" s="27"/>
      <c r="AN831" s="27"/>
      <c r="AO831" s="27"/>
      <c r="AP831" s="27"/>
      <c r="AQ831" s="27"/>
      <c r="AR831" s="27"/>
      <c r="AS831" s="27"/>
      <c r="AT831" s="27"/>
      <c r="AU831" s="27"/>
    </row>
    <row r="832" spans="1:47" ht="12.75" customHeight="1">
      <c r="A832" s="7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7"/>
      <c r="AI832" s="27"/>
      <c r="AJ832" s="27"/>
      <c r="AK832" s="27"/>
      <c r="AL832" s="27"/>
      <c r="AM832" s="27"/>
      <c r="AN832" s="27"/>
      <c r="AO832" s="27"/>
      <c r="AP832" s="27"/>
      <c r="AQ832" s="27"/>
      <c r="AR832" s="27"/>
      <c r="AS832" s="27"/>
      <c r="AT832" s="27"/>
      <c r="AU832" s="27"/>
    </row>
    <row r="833" spans="1:47" ht="12.75" customHeight="1">
      <c r="A833" s="7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7"/>
      <c r="AI833" s="27"/>
      <c r="AJ833" s="27"/>
      <c r="AK833" s="27"/>
      <c r="AL833" s="27"/>
      <c r="AM833" s="27"/>
      <c r="AN833" s="27"/>
      <c r="AO833" s="27"/>
      <c r="AP833" s="27"/>
      <c r="AQ833" s="27"/>
      <c r="AR833" s="27"/>
      <c r="AS833" s="27"/>
      <c r="AT833" s="27"/>
      <c r="AU833" s="27"/>
    </row>
    <row r="834" spans="1:47" ht="12.75" customHeight="1">
      <c r="A834" s="7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7"/>
      <c r="AI834" s="27"/>
      <c r="AJ834" s="27"/>
      <c r="AK834" s="27"/>
      <c r="AL834" s="27"/>
      <c r="AM834" s="27"/>
      <c r="AN834" s="27"/>
      <c r="AO834" s="27"/>
      <c r="AP834" s="27"/>
      <c r="AQ834" s="27"/>
      <c r="AR834" s="27"/>
      <c r="AS834" s="27"/>
      <c r="AT834" s="27"/>
      <c r="AU834" s="27"/>
    </row>
    <row r="835" spans="1:47" ht="12.75" customHeight="1">
      <c r="A835" s="7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7"/>
      <c r="AI835" s="27"/>
      <c r="AJ835" s="27"/>
      <c r="AK835" s="27"/>
      <c r="AL835" s="27"/>
      <c r="AM835" s="27"/>
      <c r="AN835" s="27"/>
      <c r="AO835" s="27"/>
      <c r="AP835" s="27"/>
      <c r="AQ835" s="27"/>
      <c r="AR835" s="27"/>
      <c r="AS835" s="27"/>
      <c r="AT835" s="27"/>
      <c r="AU835" s="27"/>
    </row>
    <row r="836" spans="1:47" ht="12.75" customHeight="1">
      <c r="A836" s="7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  <c r="AI836" s="27"/>
      <c r="AJ836" s="27"/>
      <c r="AK836" s="27"/>
      <c r="AL836" s="27"/>
      <c r="AM836" s="27"/>
      <c r="AN836" s="27"/>
      <c r="AO836" s="27"/>
      <c r="AP836" s="27"/>
      <c r="AQ836" s="27"/>
      <c r="AR836" s="27"/>
      <c r="AS836" s="27"/>
      <c r="AT836" s="27"/>
      <c r="AU836" s="27"/>
    </row>
    <row r="837" spans="1:47" ht="12.75" customHeight="1">
      <c r="A837" s="7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7"/>
      <c r="AI837" s="27"/>
      <c r="AJ837" s="27"/>
      <c r="AK837" s="27"/>
      <c r="AL837" s="27"/>
      <c r="AM837" s="27"/>
      <c r="AN837" s="27"/>
      <c r="AO837" s="27"/>
      <c r="AP837" s="27"/>
      <c r="AQ837" s="27"/>
      <c r="AR837" s="27"/>
      <c r="AS837" s="27"/>
      <c r="AT837" s="27"/>
      <c r="AU837" s="27"/>
    </row>
    <row r="838" spans="1:47" ht="12.75" customHeight="1">
      <c r="A838" s="7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7"/>
      <c r="AI838" s="27"/>
      <c r="AJ838" s="27"/>
      <c r="AK838" s="27"/>
      <c r="AL838" s="27"/>
      <c r="AM838" s="27"/>
      <c r="AN838" s="27"/>
      <c r="AO838" s="27"/>
      <c r="AP838" s="27"/>
      <c r="AQ838" s="27"/>
      <c r="AR838" s="27"/>
      <c r="AS838" s="27"/>
      <c r="AT838" s="27"/>
      <c r="AU838" s="27"/>
    </row>
    <row r="839" spans="1:47" ht="12.75" customHeight="1">
      <c r="A839" s="7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7"/>
      <c r="AI839" s="27"/>
      <c r="AJ839" s="27"/>
      <c r="AK839" s="27"/>
      <c r="AL839" s="27"/>
      <c r="AM839" s="27"/>
      <c r="AN839" s="27"/>
      <c r="AO839" s="27"/>
      <c r="AP839" s="27"/>
      <c r="AQ839" s="27"/>
      <c r="AR839" s="27"/>
      <c r="AS839" s="27"/>
      <c r="AT839" s="27"/>
      <c r="AU839" s="27"/>
    </row>
    <row r="840" spans="1:47" ht="12.75" customHeight="1">
      <c r="A840" s="7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7"/>
      <c r="AI840" s="27"/>
      <c r="AJ840" s="27"/>
      <c r="AK840" s="27"/>
      <c r="AL840" s="27"/>
      <c r="AM840" s="27"/>
      <c r="AN840" s="27"/>
      <c r="AO840" s="27"/>
      <c r="AP840" s="27"/>
      <c r="AQ840" s="27"/>
      <c r="AR840" s="27"/>
      <c r="AS840" s="27"/>
      <c r="AT840" s="27"/>
      <c r="AU840" s="27"/>
    </row>
    <row r="841" spans="1:47" ht="12.75" customHeight="1">
      <c r="A841" s="7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7"/>
      <c r="AI841" s="27"/>
      <c r="AJ841" s="27"/>
      <c r="AK841" s="27"/>
      <c r="AL841" s="27"/>
      <c r="AM841" s="27"/>
      <c r="AN841" s="27"/>
      <c r="AO841" s="27"/>
      <c r="AP841" s="27"/>
      <c r="AQ841" s="27"/>
      <c r="AR841" s="27"/>
      <c r="AS841" s="27"/>
      <c r="AT841" s="27"/>
      <c r="AU841" s="27"/>
    </row>
    <row r="842" spans="1:47" ht="12.75" customHeight="1">
      <c r="A842" s="7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7"/>
      <c r="AI842" s="27"/>
      <c r="AJ842" s="27"/>
      <c r="AK842" s="27"/>
      <c r="AL842" s="27"/>
      <c r="AM842" s="27"/>
      <c r="AN842" s="27"/>
      <c r="AO842" s="27"/>
      <c r="AP842" s="27"/>
      <c r="AQ842" s="27"/>
      <c r="AR842" s="27"/>
      <c r="AS842" s="27"/>
      <c r="AT842" s="27"/>
      <c r="AU842" s="27"/>
    </row>
    <row r="843" spans="1:47" ht="12.75" customHeight="1">
      <c r="A843" s="7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7"/>
      <c r="AI843" s="27"/>
      <c r="AJ843" s="27"/>
      <c r="AK843" s="27"/>
      <c r="AL843" s="27"/>
      <c r="AM843" s="27"/>
      <c r="AN843" s="27"/>
      <c r="AO843" s="27"/>
      <c r="AP843" s="27"/>
      <c r="AQ843" s="27"/>
      <c r="AR843" s="27"/>
      <c r="AS843" s="27"/>
      <c r="AT843" s="27"/>
      <c r="AU843" s="27"/>
    </row>
    <row r="844" spans="1:47" ht="12.75" customHeight="1">
      <c r="A844" s="7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7"/>
      <c r="AI844" s="27"/>
      <c r="AJ844" s="27"/>
      <c r="AK844" s="27"/>
      <c r="AL844" s="27"/>
      <c r="AM844" s="27"/>
      <c r="AN844" s="27"/>
      <c r="AO844" s="27"/>
      <c r="AP844" s="27"/>
      <c r="AQ844" s="27"/>
      <c r="AR844" s="27"/>
      <c r="AS844" s="27"/>
      <c r="AT844" s="27"/>
      <c r="AU844" s="27"/>
    </row>
    <row r="845" spans="1:47" ht="12.75" customHeight="1">
      <c r="A845" s="7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7"/>
      <c r="AI845" s="27"/>
      <c r="AJ845" s="27"/>
      <c r="AK845" s="27"/>
      <c r="AL845" s="27"/>
      <c r="AM845" s="27"/>
      <c r="AN845" s="27"/>
      <c r="AO845" s="27"/>
      <c r="AP845" s="27"/>
      <c r="AQ845" s="27"/>
      <c r="AR845" s="27"/>
      <c r="AS845" s="27"/>
      <c r="AT845" s="27"/>
      <c r="AU845" s="27"/>
    </row>
    <row r="846" spans="1:47" ht="12.75" customHeight="1">
      <c r="A846" s="7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  <c r="AI846" s="27"/>
      <c r="AJ846" s="27"/>
      <c r="AK846" s="27"/>
      <c r="AL846" s="27"/>
      <c r="AM846" s="27"/>
      <c r="AN846" s="27"/>
      <c r="AO846" s="27"/>
      <c r="AP846" s="27"/>
      <c r="AQ846" s="27"/>
      <c r="AR846" s="27"/>
      <c r="AS846" s="27"/>
      <c r="AT846" s="27"/>
      <c r="AU846" s="27"/>
    </row>
    <row r="847" spans="1:47" ht="12.75" customHeight="1">
      <c r="A847" s="7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7"/>
      <c r="AI847" s="27"/>
      <c r="AJ847" s="27"/>
      <c r="AK847" s="27"/>
      <c r="AL847" s="27"/>
      <c r="AM847" s="27"/>
      <c r="AN847" s="27"/>
      <c r="AO847" s="27"/>
      <c r="AP847" s="27"/>
      <c r="AQ847" s="27"/>
      <c r="AR847" s="27"/>
      <c r="AS847" s="27"/>
      <c r="AT847" s="27"/>
      <c r="AU847" s="27"/>
    </row>
    <row r="848" spans="1:47" ht="12.75" customHeight="1">
      <c r="A848" s="7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7"/>
      <c r="AI848" s="27"/>
      <c r="AJ848" s="27"/>
      <c r="AK848" s="27"/>
      <c r="AL848" s="27"/>
      <c r="AM848" s="27"/>
      <c r="AN848" s="27"/>
      <c r="AO848" s="27"/>
      <c r="AP848" s="27"/>
      <c r="AQ848" s="27"/>
      <c r="AR848" s="27"/>
      <c r="AS848" s="27"/>
      <c r="AT848" s="27"/>
      <c r="AU848" s="27"/>
    </row>
    <row r="849" spans="1:47" ht="12.75" customHeight="1">
      <c r="A849" s="7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7"/>
      <c r="AI849" s="27"/>
      <c r="AJ849" s="27"/>
      <c r="AK849" s="27"/>
      <c r="AL849" s="27"/>
      <c r="AM849" s="27"/>
      <c r="AN849" s="27"/>
      <c r="AO849" s="27"/>
      <c r="AP849" s="27"/>
      <c r="AQ849" s="27"/>
      <c r="AR849" s="27"/>
      <c r="AS849" s="27"/>
      <c r="AT849" s="27"/>
      <c r="AU849" s="27"/>
    </row>
    <row r="850" spans="1:47" ht="12.75" customHeight="1">
      <c r="A850" s="7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7"/>
      <c r="AI850" s="27"/>
      <c r="AJ850" s="27"/>
      <c r="AK850" s="27"/>
      <c r="AL850" s="27"/>
      <c r="AM850" s="27"/>
      <c r="AN850" s="27"/>
      <c r="AO850" s="27"/>
      <c r="AP850" s="27"/>
      <c r="AQ850" s="27"/>
      <c r="AR850" s="27"/>
      <c r="AS850" s="27"/>
      <c r="AT850" s="27"/>
      <c r="AU850" s="27"/>
    </row>
    <row r="851" spans="1:47" ht="12.75" customHeight="1">
      <c r="A851" s="7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7"/>
      <c r="AI851" s="27"/>
      <c r="AJ851" s="27"/>
      <c r="AK851" s="27"/>
      <c r="AL851" s="27"/>
      <c r="AM851" s="27"/>
      <c r="AN851" s="27"/>
      <c r="AO851" s="27"/>
      <c r="AP851" s="27"/>
      <c r="AQ851" s="27"/>
      <c r="AR851" s="27"/>
      <c r="AS851" s="27"/>
      <c r="AT851" s="27"/>
      <c r="AU851" s="27"/>
    </row>
    <row r="852" spans="1:47" ht="12.75" customHeight="1">
      <c r="A852" s="7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7"/>
      <c r="AI852" s="27"/>
      <c r="AJ852" s="27"/>
      <c r="AK852" s="27"/>
      <c r="AL852" s="27"/>
      <c r="AM852" s="27"/>
      <c r="AN852" s="27"/>
      <c r="AO852" s="27"/>
      <c r="AP852" s="27"/>
      <c r="AQ852" s="27"/>
      <c r="AR852" s="27"/>
      <c r="AS852" s="27"/>
      <c r="AT852" s="27"/>
      <c r="AU852" s="27"/>
    </row>
    <row r="853" spans="1:47" ht="12.75" customHeight="1">
      <c r="A853" s="7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7"/>
      <c r="AI853" s="27"/>
      <c r="AJ853" s="27"/>
      <c r="AK853" s="27"/>
      <c r="AL853" s="27"/>
      <c r="AM853" s="27"/>
      <c r="AN853" s="27"/>
      <c r="AO853" s="27"/>
      <c r="AP853" s="27"/>
      <c r="AQ853" s="27"/>
      <c r="AR853" s="27"/>
      <c r="AS853" s="27"/>
      <c r="AT853" s="27"/>
      <c r="AU853" s="27"/>
    </row>
    <row r="854" spans="1:47" ht="12.75" customHeight="1">
      <c r="A854" s="7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7"/>
      <c r="AI854" s="27"/>
      <c r="AJ854" s="27"/>
      <c r="AK854" s="27"/>
      <c r="AL854" s="27"/>
      <c r="AM854" s="27"/>
      <c r="AN854" s="27"/>
      <c r="AO854" s="27"/>
      <c r="AP854" s="27"/>
      <c r="AQ854" s="27"/>
      <c r="AR854" s="27"/>
      <c r="AS854" s="27"/>
      <c r="AT854" s="27"/>
      <c r="AU854" s="27"/>
    </row>
    <row r="855" spans="1:47" ht="12.75" customHeight="1">
      <c r="A855" s="7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7"/>
      <c r="AI855" s="27"/>
      <c r="AJ855" s="27"/>
      <c r="AK855" s="27"/>
      <c r="AL855" s="27"/>
      <c r="AM855" s="27"/>
      <c r="AN855" s="27"/>
      <c r="AO855" s="27"/>
      <c r="AP855" s="27"/>
      <c r="AQ855" s="27"/>
      <c r="AR855" s="27"/>
      <c r="AS855" s="27"/>
      <c r="AT855" s="27"/>
      <c r="AU855" s="27"/>
    </row>
    <row r="856" spans="1:47" ht="12.75" customHeight="1">
      <c r="A856" s="7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  <c r="AI856" s="27"/>
      <c r="AJ856" s="27"/>
      <c r="AK856" s="27"/>
      <c r="AL856" s="27"/>
      <c r="AM856" s="27"/>
      <c r="AN856" s="27"/>
      <c r="AO856" s="27"/>
      <c r="AP856" s="27"/>
      <c r="AQ856" s="27"/>
      <c r="AR856" s="27"/>
      <c r="AS856" s="27"/>
      <c r="AT856" s="27"/>
      <c r="AU856" s="27"/>
    </row>
    <row r="857" spans="1:47" ht="12.75" customHeight="1">
      <c r="A857" s="7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7"/>
      <c r="AI857" s="27"/>
      <c r="AJ857" s="27"/>
      <c r="AK857" s="27"/>
      <c r="AL857" s="27"/>
      <c r="AM857" s="27"/>
      <c r="AN857" s="27"/>
      <c r="AO857" s="27"/>
      <c r="AP857" s="27"/>
      <c r="AQ857" s="27"/>
      <c r="AR857" s="27"/>
      <c r="AS857" s="27"/>
      <c r="AT857" s="27"/>
      <c r="AU857" s="27"/>
    </row>
    <row r="858" spans="1:47" ht="12.75" customHeight="1">
      <c r="A858" s="7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7"/>
      <c r="AI858" s="27"/>
      <c r="AJ858" s="27"/>
      <c r="AK858" s="27"/>
      <c r="AL858" s="27"/>
      <c r="AM858" s="27"/>
      <c r="AN858" s="27"/>
      <c r="AO858" s="27"/>
      <c r="AP858" s="27"/>
      <c r="AQ858" s="27"/>
      <c r="AR858" s="27"/>
      <c r="AS858" s="27"/>
      <c r="AT858" s="27"/>
      <c r="AU858" s="27"/>
    </row>
    <row r="859" spans="1:47" ht="12.75" customHeight="1">
      <c r="A859" s="7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7"/>
      <c r="AI859" s="27"/>
      <c r="AJ859" s="27"/>
      <c r="AK859" s="27"/>
      <c r="AL859" s="27"/>
      <c r="AM859" s="27"/>
      <c r="AN859" s="27"/>
      <c r="AO859" s="27"/>
      <c r="AP859" s="27"/>
      <c r="AQ859" s="27"/>
      <c r="AR859" s="27"/>
      <c r="AS859" s="27"/>
      <c r="AT859" s="27"/>
      <c r="AU859" s="27"/>
    </row>
    <row r="860" spans="1:47" ht="12.75" customHeight="1">
      <c r="A860" s="7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7"/>
      <c r="AI860" s="27"/>
      <c r="AJ860" s="27"/>
      <c r="AK860" s="27"/>
      <c r="AL860" s="27"/>
      <c r="AM860" s="27"/>
      <c r="AN860" s="27"/>
      <c r="AO860" s="27"/>
      <c r="AP860" s="27"/>
      <c r="AQ860" s="27"/>
      <c r="AR860" s="27"/>
      <c r="AS860" s="27"/>
      <c r="AT860" s="27"/>
      <c r="AU860" s="27"/>
    </row>
    <row r="861" spans="1:47" ht="12.75" customHeight="1">
      <c r="A861" s="7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7"/>
      <c r="AI861" s="27"/>
      <c r="AJ861" s="27"/>
      <c r="AK861" s="27"/>
      <c r="AL861" s="27"/>
      <c r="AM861" s="27"/>
      <c r="AN861" s="27"/>
      <c r="AO861" s="27"/>
      <c r="AP861" s="27"/>
      <c r="AQ861" s="27"/>
      <c r="AR861" s="27"/>
      <c r="AS861" s="27"/>
      <c r="AT861" s="27"/>
      <c r="AU861" s="27"/>
    </row>
    <row r="862" spans="1:47" ht="12.75" customHeight="1">
      <c r="A862" s="7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7"/>
      <c r="AI862" s="27"/>
      <c r="AJ862" s="27"/>
      <c r="AK862" s="27"/>
      <c r="AL862" s="27"/>
      <c r="AM862" s="27"/>
      <c r="AN862" s="27"/>
      <c r="AO862" s="27"/>
      <c r="AP862" s="27"/>
      <c r="AQ862" s="27"/>
      <c r="AR862" s="27"/>
      <c r="AS862" s="27"/>
      <c r="AT862" s="27"/>
      <c r="AU862" s="27"/>
    </row>
    <row r="863" spans="1:47" ht="12.75" customHeight="1">
      <c r="A863" s="7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7"/>
      <c r="AI863" s="27"/>
      <c r="AJ863" s="27"/>
      <c r="AK863" s="27"/>
      <c r="AL863" s="27"/>
      <c r="AM863" s="27"/>
      <c r="AN863" s="27"/>
      <c r="AO863" s="27"/>
      <c r="AP863" s="27"/>
      <c r="AQ863" s="27"/>
      <c r="AR863" s="27"/>
      <c r="AS863" s="27"/>
      <c r="AT863" s="27"/>
      <c r="AU863" s="27"/>
    </row>
    <row r="864" spans="1:47" ht="12.75" customHeight="1">
      <c r="A864" s="7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7"/>
      <c r="AI864" s="27"/>
      <c r="AJ864" s="27"/>
      <c r="AK864" s="27"/>
      <c r="AL864" s="27"/>
      <c r="AM864" s="27"/>
      <c r="AN864" s="27"/>
      <c r="AO864" s="27"/>
      <c r="AP864" s="27"/>
      <c r="AQ864" s="27"/>
      <c r="AR864" s="27"/>
      <c r="AS864" s="27"/>
      <c r="AT864" s="27"/>
      <c r="AU864" s="27"/>
    </row>
    <row r="865" spans="1:47" ht="12.75" customHeight="1">
      <c r="A865" s="7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7"/>
      <c r="AI865" s="27"/>
      <c r="AJ865" s="27"/>
      <c r="AK865" s="27"/>
      <c r="AL865" s="27"/>
      <c r="AM865" s="27"/>
      <c r="AN865" s="27"/>
      <c r="AO865" s="27"/>
      <c r="AP865" s="27"/>
      <c r="AQ865" s="27"/>
      <c r="AR865" s="27"/>
      <c r="AS865" s="27"/>
      <c r="AT865" s="27"/>
      <c r="AU865" s="27"/>
    </row>
    <row r="866" spans="1:47" ht="12.75" customHeight="1">
      <c r="A866" s="7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  <c r="AI866" s="27"/>
      <c r="AJ866" s="27"/>
      <c r="AK866" s="27"/>
      <c r="AL866" s="27"/>
      <c r="AM866" s="27"/>
      <c r="AN866" s="27"/>
      <c r="AO866" s="27"/>
      <c r="AP866" s="27"/>
      <c r="AQ866" s="27"/>
      <c r="AR866" s="27"/>
      <c r="AS866" s="27"/>
      <c r="AT866" s="27"/>
      <c r="AU866" s="27"/>
    </row>
    <row r="867" spans="1:47" ht="12.75" customHeight="1">
      <c r="A867" s="7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7"/>
      <c r="AI867" s="27"/>
      <c r="AJ867" s="27"/>
      <c r="AK867" s="27"/>
      <c r="AL867" s="27"/>
      <c r="AM867" s="27"/>
      <c r="AN867" s="27"/>
      <c r="AO867" s="27"/>
      <c r="AP867" s="27"/>
      <c r="AQ867" s="27"/>
      <c r="AR867" s="27"/>
      <c r="AS867" s="27"/>
      <c r="AT867" s="27"/>
      <c r="AU867" s="27"/>
    </row>
    <row r="868" spans="1:47" ht="12.75" customHeight="1">
      <c r="A868" s="7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7"/>
      <c r="AI868" s="27"/>
      <c r="AJ868" s="27"/>
      <c r="AK868" s="27"/>
      <c r="AL868" s="27"/>
      <c r="AM868" s="27"/>
      <c r="AN868" s="27"/>
      <c r="AO868" s="27"/>
      <c r="AP868" s="27"/>
      <c r="AQ868" s="27"/>
      <c r="AR868" s="27"/>
      <c r="AS868" s="27"/>
      <c r="AT868" s="27"/>
      <c r="AU868" s="27"/>
    </row>
    <row r="869" spans="1:47" ht="12.75" customHeight="1">
      <c r="A869" s="7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7"/>
      <c r="AI869" s="27"/>
      <c r="AJ869" s="27"/>
      <c r="AK869" s="27"/>
      <c r="AL869" s="27"/>
      <c r="AM869" s="27"/>
      <c r="AN869" s="27"/>
      <c r="AO869" s="27"/>
      <c r="AP869" s="27"/>
      <c r="AQ869" s="27"/>
      <c r="AR869" s="27"/>
      <c r="AS869" s="27"/>
      <c r="AT869" s="27"/>
      <c r="AU869" s="27"/>
    </row>
    <row r="870" spans="1:47" ht="12.75" customHeight="1">
      <c r="A870" s="7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7"/>
      <c r="AI870" s="27"/>
      <c r="AJ870" s="27"/>
      <c r="AK870" s="27"/>
      <c r="AL870" s="27"/>
      <c r="AM870" s="27"/>
      <c r="AN870" s="27"/>
      <c r="AO870" s="27"/>
      <c r="AP870" s="27"/>
      <c r="AQ870" s="27"/>
      <c r="AR870" s="27"/>
      <c r="AS870" s="27"/>
      <c r="AT870" s="27"/>
      <c r="AU870" s="27"/>
    </row>
    <row r="871" spans="1:47" ht="12.75" customHeight="1">
      <c r="A871" s="7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7"/>
      <c r="AI871" s="27"/>
      <c r="AJ871" s="27"/>
      <c r="AK871" s="27"/>
      <c r="AL871" s="27"/>
      <c r="AM871" s="27"/>
      <c r="AN871" s="27"/>
      <c r="AO871" s="27"/>
      <c r="AP871" s="27"/>
      <c r="AQ871" s="27"/>
      <c r="AR871" s="27"/>
      <c r="AS871" s="27"/>
      <c r="AT871" s="27"/>
      <c r="AU871" s="27"/>
    </row>
    <row r="872" spans="1:47" ht="12.75" customHeight="1">
      <c r="A872" s="7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7"/>
      <c r="AI872" s="27"/>
      <c r="AJ872" s="27"/>
      <c r="AK872" s="27"/>
      <c r="AL872" s="27"/>
      <c r="AM872" s="27"/>
      <c r="AN872" s="27"/>
      <c r="AO872" s="27"/>
      <c r="AP872" s="27"/>
      <c r="AQ872" s="27"/>
      <c r="AR872" s="27"/>
      <c r="AS872" s="27"/>
      <c r="AT872" s="27"/>
      <c r="AU872" s="27"/>
    </row>
    <row r="873" spans="1:47" ht="12.75" customHeight="1">
      <c r="A873" s="7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7"/>
      <c r="AI873" s="27"/>
      <c r="AJ873" s="27"/>
      <c r="AK873" s="27"/>
      <c r="AL873" s="27"/>
      <c r="AM873" s="27"/>
      <c r="AN873" s="27"/>
      <c r="AO873" s="27"/>
      <c r="AP873" s="27"/>
      <c r="AQ873" s="27"/>
      <c r="AR873" s="27"/>
      <c r="AS873" s="27"/>
      <c r="AT873" s="27"/>
      <c r="AU873" s="27"/>
    </row>
    <row r="874" spans="1:47" ht="12.75" customHeight="1">
      <c r="A874" s="7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7"/>
      <c r="AI874" s="27"/>
      <c r="AJ874" s="27"/>
      <c r="AK874" s="27"/>
      <c r="AL874" s="27"/>
      <c r="AM874" s="27"/>
      <c r="AN874" s="27"/>
      <c r="AO874" s="27"/>
      <c r="AP874" s="27"/>
      <c r="AQ874" s="27"/>
      <c r="AR874" s="27"/>
      <c r="AS874" s="27"/>
      <c r="AT874" s="27"/>
      <c r="AU874" s="27"/>
    </row>
    <row r="875" spans="1:47" ht="12.75" customHeight="1">
      <c r="A875" s="7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7"/>
      <c r="AI875" s="27"/>
      <c r="AJ875" s="27"/>
      <c r="AK875" s="27"/>
      <c r="AL875" s="27"/>
      <c r="AM875" s="27"/>
      <c r="AN875" s="27"/>
      <c r="AO875" s="27"/>
      <c r="AP875" s="27"/>
      <c r="AQ875" s="27"/>
      <c r="AR875" s="27"/>
      <c r="AS875" s="27"/>
      <c r="AT875" s="27"/>
      <c r="AU875" s="27"/>
    </row>
    <row r="876" spans="1:47" ht="12.75" customHeight="1">
      <c r="A876" s="7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  <c r="AI876" s="27"/>
      <c r="AJ876" s="27"/>
      <c r="AK876" s="27"/>
      <c r="AL876" s="27"/>
      <c r="AM876" s="27"/>
      <c r="AN876" s="27"/>
      <c r="AO876" s="27"/>
      <c r="AP876" s="27"/>
      <c r="AQ876" s="27"/>
      <c r="AR876" s="27"/>
      <c r="AS876" s="27"/>
      <c r="AT876" s="27"/>
      <c r="AU876" s="27"/>
    </row>
    <row r="877" spans="1:47" ht="12.75" customHeight="1">
      <c r="A877" s="7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7"/>
      <c r="AI877" s="27"/>
      <c r="AJ877" s="27"/>
      <c r="AK877" s="27"/>
      <c r="AL877" s="27"/>
      <c r="AM877" s="27"/>
      <c r="AN877" s="27"/>
      <c r="AO877" s="27"/>
      <c r="AP877" s="27"/>
      <c r="AQ877" s="27"/>
      <c r="AR877" s="27"/>
      <c r="AS877" s="27"/>
      <c r="AT877" s="27"/>
      <c r="AU877" s="27"/>
    </row>
    <row r="878" spans="1:47" ht="12.75" customHeight="1">
      <c r="A878" s="7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7"/>
      <c r="AI878" s="27"/>
      <c r="AJ878" s="27"/>
      <c r="AK878" s="27"/>
      <c r="AL878" s="27"/>
      <c r="AM878" s="27"/>
      <c r="AN878" s="27"/>
      <c r="AO878" s="27"/>
      <c r="AP878" s="27"/>
      <c r="AQ878" s="27"/>
      <c r="AR878" s="27"/>
      <c r="AS878" s="27"/>
      <c r="AT878" s="27"/>
      <c r="AU878" s="27"/>
    </row>
    <row r="879" spans="1:47" ht="12.75" customHeight="1">
      <c r="A879" s="7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7"/>
      <c r="AI879" s="27"/>
      <c r="AJ879" s="27"/>
      <c r="AK879" s="27"/>
      <c r="AL879" s="27"/>
      <c r="AM879" s="27"/>
      <c r="AN879" s="27"/>
      <c r="AO879" s="27"/>
      <c r="AP879" s="27"/>
      <c r="AQ879" s="27"/>
      <c r="AR879" s="27"/>
      <c r="AS879" s="27"/>
      <c r="AT879" s="27"/>
      <c r="AU879" s="27"/>
    </row>
    <row r="880" spans="1:47" ht="12.75" customHeight="1">
      <c r="A880" s="7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7"/>
      <c r="AI880" s="27"/>
      <c r="AJ880" s="27"/>
      <c r="AK880" s="27"/>
      <c r="AL880" s="27"/>
      <c r="AM880" s="27"/>
      <c r="AN880" s="27"/>
      <c r="AO880" s="27"/>
      <c r="AP880" s="27"/>
      <c r="AQ880" s="27"/>
      <c r="AR880" s="27"/>
      <c r="AS880" s="27"/>
      <c r="AT880" s="27"/>
      <c r="AU880" s="27"/>
    </row>
    <row r="881" spans="1:47" ht="12.75" customHeight="1">
      <c r="A881" s="7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7"/>
      <c r="AI881" s="27"/>
      <c r="AJ881" s="27"/>
      <c r="AK881" s="27"/>
      <c r="AL881" s="27"/>
      <c r="AM881" s="27"/>
      <c r="AN881" s="27"/>
      <c r="AO881" s="27"/>
      <c r="AP881" s="27"/>
      <c r="AQ881" s="27"/>
      <c r="AR881" s="27"/>
      <c r="AS881" s="27"/>
      <c r="AT881" s="27"/>
      <c r="AU881" s="27"/>
    </row>
    <row r="882" spans="1:47" ht="12.75" customHeight="1">
      <c r="A882" s="7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7"/>
      <c r="AI882" s="27"/>
      <c r="AJ882" s="27"/>
      <c r="AK882" s="27"/>
      <c r="AL882" s="27"/>
      <c r="AM882" s="27"/>
      <c r="AN882" s="27"/>
      <c r="AO882" s="27"/>
      <c r="AP882" s="27"/>
      <c r="AQ882" s="27"/>
      <c r="AR882" s="27"/>
      <c r="AS882" s="27"/>
      <c r="AT882" s="27"/>
      <c r="AU882" s="27"/>
    </row>
    <row r="883" spans="1:47" ht="12.75" customHeight="1">
      <c r="A883" s="7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7"/>
      <c r="AI883" s="27"/>
      <c r="AJ883" s="27"/>
      <c r="AK883" s="27"/>
      <c r="AL883" s="27"/>
      <c r="AM883" s="27"/>
      <c r="AN883" s="27"/>
      <c r="AO883" s="27"/>
      <c r="AP883" s="27"/>
      <c r="AQ883" s="27"/>
      <c r="AR883" s="27"/>
      <c r="AS883" s="27"/>
      <c r="AT883" s="27"/>
      <c r="AU883" s="27"/>
    </row>
    <row r="884" spans="1:47" ht="12.75" customHeight="1">
      <c r="A884" s="7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7"/>
      <c r="AI884" s="27"/>
      <c r="AJ884" s="27"/>
      <c r="AK884" s="27"/>
      <c r="AL884" s="27"/>
      <c r="AM884" s="27"/>
      <c r="AN884" s="27"/>
      <c r="AO884" s="27"/>
      <c r="AP884" s="27"/>
      <c r="AQ884" s="27"/>
      <c r="AR884" s="27"/>
      <c r="AS884" s="27"/>
      <c r="AT884" s="27"/>
      <c r="AU884" s="27"/>
    </row>
    <row r="885" spans="1:47" ht="12.75" customHeight="1">
      <c r="A885" s="7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7"/>
      <c r="AI885" s="27"/>
      <c r="AJ885" s="27"/>
      <c r="AK885" s="27"/>
      <c r="AL885" s="27"/>
      <c r="AM885" s="27"/>
      <c r="AN885" s="27"/>
      <c r="AO885" s="27"/>
      <c r="AP885" s="27"/>
      <c r="AQ885" s="27"/>
      <c r="AR885" s="27"/>
      <c r="AS885" s="27"/>
      <c r="AT885" s="27"/>
      <c r="AU885" s="27"/>
    </row>
    <row r="886" spans="1:47" ht="12.75" customHeight="1">
      <c r="A886" s="7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  <c r="AI886" s="27"/>
      <c r="AJ886" s="27"/>
      <c r="AK886" s="27"/>
      <c r="AL886" s="27"/>
      <c r="AM886" s="27"/>
      <c r="AN886" s="27"/>
      <c r="AO886" s="27"/>
      <c r="AP886" s="27"/>
      <c r="AQ886" s="27"/>
      <c r="AR886" s="27"/>
      <c r="AS886" s="27"/>
      <c r="AT886" s="27"/>
      <c r="AU886" s="27"/>
    </row>
    <row r="887" spans="1:47" ht="12.75" customHeight="1">
      <c r="A887" s="7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7"/>
      <c r="AI887" s="27"/>
      <c r="AJ887" s="27"/>
      <c r="AK887" s="27"/>
      <c r="AL887" s="27"/>
      <c r="AM887" s="27"/>
      <c r="AN887" s="27"/>
      <c r="AO887" s="27"/>
      <c r="AP887" s="27"/>
      <c r="AQ887" s="27"/>
      <c r="AR887" s="27"/>
      <c r="AS887" s="27"/>
      <c r="AT887" s="27"/>
      <c r="AU887" s="27"/>
    </row>
    <row r="888" spans="1:47" ht="12.75" customHeight="1">
      <c r="A888" s="7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7"/>
      <c r="AI888" s="27"/>
      <c r="AJ888" s="27"/>
      <c r="AK888" s="27"/>
      <c r="AL888" s="27"/>
      <c r="AM888" s="27"/>
      <c r="AN888" s="27"/>
      <c r="AO888" s="27"/>
      <c r="AP888" s="27"/>
      <c r="AQ888" s="27"/>
      <c r="AR888" s="27"/>
      <c r="AS888" s="27"/>
      <c r="AT888" s="27"/>
      <c r="AU888" s="27"/>
    </row>
    <row r="889" spans="1:47" ht="12.75" customHeight="1">
      <c r="A889" s="7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7"/>
      <c r="AI889" s="27"/>
      <c r="AJ889" s="27"/>
      <c r="AK889" s="27"/>
      <c r="AL889" s="27"/>
      <c r="AM889" s="27"/>
      <c r="AN889" s="27"/>
      <c r="AO889" s="27"/>
      <c r="AP889" s="27"/>
      <c r="AQ889" s="27"/>
      <c r="AR889" s="27"/>
      <c r="AS889" s="27"/>
      <c r="AT889" s="27"/>
      <c r="AU889" s="27"/>
    </row>
    <row r="890" spans="1:47" ht="12.75" customHeight="1">
      <c r="A890" s="7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7"/>
      <c r="AI890" s="27"/>
      <c r="AJ890" s="27"/>
      <c r="AK890" s="27"/>
      <c r="AL890" s="27"/>
      <c r="AM890" s="27"/>
      <c r="AN890" s="27"/>
      <c r="AO890" s="27"/>
      <c r="AP890" s="27"/>
      <c r="AQ890" s="27"/>
      <c r="AR890" s="27"/>
      <c r="AS890" s="27"/>
      <c r="AT890" s="27"/>
      <c r="AU890" s="27"/>
    </row>
    <row r="891" spans="1:47" ht="12.75" customHeight="1">
      <c r="A891" s="7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7"/>
      <c r="AI891" s="27"/>
      <c r="AJ891" s="27"/>
      <c r="AK891" s="27"/>
      <c r="AL891" s="27"/>
      <c r="AM891" s="27"/>
      <c r="AN891" s="27"/>
      <c r="AO891" s="27"/>
      <c r="AP891" s="27"/>
      <c r="AQ891" s="27"/>
      <c r="AR891" s="27"/>
      <c r="AS891" s="27"/>
      <c r="AT891" s="27"/>
      <c r="AU891" s="27"/>
    </row>
    <row r="892" spans="1:47" ht="12.75" customHeight="1">
      <c r="A892" s="7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7"/>
      <c r="AI892" s="27"/>
      <c r="AJ892" s="27"/>
      <c r="AK892" s="27"/>
      <c r="AL892" s="27"/>
      <c r="AM892" s="27"/>
      <c r="AN892" s="27"/>
      <c r="AO892" s="27"/>
      <c r="AP892" s="27"/>
      <c r="AQ892" s="27"/>
      <c r="AR892" s="27"/>
      <c r="AS892" s="27"/>
      <c r="AT892" s="27"/>
      <c r="AU892" s="27"/>
    </row>
    <row r="893" spans="1:47" ht="12.75" customHeight="1">
      <c r="A893" s="7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7"/>
      <c r="AI893" s="27"/>
      <c r="AJ893" s="27"/>
      <c r="AK893" s="27"/>
      <c r="AL893" s="27"/>
      <c r="AM893" s="27"/>
      <c r="AN893" s="27"/>
      <c r="AO893" s="27"/>
      <c r="AP893" s="27"/>
      <c r="AQ893" s="27"/>
      <c r="AR893" s="27"/>
      <c r="AS893" s="27"/>
      <c r="AT893" s="27"/>
      <c r="AU893" s="27"/>
    </row>
    <row r="894" spans="1:47" ht="12.75" customHeight="1">
      <c r="A894" s="7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7"/>
      <c r="AI894" s="27"/>
      <c r="AJ894" s="27"/>
      <c r="AK894" s="27"/>
      <c r="AL894" s="27"/>
      <c r="AM894" s="27"/>
      <c r="AN894" s="27"/>
      <c r="AO894" s="27"/>
      <c r="AP894" s="27"/>
      <c r="AQ894" s="27"/>
      <c r="AR894" s="27"/>
      <c r="AS894" s="27"/>
      <c r="AT894" s="27"/>
      <c r="AU894" s="27"/>
    </row>
    <row r="895" spans="1:47" ht="12.75" customHeight="1">
      <c r="A895" s="7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7"/>
      <c r="AI895" s="27"/>
      <c r="AJ895" s="27"/>
      <c r="AK895" s="27"/>
      <c r="AL895" s="27"/>
      <c r="AM895" s="27"/>
      <c r="AN895" s="27"/>
      <c r="AO895" s="27"/>
      <c r="AP895" s="27"/>
      <c r="AQ895" s="27"/>
      <c r="AR895" s="27"/>
      <c r="AS895" s="27"/>
      <c r="AT895" s="27"/>
      <c r="AU895" s="27"/>
    </row>
    <row r="896" spans="1:47" ht="12.75" customHeight="1">
      <c r="A896" s="7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7"/>
      <c r="AI896" s="27"/>
      <c r="AJ896" s="27"/>
      <c r="AK896" s="27"/>
      <c r="AL896" s="27"/>
      <c r="AM896" s="27"/>
      <c r="AN896" s="27"/>
      <c r="AO896" s="27"/>
      <c r="AP896" s="27"/>
      <c r="AQ896" s="27"/>
      <c r="AR896" s="27"/>
      <c r="AS896" s="27"/>
      <c r="AT896" s="27"/>
      <c r="AU896" s="27"/>
    </row>
    <row r="897" spans="1:47" ht="12.75" customHeight="1">
      <c r="A897" s="7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7"/>
      <c r="AI897" s="27"/>
      <c r="AJ897" s="27"/>
      <c r="AK897" s="27"/>
      <c r="AL897" s="27"/>
      <c r="AM897" s="27"/>
      <c r="AN897" s="27"/>
      <c r="AO897" s="27"/>
      <c r="AP897" s="27"/>
      <c r="AQ897" s="27"/>
      <c r="AR897" s="27"/>
      <c r="AS897" s="27"/>
      <c r="AT897" s="27"/>
      <c r="AU897" s="27"/>
    </row>
    <row r="898" spans="1:47" ht="12.75" customHeight="1">
      <c r="A898" s="7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7"/>
      <c r="AI898" s="27"/>
      <c r="AJ898" s="27"/>
      <c r="AK898" s="27"/>
      <c r="AL898" s="27"/>
      <c r="AM898" s="27"/>
      <c r="AN898" s="27"/>
      <c r="AO898" s="27"/>
      <c r="AP898" s="27"/>
      <c r="AQ898" s="27"/>
      <c r="AR898" s="27"/>
      <c r="AS898" s="27"/>
      <c r="AT898" s="27"/>
      <c r="AU898" s="27"/>
    </row>
    <row r="899" spans="1:47" ht="12.75" customHeight="1">
      <c r="A899" s="7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7"/>
      <c r="AI899" s="27"/>
      <c r="AJ899" s="27"/>
      <c r="AK899" s="27"/>
      <c r="AL899" s="27"/>
      <c r="AM899" s="27"/>
      <c r="AN899" s="27"/>
      <c r="AO899" s="27"/>
      <c r="AP899" s="27"/>
      <c r="AQ899" s="27"/>
      <c r="AR899" s="27"/>
      <c r="AS899" s="27"/>
      <c r="AT899" s="27"/>
      <c r="AU899" s="27"/>
    </row>
    <row r="900" spans="1:47" ht="12.75" customHeight="1">
      <c r="A900" s="7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7"/>
      <c r="AI900" s="27"/>
      <c r="AJ900" s="27"/>
      <c r="AK900" s="27"/>
      <c r="AL900" s="27"/>
      <c r="AM900" s="27"/>
      <c r="AN900" s="27"/>
      <c r="AO900" s="27"/>
      <c r="AP900" s="27"/>
      <c r="AQ900" s="27"/>
      <c r="AR900" s="27"/>
      <c r="AS900" s="27"/>
      <c r="AT900" s="27"/>
      <c r="AU900" s="27"/>
    </row>
    <row r="901" spans="1:47" ht="12.75" customHeight="1">
      <c r="A901" s="7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7"/>
      <c r="AI901" s="27"/>
      <c r="AJ901" s="27"/>
      <c r="AK901" s="27"/>
      <c r="AL901" s="27"/>
      <c r="AM901" s="27"/>
      <c r="AN901" s="27"/>
      <c r="AO901" s="27"/>
      <c r="AP901" s="27"/>
      <c r="AQ901" s="27"/>
      <c r="AR901" s="27"/>
      <c r="AS901" s="27"/>
      <c r="AT901" s="27"/>
      <c r="AU901" s="27"/>
    </row>
    <row r="902" spans="1:47" ht="12.75" customHeight="1">
      <c r="A902" s="7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7"/>
      <c r="AI902" s="27"/>
      <c r="AJ902" s="27"/>
      <c r="AK902" s="27"/>
      <c r="AL902" s="27"/>
      <c r="AM902" s="27"/>
      <c r="AN902" s="27"/>
      <c r="AO902" s="27"/>
      <c r="AP902" s="27"/>
      <c r="AQ902" s="27"/>
      <c r="AR902" s="27"/>
      <c r="AS902" s="27"/>
      <c r="AT902" s="27"/>
      <c r="AU902" s="27"/>
    </row>
    <row r="903" spans="1:47" ht="12.75" customHeight="1">
      <c r="A903" s="7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7"/>
      <c r="AI903" s="27"/>
      <c r="AJ903" s="27"/>
      <c r="AK903" s="27"/>
      <c r="AL903" s="27"/>
      <c r="AM903" s="27"/>
      <c r="AN903" s="27"/>
      <c r="AO903" s="27"/>
      <c r="AP903" s="27"/>
      <c r="AQ903" s="27"/>
      <c r="AR903" s="27"/>
      <c r="AS903" s="27"/>
      <c r="AT903" s="27"/>
      <c r="AU903" s="27"/>
    </row>
    <row r="904" spans="1:47" ht="12.75" customHeight="1">
      <c r="A904" s="7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7"/>
      <c r="AI904" s="27"/>
      <c r="AJ904" s="27"/>
      <c r="AK904" s="27"/>
      <c r="AL904" s="27"/>
      <c r="AM904" s="27"/>
      <c r="AN904" s="27"/>
      <c r="AO904" s="27"/>
      <c r="AP904" s="27"/>
      <c r="AQ904" s="27"/>
      <c r="AR904" s="27"/>
      <c r="AS904" s="27"/>
      <c r="AT904" s="27"/>
      <c r="AU904" s="27"/>
    </row>
    <row r="905" spans="1:47" ht="12.75" customHeight="1">
      <c r="A905" s="7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7"/>
      <c r="AI905" s="27"/>
      <c r="AJ905" s="27"/>
      <c r="AK905" s="27"/>
      <c r="AL905" s="27"/>
      <c r="AM905" s="27"/>
      <c r="AN905" s="27"/>
      <c r="AO905" s="27"/>
      <c r="AP905" s="27"/>
      <c r="AQ905" s="27"/>
      <c r="AR905" s="27"/>
      <c r="AS905" s="27"/>
      <c r="AT905" s="27"/>
      <c r="AU905" s="27"/>
    </row>
    <row r="906" spans="1:47" ht="12.75" customHeight="1">
      <c r="A906" s="7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7"/>
      <c r="AI906" s="27"/>
      <c r="AJ906" s="27"/>
      <c r="AK906" s="27"/>
      <c r="AL906" s="27"/>
      <c r="AM906" s="27"/>
      <c r="AN906" s="27"/>
      <c r="AO906" s="27"/>
      <c r="AP906" s="27"/>
      <c r="AQ906" s="27"/>
      <c r="AR906" s="27"/>
      <c r="AS906" s="27"/>
      <c r="AT906" s="27"/>
      <c r="AU906" s="27"/>
    </row>
    <row r="907" spans="1:47" ht="12.75" customHeight="1">
      <c r="A907" s="7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7"/>
      <c r="AI907" s="27"/>
      <c r="AJ907" s="27"/>
      <c r="AK907" s="27"/>
      <c r="AL907" s="27"/>
      <c r="AM907" s="27"/>
      <c r="AN907" s="27"/>
      <c r="AO907" s="27"/>
      <c r="AP907" s="27"/>
      <c r="AQ907" s="27"/>
      <c r="AR907" s="27"/>
      <c r="AS907" s="27"/>
      <c r="AT907" s="27"/>
      <c r="AU907" s="27"/>
    </row>
    <row r="908" spans="1:47" ht="12.75" customHeight="1">
      <c r="A908" s="7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7"/>
      <c r="AI908" s="27"/>
      <c r="AJ908" s="27"/>
      <c r="AK908" s="27"/>
      <c r="AL908" s="27"/>
      <c r="AM908" s="27"/>
      <c r="AN908" s="27"/>
      <c r="AO908" s="27"/>
      <c r="AP908" s="27"/>
      <c r="AQ908" s="27"/>
      <c r="AR908" s="27"/>
      <c r="AS908" s="27"/>
      <c r="AT908" s="27"/>
      <c r="AU908" s="27"/>
    </row>
    <row r="909" spans="1:47" ht="12.75" customHeight="1">
      <c r="A909" s="7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7"/>
      <c r="AI909" s="27"/>
      <c r="AJ909" s="27"/>
      <c r="AK909" s="27"/>
      <c r="AL909" s="27"/>
      <c r="AM909" s="27"/>
      <c r="AN909" s="27"/>
      <c r="AO909" s="27"/>
      <c r="AP909" s="27"/>
      <c r="AQ909" s="27"/>
      <c r="AR909" s="27"/>
      <c r="AS909" s="27"/>
      <c r="AT909" s="27"/>
      <c r="AU909" s="27"/>
    </row>
    <row r="910" spans="1:47" ht="12.75" customHeight="1">
      <c r="A910" s="7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7"/>
      <c r="AI910" s="27"/>
      <c r="AJ910" s="27"/>
      <c r="AK910" s="27"/>
      <c r="AL910" s="27"/>
      <c r="AM910" s="27"/>
      <c r="AN910" s="27"/>
      <c r="AO910" s="27"/>
      <c r="AP910" s="27"/>
      <c r="AQ910" s="27"/>
      <c r="AR910" s="27"/>
      <c r="AS910" s="27"/>
      <c r="AT910" s="27"/>
      <c r="AU910" s="27"/>
    </row>
    <row r="911" spans="1:47" ht="12.75" customHeight="1">
      <c r="A911" s="7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7"/>
      <c r="AI911" s="27"/>
      <c r="AJ911" s="27"/>
      <c r="AK911" s="27"/>
      <c r="AL911" s="27"/>
      <c r="AM911" s="27"/>
      <c r="AN911" s="27"/>
      <c r="AO911" s="27"/>
      <c r="AP911" s="27"/>
      <c r="AQ911" s="27"/>
      <c r="AR911" s="27"/>
      <c r="AS911" s="27"/>
      <c r="AT911" s="27"/>
      <c r="AU911" s="27"/>
    </row>
    <row r="912" spans="1:47" ht="12.75" customHeight="1">
      <c r="A912" s="7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7"/>
      <c r="AI912" s="27"/>
      <c r="AJ912" s="27"/>
      <c r="AK912" s="27"/>
      <c r="AL912" s="27"/>
      <c r="AM912" s="27"/>
      <c r="AN912" s="27"/>
      <c r="AO912" s="27"/>
      <c r="AP912" s="27"/>
      <c r="AQ912" s="27"/>
      <c r="AR912" s="27"/>
      <c r="AS912" s="27"/>
      <c r="AT912" s="27"/>
      <c r="AU912" s="27"/>
    </row>
    <row r="913" spans="1:47" ht="12.75" customHeight="1">
      <c r="A913" s="7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7"/>
      <c r="AI913" s="27"/>
      <c r="AJ913" s="27"/>
      <c r="AK913" s="27"/>
      <c r="AL913" s="27"/>
      <c r="AM913" s="27"/>
      <c r="AN913" s="27"/>
      <c r="AO913" s="27"/>
      <c r="AP913" s="27"/>
      <c r="AQ913" s="27"/>
      <c r="AR913" s="27"/>
      <c r="AS913" s="27"/>
      <c r="AT913" s="27"/>
      <c r="AU913" s="27"/>
    </row>
    <row r="914" spans="1:47" ht="12.75" customHeight="1">
      <c r="A914" s="7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7"/>
      <c r="AI914" s="27"/>
      <c r="AJ914" s="27"/>
      <c r="AK914" s="27"/>
      <c r="AL914" s="27"/>
      <c r="AM914" s="27"/>
      <c r="AN914" s="27"/>
      <c r="AO914" s="27"/>
      <c r="AP914" s="27"/>
      <c r="AQ914" s="27"/>
      <c r="AR914" s="27"/>
      <c r="AS914" s="27"/>
      <c r="AT914" s="27"/>
      <c r="AU914" s="27"/>
    </row>
    <row r="915" spans="1:47" ht="12.75" customHeight="1">
      <c r="A915" s="7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7"/>
      <c r="AI915" s="27"/>
      <c r="AJ915" s="27"/>
      <c r="AK915" s="27"/>
      <c r="AL915" s="27"/>
      <c r="AM915" s="27"/>
      <c r="AN915" s="27"/>
      <c r="AO915" s="27"/>
      <c r="AP915" s="27"/>
      <c r="AQ915" s="27"/>
      <c r="AR915" s="27"/>
      <c r="AS915" s="27"/>
      <c r="AT915" s="27"/>
      <c r="AU915" s="27"/>
    </row>
    <row r="916" spans="1:47" ht="12.75" customHeight="1">
      <c r="A916" s="7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  <c r="AI916" s="27"/>
      <c r="AJ916" s="27"/>
      <c r="AK916" s="27"/>
      <c r="AL916" s="27"/>
      <c r="AM916" s="27"/>
      <c r="AN916" s="27"/>
      <c r="AO916" s="27"/>
      <c r="AP916" s="27"/>
      <c r="AQ916" s="27"/>
      <c r="AR916" s="27"/>
      <c r="AS916" s="27"/>
      <c r="AT916" s="27"/>
      <c r="AU916" s="27"/>
    </row>
    <row r="917" spans="1:47" ht="12.75" customHeight="1">
      <c r="A917" s="7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7"/>
      <c r="AI917" s="27"/>
      <c r="AJ917" s="27"/>
      <c r="AK917" s="27"/>
      <c r="AL917" s="27"/>
      <c r="AM917" s="27"/>
      <c r="AN917" s="27"/>
      <c r="AO917" s="27"/>
      <c r="AP917" s="27"/>
      <c r="AQ917" s="27"/>
      <c r="AR917" s="27"/>
      <c r="AS917" s="27"/>
      <c r="AT917" s="27"/>
      <c r="AU917" s="27"/>
    </row>
    <row r="918" spans="1:47" ht="12.75" customHeight="1">
      <c r="A918" s="7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7"/>
      <c r="AI918" s="27"/>
      <c r="AJ918" s="27"/>
      <c r="AK918" s="27"/>
      <c r="AL918" s="27"/>
      <c r="AM918" s="27"/>
      <c r="AN918" s="27"/>
      <c r="AO918" s="27"/>
      <c r="AP918" s="27"/>
      <c r="AQ918" s="27"/>
      <c r="AR918" s="27"/>
      <c r="AS918" s="27"/>
      <c r="AT918" s="27"/>
      <c r="AU918" s="27"/>
    </row>
    <row r="919" spans="1:47" ht="12.75" customHeight="1">
      <c r="A919" s="7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7"/>
      <c r="AI919" s="27"/>
      <c r="AJ919" s="27"/>
      <c r="AK919" s="27"/>
      <c r="AL919" s="27"/>
      <c r="AM919" s="27"/>
      <c r="AN919" s="27"/>
      <c r="AO919" s="27"/>
      <c r="AP919" s="27"/>
      <c r="AQ919" s="27"/>
      <c r="AR919" s="27"/>
      <c r="AS919" s="27"/>
      <c r="AT919" s="27"/>
      <c r="AU919" s="27"/>
    </row>
    <row r="920" spans="1:47" ht="12.75" customHeight="1">
      <c r="A920" s="7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7"/>
      <c r="AI920" s="27"/>
      <c r="AJ920" s="27"/>
      <c r="AK920" s="27"/>
      <c r="AL920" s="27"/>
      <c r="AM920" s="27"/>
      <c r="AN920" s="27"/>
      <c r="AO920" s="27"/>
      <c r="AP920" s="27"/>
      <c r="AQ920" s="27"/>
      <c r="AR920" s="27"/>
      <c r="AS920" s="27"/>
      <c r="AT920" s="27"/>
      <c r="AU920" s="27"/>
    </row>
    <row r="921" spans="1:47" ht="12.75" customHeight="1">
      <c r="A921" s="7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7"/>
      <c r="AI921" s="27"/>
      <c r="AJ921" s="27"/>
      <c r="AK921" s="27"/>
      <c r="AL921" s="27"/>
      <c r="AM921" s="27"/>
      <c r="AN921" s="27"/>
      <c r="AO921" s="27"/>
      <c r="AP921" s="27"/>
      <c r="AQ921" s="27"/>
      <c r="AR921" s="27"/>
      <c r="AS921" s="27"/>
      <c r="AT921" s="27"/>
      <c r="AU921" s="27"/>
    </row>
    <row r="922" spans="1:47" ht="12.75" customHeight="1">
      <c r="A922" s="7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7"/>
      <c r="AI922" s="27"/>
      <c r="AJ922" s="27"/>
      <c r="AK922" s="27"/>
      <c r="AL922" s="27"/>
      <c r="AM922" s="27"/>
      <c r="AN922" s="27"/>
      <c r="AO922" s="27"/>
      <c r="AP922" s="27"/>
      <c r="AQ922" s="27"/>
      <c r="AR922" s="27"/>
      <c r="AS922" s="27"/>
      <c r="AT922" s="27"/>
      <c r="AU922" s="27"/>
    </row>
    <row r="923" spans="1:47" ht="12.75" customHeight="1">
      <c r="A923" s="7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7"/>
      <c r="AI923" s="27"/>
      <c r="AJ923" s="27"/>
      <c r="AK923" s="27"/>
      <c r="AL923" s="27"/>
      <c r="AM923" s="27"/>
      <c r="AN923" s="27"/>
      <c r="AO923" s="27"/>
      <c r="AP923" s="27"/>
      <c r="AQ923" s="27"/>
      <c r="AR923" s="27"/>
      <c r="AS923" s="27"/>
      <c r="AT923" s="27"/>
      <c r="AU923" s="27"/>
    </row>
    <row r="924" spans="1:47" ht="12.75" customHeight="1">
      <c r="A924" s="7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7"/>
      <c r="AI924" s="27"/>
      <c r="AJ924" s="27"/>
      <c r="AK924" s="27"/>
      <c r="AL924" s="27"/>
      <c r="AM924" s="27"/>
      <c r="AN924" s="27"/>
      <c r="AO924" s="27"/>
      <c r="AP924" s="27"/>
      <c r="AQ924" s="27"/>
      <c r="AR924" s="27"/>
      <c r="AS924" s="27"/>
      <c r="AT924" s="27"/>
      <c r="AU924" s="27"/>
    </row>
    <row r="925" spans="1:47" ht="12.75" customHeight="1">
      <c r="A925" s="7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7"/>
      <c r="AI925" s="27"/>
      <c r="AJ925" s="27"/>
      <c r="AK925" s="27"/>
      <c r="AL925" s="27"/>
      <c r="AM925" s="27"/>
      <c r="AN925" s="27"/>
      <c r="AO925" s="27"/>
      <c r="AP925" s="27"/>
      <c r="AQ925" s="27"/>
      <c r="AR925" s="27"/>
      <c r="AS925" s="27"/>
      <c r="AT925" s="27"/>
      <c r="AU925" s="27"/>
    </row>
    <row r="926" spans="1:47" ht="12.75" customHeight="1">
      <c r="A926" s="7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  <c r="AI926" s="27"/>
      <c r="AJ926" s="27"/>
      <c r="AK926" s="27"/>
      <c r="AL926" s="27"/>
      <c r="AM926" s="27"/>
      <c r="AN926" s="27"/>
      <c r="AO926" s="27"/>
      <c r="AP926" s="27"/>
      <c r="AQ926" s="27"/>
      <c r="AR926" s="27"/>
      <c r="AS926" s="27"/>
      <c r="AT926" s="27"/>
      <c r="AU926" s="27"/>
    </row>
    <row r="927" spans="1:47" ht="12.75" customHeight="1">
      <c r="A927" s="7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7"/>
      <c r="AI927" s="27"/>
      <c r="AJ927" s="27"/>
      <c r="AK927" s="27"/>
      <c r="AL927" s="27"/>
      <c r="AM927" s="27"/>
      <c r="AN927" s="27"/>
      <c r="AO927" s="27"/>
      <c r="AP927" s="27"/>
      <c r="AQ927" s="27"/>
      <c r="AR927" s="27"/>
      <c r="AS927" s="27"/>
      <c r="AT927" s="27"/>
      <c r="AU927" s="27"/>
    </row>
    <row r="928" spans="1:47" ht="12.75" customHeight="1">
      <c r="A928" s="7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7"/>
      <c r="AI928" s="27"/>
      <c r="AJ928" s="27"/>
      <c r="AK928" s="27"/>
      <c r="AL928" s="27"/>
      <c r="AM928" s="27"/>
      <c r="AN928" s="27"/>
      <c r="AO928" s="27"/>
      <c r="AP928" s="27"/>
      <c r="AQ928" s="27"/>
      <c r="AR928" s="27"/>
      <c r="AS928" s="27"/>
      <c r="AT928" s="27"/>
      <c r="AU928" s="27"/>
    </row>
    <row r="929" spans="1:47" ht="12.75" customHeight="1">
      <c r="A929" s="7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7"/>
      <c r="AI929" s="27"/>
      <c r="AJ929" s="27"/>
      <c r="AK929" s="27"/>
      <c r="AL929" s="27"/>
      <c r="AM929" s="27"/>
      <c r="AN929" s="27"/>
      <c r="AO929" s="27"/>
      <c r="AP929" s="27"/>
      <c r="AQ929" s="27"/>
      <c r="AR929" s="27"/>
      <c r="AS929" s="27"/>
      <c r="AT929" s="27"/>
      <c r="AU929" s="27"/>
    </row>
    <row r="930" spans="1:47" ht="12.75" customHeight="1">
      <c r="A930" s="7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7"/>
      <c r="AI930" s="27"/>
      <c r="AJ930" s="27"/>
      <c r="AK930" s="27"/>
      <c r="AL930" s="27"/>
      <c r="AM930" s="27"/>
      <c r="AN930" s="27"/>
      <c r="AO930" s="27"/>
      <c r="AP930" s="27"/>
      <c r="AQ930" s="27"/>
      <c r="AR930" s="27"/>
      <c r="AS930" s="27"/>
      <c r="AT930" s="27"/>
      <c r="AU930" s="27"/>
    </row>
    <row r="931" spans="1:47" ht="12.75" customHeight="1">
      <c r="A931" s="7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7"/>
      <c r="AI931" s="27"/>
      <c r="AJ931" s="27"/>
      <c r="AK931" s="27"/>
      <c r="AL931" s="27"/>
      <c r="AM931" s="27"/>
      <c r="AN931" s="27"/>
      <c r="AO931" s="27"/>
      <c r="AP931" s="27"/>
      <c r="AQ931" s="27"/>
      <c r="AR931" s="27"/>
      <c r="AS931" s="27"/>
      <c r="AT931" s="27"/>
      <c r="AU931" s="27"/>
    </row>
    <row r="932" spans="1:47" ht="12.75" customHeight="1">
      <c r="A932" s="7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7"/>
      <c r="AI932" s="27"/>
      <c r="AJ932" s="27"/>
      <c r="AK932" s="27"/>
      <c r="AL932" s="27"/>
      <c r="AM932" s="27"/>
      <c r="AN932" s="27"/>
      <c r="AO932" s="27"/>
      <c r="AP932" s="27"/>
      <c r="AQ932" s="27"/>
      <c r="AR932" s="27"/>
      <c r="AS932" s="27"/>
      <c r="AT932" s="27"/>
      <c r="AU932" s="27"/>
    </row>
    <row r="933" spans="1:47" ht="12.75" customHeight="1">
      <c r="A933" s="7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7"/>
      <c r="AI933" s="27"/>
      <c r="AJ933" s="27"/>
      <c r="AK933" s="27"/>
      <c r="AL933" s="27"/>
      <c r="AM933" s="27"/>
      <c r="AN933" s="27"/>
      <c r="AO933" s="27"/>
      <c r="AP933" s="27"/>
      <c r="AQ933" s="27"/>
      <c r="AR933" s="27"/>
      <c r="AS933" s="27"/>
      <c r="AT933" s="27"/>
      <c r="AU933" s="27"/>
    </row>
    <row r="934" spans="1:47" ht="12.75" customHeight="1">
      <c r="A934" s="7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7"/>
      <c r="AI934" s="27"/>
      <c r="AJ934" s="27"/>
      <c r="AK934" s="27"/>
      <c r="AL934" s="27"/>
      <c r="AM934" s="27"/>
      <c r="AN934" s="27"/>
      <c r="AO934" s="27"/>
      <c r="AP934" s="27"/>
      <c r="AQ934" s="27"/>
      <c r="AR934" s="27"/>
      <c r="AS934" s="27"/>
      <c r="AT934" s="27"/>
      <c r="AU934" s="27"/>
    </row>
    <row r="935" spans="1:47" ht="12.75" customHeight="1">
      <c r="A935" s="7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7"/>
      <c r="AI935" s="27"/>
      <c r="AJ935" s="27"/>
      <c r="AK935" s="27"/>
      <c r="AL935" s="27"/>
      <c r="AM935" s="27"/>
      <c r="AN935" s="27"/>
      <c r="AO935" s="27"/>
      <c r="AP935" s="27"/>
      <c r="AQ935" s="27"/>
      <c r="AR935" s="27"/>
      <c r="AS935" s="27"/>
      <c r="AT935" s="27"/>
      <c r="AU935" s="27"/>
    </row>
    <row r="936" spans="1:47" ht="12.75" customHeight="1">
      <c r="A936" s="7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  <c r="AI936" s="27"/>
      <c r="AJ936" s="27"/>
      <c r="AK936" s="27"/>
      <c r="AL936" s="27"/>
      <c r="AM936" s="27"/>
      <c r="AN936" s="27"/>
      <c r="AO936" s="27"/>
      <c r="AP936" s="27"/>
      <c r="AQ936" s="27"/>
      <c r="AR936" s="27"/>
      <c r="AS936" s="27"/>
      <c r="AT936" s="27"/>
      <c r="AU936" s="27"/>
    </row>
    <row r="937" spans="1:47" ht="12.75" customHeight="1">
      <c r="A937" s="7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7"/>
      <c r="AI937" s="27"/>
      <c r="AJ937" s="27"/>
      <c r="AK937" s="27"/>
      <c r="AL937" s="27"/>
      <c r="AM937" s="27"/>
      <c r="AN937" s="27"/>
      <c r="AO937" s="27"/>
      <c r="AP937" s="27"/>
      <c r="AQ937" s="27"/>
      <c r="AR937" s="27"/>
      <c r="AS937" s="27"/>
      <c r="AT937" s="27"/>
      <c r="AU937" s="27"/>
    </row>
    <row r="938" spans="1:47" ht="12.75" customHeight="1">
      <c r="A938" s="7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7"/>
      <c r="AI938" s="27"/>
      <c r="AJ938" s="27"/>
      <c r="AK938" s="27"/>
      <c r="AL938" s="27"/>
      <c r="AM938" s="27"/>
      <c r="AN938" s="27"/>
      <c r="AO938" s="27"/>
      <c r="AP938" s="27"/>
      <c r="AQ938" s="27"/>
      <c r="AR938" s="27"/>
      <c r="AS938" s="27"/>
      <c r="AT938" s="27"/>
      <c r="AU938" s="27"/>
    </row>
    <row r="939" spans="1:47" ht="12.75" customHeight="1">
      <c r="A939" s="7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7"/>
      <c r="AI939" s="27"/>
      <c r="AJ939" s="27"/>
      <c r="AK939" s="27"/>
      <c r="AL939" s="27"/>
      <c r="AM939" s="27"/>
      <c r="AN939" s="27"/>
      <c r="AO939" s="27"/>
      <c r="AP939" s="27"/>
      <c r="AQ939" s="27"/>
      <c r="AR939" s="27"/>
      <c r="AS939" s="27"/>
      <c r="AT939" s="27"/>
      <c r="AU939" s="27"/>
    </row>
    <row r="940" spans="1:47" ht="12.75" customHeight="1">
      <c r="A940" s="7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7"/>
      <c r="AI940" s="27"/>
      <c r="AJ940" s="27"/>
      <c r="AK940" s="27"/>
      <c r="AL940" s="27"/>
      <c r="AM940" s="27"/>
      <c r="AN940" s="27"/>
      <c r="AO940" s="27"/>
      <c r="AP940" s="27"/>
      <c r="AQ940" s="27"/>
      <c r="AR940" s="27"/>
      <c r="AS940" s="27"/>
      <c r="AT940" s="27"/>
      <c r="AU940" s="27"/>
    </row>
    <row r="941" spans="1:47" ht="12.75" customHeight="1">
      <c r="A941" s="7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7"/>
      <c r="AI941" s="27"/>
      <c r="AJ941" s="27"/>
      <c r="AK941" s="27"/>
      <c r="AL941" s="27"/>
      <c r="AM941" s="27"/>
      <c r="AN941" s="27"/>
      <c r="AO941" s="27"/>
      <c r="AP941" s="27"/>
      <c r="AQ941" s="27"/>
      <c r="AR941" s="27"/>
      <c r="AS941" s="27"/>
      <c r="AT941" s="27"/>
      <c r="AU941" s="27"/>
    </row>
    <row r="942" spans="1:47" ht="12.75" customHeight="1">
      <c r="A942" s="7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7"/>
      <c r="AI942" s="27"/>
      <c r="AJ942" s="27"/>
      <c r="AK942" s="27"/>
      <c r="AL942" s="27"/>
      <c r="AM942" s="27"/>
      <c r="AN942" s="27"/>
      <c r="AO942" s="27"/>
      <c r="AP942" s="27"/>
      <c r="AQ942" s="27"/>
      <c r="AR942" s="27"/>
      <c r="AS942" s="27"/>
      <c r="AT942" s="27"/>
      <c r="AU942" s="27"/>
    </row>
    <row r="943" spans="1:47" ht="12.75" customHeight="1">
      <c r="A943" s="7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7"/>
      <c r="AI943" s="27"/>
      <c r="AJ943" s="27"/>
      <c r="AK943" s="27"/>
      <c r="AL943" s="27"/>
      <c r="AM943" s="27"/>
      <c r="AN943" s="27"/>
      <c r="AO943" s="27"/>
      <c r="AP943" s="27"/>
      <c r="AQ943" s="27"/>
      <c r="AR943" s="27"/>
      <c r="AS943" s="27"/>
      <c r="AT943" s="27"/>
      <c r="AU943" s="27"/>
    </row>
    <row r="944" spans="1:47" ht="12.75" customHeight="1">
      <c r="A944" s="7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7"/>
      <c r="AI944" s="27"/>
      <c r="AJ944" s="27"/>
      <c r="AK944" s="27"/>
      <c r="AL944" s="27"/>
      <c r="AM944" s="27"/>
      <c r="AN944" s="27"/>
      <c r="AO944" s="27"/>
      <c r="AP944" s="27"/>
      <c r="AQ944" s="27"/>
      <c r="AR944" s="27"/>
      <c r="AS944" s="27"/>
      <c r="AT944" s="27"/>
      <c r="AU944" s="27"/>
    </row>
    <row r="945" spans="1:47" ht="12.75" customHeight="1">
      <c r="A945" s="7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7"/>
      <c r="AI945" s="27"/>
      <c r="AJ945" s="27"/>
      <c r="AK945" s="27"/>
      <c r="AL945" s="27"/>
      <c r="AM945" s="27"/>
      <c r="AN945" s="27"/>
      <c r="AO945" s="27"/>
      <c r="AP945" s="27"/>
      <c r="AQ945" s="27"/>
      <c r="AR945" s="27"/>
      <c r="AS945" s="27"/>
      <c r="AT945" s="27"/>
      <c r="AU945" s="27"/>
    </row>
    <row r="946" spans="1:47" ht="12.75" customHeight="1">
      <c r="A946" s="7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  <c r="AI946" s="27"/>
      <c r="AJ946" s="27"/>
      <c r="AK946" s="27"/>
      <c r="AL946" s="27"/>
      <c r="AM946" s="27"/>
      <c r="AN946" s="27"/>
      <c r="AO946" s="27"/>
      <c r="AP946" s="27"/>
      <c r="AQ946" s="27"/>
      <c r="AR946" s="27"/>
      <c r="AS946" s="27"/>
      <c r="AT946" s="27"/>
      <c r="AU946" s="27"/>
    </row>
    <row r="947" spans="1:47" ht="12.75" customHeight="1">
      <c r="A947" s="7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7"/>
      <c r="AI947" s="27"/>
      <c r="AJ947" s="27"/>
      <c r="AK947" s="27"/>
      <c r="AL947" s="27"/>
      <c r="AM947" s="27"/>
      <c r="AN947" s="27"/>
      <c r="AO947" s="27"/>
      <c r="AP947" s="27"/>
      <c r="AQ947" s="27"/>
      <c r="AR947" s="27"/>
      <c r="AS947" s="27"/>
      <c r="AT947" s="27"/>
      <c r="AU947" s="27"/>
    </row>
    <row r="948" spans="1:47" ht="12.75" customHeight="1">
      <c r="A948" s="7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7"/>
      <c r="AI948" s="27"/>
      <c r="AJ948" s="27"/>
      <c r="AK948" s="27"/>
      <c r="AL948" s="27"/>
      <c r="AM948" s="27"/>
      <c r="AN948" s="27"/>
      <c r="AO948" s="27"/>
      <c r="AP948" s="27"/>
      <c r="AQ948" s="27"/>
      <c r="AR948" s="27"/>
      <c r="AS948" s="27"/>
      <c r="AT948" s="27"/>
      <c r="AU948" s="27"/>
    </row>
    <row r="949" spans="1:47" ht="12.75" customHeight="1">
      <c r="A949" s="7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7"/>
      <c r="AI949" s="27"/>
      <c r="AJ949" s="27"/>
      <c r="AK949" s="27"/>
      <c r="AL949" s="27"/>
      <c r="AM949" s="27"/>
      <c r="AN949" s="27"/>
      <c r="AO949" s="27"/>
      <c r="AP949" s="27"/>
      <c r="AQ949" s="27"/>
      <c r="AR949" s="27"/>
      <c r="AS949" s="27"/>
      <c r="AT949" s="27"/>
      <c r="AU949" s="27"/>
    </row>
    <row r="950" spans="1:47" ht="12.75" customHeight="1">
      <c r="A950" s="7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7"/>
      <c r="AI950" s="27"/>
      <c r="AJ950" s="27"/>
      <c r="AK950" s="27"/>
      <c r="AL950" s="27"/>
      <c r="AM950" s="27"/>
      <c r="AN950" s="27"/>
      <c r="AO950" s="27"/>
      <c r="AP950" s="27"/>
      <c r="AQ950" s="27"/>
      <c r="AR950" s="27"/>
      <c r="AS950" s="27"/>
      <c r="AT950" s="27"/>
      <c r="AU950" s="27"/>
    </row>
    <row r="951" spans="1:47" ht="12.75" customHeight="1">
      <c r="A951" s="7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7"/>
      <c r="AI951" s="27"/>
      <c r="AJ951" s="27"/>
      <c r="AK951" s="27"/>
      <c r="AL951" s="27"/>
      <c r="AM951" s="27"/>
      <c r="AN951" s="27"/>
      <c r="AO951" s="27"/>
      <c r="AP951" s="27"/>
      <c r="AQ951" s="27"/>
      <c r="AR951" s="27"/>
      <c r="AS951" s="27"/>
      <c r="AT951" s="27"/>
      <c r="AU951" s="27"/>
    </row>
    <row r="952" spans="1:47" ht="12.75" customHeight="1">
      <c r="A952" s="7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7"/>
      <c r="AI952" s="27"/>
      <c r="AJ952" s="27"/>
      <c r="AK952" s="27"/>
      <c r="AL952" s="27"/>
      <c r="AM952" s="27"/>
      <c r="AN952" s="27"/>
      <c r="AO952" s="27"/>
      <c r="AP952" s="27"/>
      <c r="AQ952" s="27"/>
      <c r="AR952" s="27"/>
      <c r="AS952" s="27"/>
      <c r="AT952" s="27"/>
      <c r="AU952" s="27"/>
    </row>
    <row r="953" spans="1:47" ht="12.75" customHeight="1">
      <c r="A953" s="7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7"/>
      <c r="AI953" s="27"/>
      <c r="AJ953" s="27"/>
      <c r="AK953" s="27"/>
      <c r="AL953" s="27"/>
      <c r="AM953" s="27"/>
      <c r="AN953" s="27"/>
      <c r="AO953" s="27"/>
      <c r="AP953" s="27"/>
      <c r="AQ953" s="27"/>
      <c r="AR953" s="27"/>
      <c r="AS953" s="27"/>
      <c r="AT953" s="27"/>
      <c r="AU953" s="27"/>
    </row>
    <row r="954" spans="1:47" ht="12.75" customHeight="1">
      <c r="A954" s="7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7"/>
      <c r="AI954" s="27"/>
      <c r="AJ954" s="27"/>
      <c r="AK954" s="27"/>
      <c r="AL954" s="27"/>
      <c r="AM954" s="27"/>
      <c r="AN954" s="27"/>
      <c r="AO954" s="27"/>
      <c r="AP954" s="27"/>
      <c r="AQ954" s="27"/>
      <c r="AR954" s="27"/>
      <c r="AS954" s="27"/>
      <c r="AT954" s="27"/>
      <c r="AU954" s="27"/>
    </row>
    <row r="955" spans="1:47" ht="12.75" customHeight="1">
      <c r="A955" s="7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7"/>
      <c r="AI955" s="27"/>
      <c r="AJ955" s="27"/>
      <c r="AK955" s="27"/>
      <c r="AL955" s="27"/>
      <c r="AM955" s="27"/>
      <c r="AN955" s="27"/>
      <c r="AO955" s="27"/>
      <c r="AP955" s="27"/>
      <c r="AQ955" s="27"/>
      <c r="AR955" s="27"/>
      <c r="AS955" s="27"/>
      <c r="AT955" s="27"/>
      <c r="AU955" s="27"/>
    </row>
    <row r="956" spans="1:47" ht="12.75" customHeight="1">
      <c r="A956" s="7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  <c r="AI956" s="27"/>
      <c r="AJ956" s="27"/>
      <c r="AK956" s="27"/>
      <c r="AL956" s="27"/>
      <c r="AM956" s="27"/>
      <c r="AN956" s="27"/>
      <c r="AO956" s="27"/>
      <c r="AP956" s="27"/>
      <c r="AQ956" s="27"/>
      <c r="AR956" s="27"/>
      <c r="AS956" s="27"/>
      <c r="AT956" s="27"/>
      <c r="AU956" s="27"/>
    </row>
    <row r="957" spans="1:47" ht="12.75" customHeight="1">
      <c r="A957" s="7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7"/>
      <c r="AI957" s="27"/>
      <c r="AJ957" s="27"/>
      <c r="AK957" s="27"/>
      <c r="AL957" s="27"/>
      <c r="AM957" s="27"/>
      <c r="AN957" s="27"/>
      <c r="AO957" s="27"/>
      <c r="AP957" s="27"/>
      <c r="AQ957" s="27"/>
      <c r="AR957" s="27"/>
      <c r="AS957" s="27"/>
      <c r="AT957" s="27"/>
      <c r="AU957" s="27"/>
    </row>
    <row r="958" spans="1:47" ht="12.75" customHeight="1">
      <c r="A958" s="7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7"/>
      <c r="AI958" s="27"/>
      <c r="AJ958" s="27"/>
      <c r="AK958" s="27"/>
      <c r="AL958" s="27"/>
      <c r="AM958" s="27"/>
      <c r="AN958" s="27"/>
      <c r="AO958" s="27"/>
      <c r="AP958" s="27"/>
      <c r="AQ958" s="27"/>
      <c r="AR958" s="27"/>
      <c r="AS958" s="27"/>
      <c r="AT958" s="27"/>
      <c r="AU958" s="27"/>
    </row>
    <row r="959" spans="1:47" ht="12.75" customHeight="1">
      <c r="A959" s="7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7"/>
      <c r="AI959" s="27"/>
      <c r="AJ959" s="27"/>
      <c r="AK959" s="27"/>
      <c r="AL959" s="27"/>
      <c r="AM959" s="27"/>
      <c r="AN959" s="27"/>
      <c r="AO959" s="27"/>
      <c r="AP959" s="27"/>
      <c r="AQ959" s="27"/>
      <c r="AR959" s="27"/>
      <c r="AS959" s="27"/>
      <c r="AT959" s="27"/>
      <c r="AU959" s="27"/>
    </row>
    <row r="960" spans="1:47" ht="12.75" customHeight="1">
      <c r="A960" s="7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7"/>
      <c r="AI960" s="27"/>
      <c r="AJ960" s="27"/>
      <c r="AK960" s="27"/>
      <c r="AL960" s="27"/>
      <c r="AM960" s="27"/>
      <c r="AN960" s="27"/>
      <c r="AO960" s="27"/>
      <c r="AP960" s="27"/>
      <c r="AQ960" s="27"/>
      <c r="AR960" s="27"/>
      <c r="AS960" s="27"/>
      <c r="AT960" s="27"/>
      <c r="AU960" s="27"/>
    </row>
    <row r="961" spans="1:47" ht="12.75" customHeight="1">
      <c r="A961" s="7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7"/>
      <c r="AI961" s="27"/>
      <c r="AJ961" s="27"/>
      <c r="AK961" s="27"/>
      <c r="AL961" s="27"/>
      <c r="AM961" s="27"/>
      <c r="AN961" s="27"/>
      <c r="AO961" s="27"/>
      <c r="AP961" s="27"/>
      <c r="AQ961" s="27"/>
      <c r="AR961" s="27"/>
      <c r="AS961" s="27"/>
      <c r="AT961" s="27"/>
      <c r="AU961" s="27"/>
    </row>
    <row r="962" spans="1:47" ht="12.75" customHeight="1">
      <c r="A962" s="7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7"/>
      <c r="AI962" s="27"/>
      <c r="AJ962" s="27"/>
      <c r="AK962" s="27"/>
      <c r="AL962" s="27"/>
      <c r="AM962" s="27"/>
      <c r="AN962" s="27"/>
      <c r="AO962" s="27"/>
      <c r="AP962" s="27"/>
      <c r="AQ962" s="27"/>
      <c r="AR962" s="27"/>
      <c r="AS962" s="27"/>
      <c r="AT962" s="27"/>
      <c r="AU962" s="27"/>
    </row>
    <row r="963" spans="1:47" ht="12.75" customHeight="1">
      <c r="A963" s="7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7"/>
      <c r="AI963" s="27"/>
      <c r="AJ963" s="27"/>
      <c r="AK963" s="27"/>
      <c r="AL963" s="27"/>
      <c r="AM963" s="27"/>
      <c r="AN963" s="27"/>
      <c r="AO963" s="27"/>
      <c r="AP963" s="27"/>
      <c r="AQ963" s="27"/>
      <c r="AR963" s="27"/>
      <c r="AS963" s="27"/>
      <c r="AT963" s="27"/>
      <c r="AU963" s="27"/>
    </row>
    <row r="964" spans="1:47" ht="12.75" customHeight="1">
      <c r="A964" s="7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7"/>
      <c r="AI964" s="27"/>
      <c r="AJ964" s="27"/>
      <c r="AK964" s="27"/>
      <c r="AL964" s="27"/>
      <c r="AM964" s="27"/>
      <c r="AN964" s="27"/>
      <c r="AO964" s="27"/>
      <c r="AP964" s="27"/>
      <c r="AQ964" s="27"/>
      <c r="AR964" s="27"/>
      <c r="AS964" s="27"/>
      <c r="AT964" s="27"/>
      <c r="AU964" s="27"/>
    </row>
    <row r="965" spans="1:47" ht="12.75" customHeight="1">
      <c r="A965" s="7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7"/>
      <c r="AI965" s="27"/>
      <c r="AJ965" s="27"/>
      <c r="AK965" s="27"/>
      <c r="AL965" s="27"/>
      <c r="AM965" s="27"/>
      <c r="AN965" s="27"/>
      <c r="AO965" s="27"/>
      <c r="AP965" s="27"/>
      <c r="AQ965" s="27"/>
      <c r="AR965" s="27"/>
      <c r="AS965" s="27"/>
      <c r="AT965" s="27"/>
      <c r="AU965" s="27"/>
    </row>
    <row r="966" spans="1:47" ht="12.75" customHeight="1">
      <c r="A966" s="7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  <c r="AI966" s="27"/>
      <c r="AJ966" s="27"/>
      <c r="AK966" s="27"/>
      <c r="AL966" s="27"/>
      <c r="AM966" s="27"/>
      <c r="AN966" s="27"/>
      <c r="AO966" s="27"/>
      <c r="AP966" s="27"/>
      <c r="AQ966" s="27"/>
      <c r="AR966" s="27"/>
      <c r="AS966" s="27"/>
      <c r="AT966" s="27"/>
      <c r="AU966" s="27"/>
    </row>
    <row r="967" spans="1:47" ht="12.75" customHeight="1">
      <c r="A967" s="7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7"/>
      <c r="AI967" s="27"/>
      <c r="AJ967" s="27"/>
      <c r="AK967" s="27"/>
      <c r="AL967" s="27"/>
      <c r="AM967" s="27"/>
      <c r="AN967" s="27"/>
      <c r="AO967" s="27"/>
      <c r="AP967" s="27"/>
      <c r="AQ967" s="27"/>
      <c r="AR967" s="27"/>
      <c r="AS967" s="27"/>
      <c r="AT967" s="27"/>
      <c r="AU967" s="27"/>
    </row>
    <row r="968" spans="1:47" ht="12.75" customHeight="1">
      <c r="A968" s="7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7"/>
      <c r="AI968" s="27"/>
      <c r="AJ968" s="27"/>
      <c r="AK968" s="27"/>
      <c r="AL968" s="27"/>
      <c r="AM968" s="27"/>
      <c r="AN968" s="27"/>
      <c r="AO968" s="27"/>
      <c r="AP968" s="27"/>
      <c r="AQ968" s="27"/>
      <c r="AR968" s="27"/>
      <c r="AS968" s="27"/>
      <c r="AT968" s="27"/>
      <c r="AU968" s="27"/>
    </row>
    <row r="969" spans="1:47" ht="12.75" customHeight="1">
      <c r="A969" s="7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7"/>
      <c r="AI969" s="27"/>
      <c r="AJ969" s="27"/>
      <c r="AK969" s="27"/>
      <c r="AL969" s="27"/>
      <c r="AM969" s="27"/>
      <c r="AN969" s="27"/>
      <c r="AO969" s="27"/>
      <c r="AP969" s="27"/>
      <c r="AQ969" s="27"/>
      <c r="AR969" s="27"/>
      <c r="AS969" s="27"/>
      <c r="AT969" s="27"/>
      <c r="AU969" s="27"/>
    </row>
    <row r="970" spans="1:47" ht="12.75" customHeight="1">
      <c r="A970" s="7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7"/>
      <c r="AI970" s="27"/>
      <c r="AJ970" s="27"/>
      <c r="AK970" s="27"/>
      <c r="AL970" s="27"/>
      <c r="AM970" s="27"/>
      <c r="AN970" s="27"/>
      <c r="AO970" s="27"/>
      <c r="AP970" s="27"/>
      <c r="AQ970" s="27"/>
      <c r="AR970" s="27"/>
      <c r="AS970" s="27"/>
      <c r="AT970" s="27"/>
      <c r="AU970" s="27"/>
    </row>
    <row r="971" spans="1:47" ht="12.75" customHeight="1">
      <c r="A971" s="7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7"/>
      <c r="AI971" s="27"/>
      <c r="AJ971" s="27"/>
      <c r="AK971" s="27"/>
      <c r="AL971" s="27"/>
      <c r="AM971" s="27"/>
      <c r="AN971" s="27"/>
      <c r="AO971" s="27"/>
      <c r="AP971" s="27"/>
      <c r="AQ971" s="27"/>
      <c r="AR971" s="27"/>
      <c r="AS971" s="27"/>
      <c r="AT971" s="27"/>
      <c r="AU971" s="27"/>
    </row>
    <row r="972" spans="1:47" ht="12.75" customHeight="1">
      <c r="A972" s="7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7"/>
      <c r="AI972" s="27"/>
      <c r="AJ972" s="27"/>
      <c r="AK972" s="27"/>
      <c r="AL972" s="27"/>
      <c r="AM972" s="27"/>
      <c r="AN972" s="27"/>
      <c r="AO972" s="27"/>
      <c r="AP972" s="27"/>
      <c r="AQ972" s="27"/>
      <c r="AR972" s="27"/>
      <c r="AS972" s="27"/>
      <c r="AT972" s="27"/>
      <c r="AU972" s="27"/>
    </row>
    <row r="973" spans="1:47" ht="12.75" customHeight="1">
      <c r="A973" s="7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7"/>
      <c r="AI973" s="27"/>
      <c r="AJ973" s="27"/>
      <c r="AK973" s="27"/>
      <c r="AL973" s="27"/>
      <c r="AM973" s="27"/>
      <c r="AN973" s="27"/>
      <c r="AO973" s="27"/>
      <c r="AP973" s="27"/>
      <c r="AQ973" s="27"/>
      <c r="AR973" s="27"/>
      <c r="AS973" s="27"/>
      <c r="AT973" s="27"/>
      <c r="AU973" s="27"/>
    </row>
    <row r="974" spans="1:47" ht="12.75" customHeight="1">
      <c r="A974" s="7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7"/>
      <c r="AI974" s="27"/>
      <c r="AJ974" s="27"/>
      <c r="AK974" s="27"/>
      <c r="AL974" s="27"/>
      <c r="AM974" s="27"/>
      <c r="AN974" s="27"/>
      <c r="AO974" s="27"/>
      <c r="AP974" s="27"/>
      <c r="AQ974" s="27"/>
      <c r="AR974" s="27"/>
      <c r="AS974" s="27"/>
      <c r="AT974" s="27"/>
      <c r="AU974" s="27"/>
    </row>
    <row r="975" spans="1:47" ht="12.75" customHeight="1">
      <c r="A975" s="7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7"/>
      <c r="AI975" s="27"/>
      <c r="AJ975" s="27"/>
      <c r="AK975" s="27"/>
      <c r="AL975" s="27"/>
      <c r="AM975" s="27"/>
      <c r="AN975" s="27"/>
      <c r="AO975" s="27"/>
      <c r="AP975" s="27"/>
      <c r="AQ975" s="27"/>
      <c r="AR975" s="27"/>
      <c r="AS975" s="27"/>
      <c r="AT975" s="27"/>
      <c r="AU975" s="27"/>
    </row>
    <row r="976" spans="1:47" ht="12.75" customHeight="1">
      <c r="A976" s="7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  <c r="AI976" s="27"/>
      <c r="AJ976" s="27"/>
      <c r="AK976" s="27"/>
      <c r="AL976" s="27"/>
      <c r="AM976" s="27"/>
      <c r="AN976" s="27"/>
      <c r="AO976" s="27"/>
      <c r="AP976" s="27"/>
      <c r="AQ976" s="27"/>
      <c r="AR976" s="27"/>
      <c r="AS976" s="27"/>
      <c r="AT976" s="27"/>
      <c r="AU976" s="27"/>
    </row>
    <row r="977" spans="1:47" ht="12.75" customHeight="1">
      <c r="A977" s="7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7"/>
      <c r="AI977" s="27"/>
      <c r="AJ977" s="27"/>
      <c r="AK977" s="27"/>
      <c r="AL977" s="27"/>
      <c r="AM977" s="27"/>
      <c r="AN977" s="27"/>
      <c r="AO977" s="27"/>
      <c r="AP977" s="27"/>
      <c r="AQ977" s="27"/>
      <c r="AR977" s="27"/>
      <c r="AS977" s="27"/>
      <c r="AT977" s="27"/>
      <c r="AU977" s="27"/>
    </row>
    <row r="978" spans="1:47" ht="12.75" customHeight="1">
      <c r="A978" s="7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7"/>
      <c r="AI978" s="27"/>
      <c r="AJ978" s="27"/>
      <c r="AK978" s="27"/>
      <c r="AL978" s="27"/>
      <c r="AM978" s="27"/>
      <c r="AN978" s="27"/>
      <c r="AO978" s="27"/>
      <c r="AP978" s="27"/>
      <c r="AQ978" s="27"/>
      <c r="AR978" s="27"/>
      <c r="AS978" s="27"/>
      <c r="AT978" s="27"/>
      <c r="AU978" s="27"/>
    </row>
    <row r="979" spans="1:47" ht="12.75" customHeight="1">
      <c r="A979" s="7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7"/>
      <c r="AI979" s="27"/>
      <c r="AJ979" s="27"/>
      <c r="AK979" s="27"/>
      <c r="AL979" s="27"/>
      <c r="AM979" s="27"/>
      <c r="AN979" s="27"/>
      <c r="AO979" s="27"/>
      <c r="AP979" s="27"/>
      <c r="AQ979" s="27"/>
      <c r="AR979" s="27"/>
      <c r="AS979" s="27"/>
      <c r="AT979" s="27"/>
      <c r="AU979" s="27"/>
    </row>
    <row r="980" spans="1:47" ht="12.75" customHeight="1">
      <c r="A980" s="7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7"/>
      <c r="AI980" s="27"/>
      <c r="AJ980" s="27"/>
      <c r="AK980" s="27"/>
      <c r="AL980" s="27"/>
      <c r="AM980" s="27"/>
      <c r="AN980" s="27"/>
      <c r="AO980" s="27"/>
      <c r="AP980" s="27"/>
      <c r="AQ980" s="27"/>
      <c r="AR980" s="27"/>
      <c r="AS980" s="27"/>
      <c r="AT980" s="27"/>
      <c r="AU980" s="27"/>
    </row>
    <row r="981" spans="1:47" ht="12.75" customHeight="1">
      <c r="A981" s="7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7"/>
      <c r="AI981" s="27"/>
      <c r="AJ981" s="27"/>
      <c r="AK981" s="27"/>
      <c r="AL981" s="27"/>
      <c r="AM981" s="27"/>
      <c r="AN981" s="27"/>
      <c r="AO981" s="27"/>
      <c r="AP981" s="27"/>
      <c r="AQ981" s="27"/>
      <c r="AR981" s="27"/>
      <c r="AS981" s="27"/>
      <c r="AT981" s="27"/>
      <c r="AU981" s="27"/>
    </row>
    <row r="982" spans="1:47" ht="12.75" customHeight="1">
      <c r="A982" s="7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7"/>
      <c r="AI982" s="27"/>
      <c r="AJ982" s="27"/>
      <c r="AK982" s="27"/>
      <c r="AL982" s="27"/>
      <c r="AM982" s="27"/>
      <c r="AN982" s="27"/>
      <c r="AO982" s="27"/>
      <c r="AP982" s="27"/>
      <c r="AQ982" s="27"/>
      <c r="AR982" s="27"/>
      <c r="AS982" s="27"/>
      <c r="AT982" s="27"/>
      <c r="AU982" s="27"/>
    </row>
    <row r="983" spans="1:47" ht="12.75" customHeight="1">
      <c r="A983" s="7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7"/>
      <c r="AI983" s="27"/>
      <c r="AJ983" s="27"/>
      <c r="AK983" s="27"/>
      <c r="AL983" s="27"/>
      <c r="AM983" s="27"/>
      <c r="AN983" s="27"/>
      <c r="AO983" s="27"/>
      <c r="AP983" s="27"/>
      <c r="AQ983" s="27"/>
      <c r="AR983" s="27"/>
      <c r="AS983" s="27"/>
      <c r="AT983" s="27"/>
      <c r="AU983" s="27"/>
    </row>
    <row r="984" spans="1:47" ht="12.75" customHeight="1">
      <c r="A984" s="7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7"/>
      <c r="AI984" s="27"/>
      <c r="AJ984" s="27"/>
      <c r="AK984" s="27"/>
      <c r="AL984" s="27"/>
      <c r="AM984" s="27"/>
      <c r="AN984" s="27"/>
      <c r="AO984" s="27"/>
      <c r="AP984" s="27"/>
      <c r="AQ984" s="27"/>
      <c r="AR984" s="27"/>
      <c r="AS984" s="27"/>
      <c r="AT984" s="27"/>
      <c r="AU984" s="27"/>
    </row>
    <row r="985" spans="1:47" ht="12.75" customHeight="1">
      <c r="A985" s="7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7"/>
      <c r="AI985" s="27"/>
      <c r="AJ985" s="27"/>
      <c r="AK985" s="27"/>
      <c r="AL985" s="27"/>
      <c r="AM985" s="27"/>
      <c r="AN985" s="27"/>
      <c r="AO985" s="27"/>
      <c r="AP985" s="27"/>
      <c r="AQ985" s="27"/>
      <c r="AR985" s="27"/>
      <c r="AS985" s="27"/>
      <c r="AT985" s="27"/>
      <c r="AU985" s="27"/>
    </row>
    <row r="986" spans="1:47" ht="12.75" customHeight="1">
      <c r="A986" s="7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  <c r="AI986" s="27"/>
      <c r="AJ986" s="27"/>
      <c r="AK986" s="27"/>
      <c r="AL986" s="27"/>
      <c r="AM986" s="27"/>
      <c r="AN986" s="27"/>
      <c r="AO986" s="27"/>
      <c r="AP986" s="27"/>
      <c r="AQ986" s="27"/>
      <c r="AR986" s="27"/>
      <c r="AS986" s="27"/>
      <c r="AT986" s="27"/>
      <c r="AU986" s="27"/>
    </row>
    <row r="987" spans="1:47" ht="12.75" customHeight="1">
      <c r="A987" s="7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7"/>
      <c r="AI987" s="27"/>
      <c r="AJ987" s="27"/>
      <c r="AK987" s="27"/>
      <c r="AL987" s="27"/>
      <c r="AM987" s="27"/>
      <c r="AN987" s="27"/>
      <c r="AO987" s="27"/>
      <c r="AP987" s="27"/>
      <c r="AQ987" s="27"/>
      <c r="AR987" s="27"/>
      <c r="AS987" s="27"/>
      <c r="AT987" s="27"/>
      <c r="AU987" s="27"/>
    </row>
    <row r="988" spans="1:47" ht="12.75" customHeight="1">
      <c r="A988" s="7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E988" s="27"/>
      <c r="AF988" s="27"/>
      <c r="AG988" s="27"/>
      <c r="AH988" s="27"/>
      <c r="AI988" s="27"/>
      <c r="AJ988" s="27"/>
      <c r="AK988" s="27"/>
      <c r="AL988" s="27"/>
      <c r="AM988" s="27"/>
      <c r="AN988" s="27"/>
      <c r="AO988" s="27"/>
      <c r="AP988" s="27"/>
      <c r="AQ988" s="27"/>
      <c r="AR988" s="27"/>
      <c r="AS988" s="27"/>
      <c r="AT988" s="27"/>
      <c r="AU988" s="27"/>
    </row>
    <row r="989" spans="1:47" ht="12.75" customHeight="1">
      <c r="A989" s="7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E989" s="27"/>
      <c r="AF989" s="27"/>
      <c r="AG989" s="27"/>
      <c r="AH989" s="27"/>
      <c r="AI989" s="27"/>
      <c r="AJ989" s="27"/>
      <c r="AK989" s="27"/>
      <c r="AL989" s="27"/>
      <c r="AM989" s="27"/>
      <c r="AN989" s="27"/>
      <c r="AO989" s="27"/>
      <c r="AP989" s="27"/>
      <c r="AQ989" s="27"/>
      <c r="AR989" s="27"/>
      <c r="AS989" s="27"/>
      <c r="AT989" s="27"/>
      <c r="AU989" s="27"/>
    </row>
    <row r="990" spans="1:47" ht="12.75" customHeight="1">
      <c r="A990" s="7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E990" s="27"/>
      <c r="AF990" s="27"/>
      <c r="AG990" s="27"/>
      <c r="AH990" s="27"/>
      <c r="AI990" s="27"/>
      <c r="AJ990" s="27"/>
      <c r="AK990" s="27"/>
      <c r="AL990" s="27"/>
      <c r="AM990" s="27"/>
      <c r="AN990" s="27"/>
      <c r="AO990" s="27"/>
      <c r="AP990" s="27"/>
      <c r="AQ990" s="27"/>
      <c r="AR990" s="27"/>
      <c r="AS990" s="27"/>
      <c r="AT990" s="27"/>
      <c r="AU990" s="27"/>
    </row>
    <row r="991" spans="1:47" ht="12.75" customHeight="1">
      <c r="A991" s="7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E991" s="27"/>
      <c r="AF991" s="27"/>
      <c r="AG991" s="27"/>
      <c r="AH991" s="27"/>
      <c r="AI991" s="27"/>
      <c r="AJ991" s="27"/>
      <c r="AK991" s="27"/>
      <c r="AL991" s="27"/>
      <c r="AM991" s="27"/>
      <c r="AN991" s="27"/>
      <c r="AO991" s="27"/>
      <c r="AP991" s="27"/>
      <c r="AQ991" s="27"/>
      <c r="AR991" s="27"/>
      <c r="AS991" s="27"/>
      <c r="AT991" s="27"/>
      <c r="AU991" s="27"/>
    </row>
    <row r="992" spans="1:47" ht="12.75" customHeight="1">
      <c r="A992" s="7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E992" s="27"/>
      <c r="AF992" s="27"/>
      <c r="AG992" s="27"/>
      <c r="AH992" s="27"/>
      <c r="AI992" s="27"/>
      <c r="AJ992" s="27"/>
      <c r="AK992" s="27"/>
      <c r="AL992" s="27"/>
      <c r="AM992" s="27"/>
      <c r="AN992" s="27"/>
      <c r="AO992" s="27"/>
      <c r="AP992" s="27"/>
      <c r="AQ992" s="27"/>
      <c r="AR992" s="27"/>
      <c r="AS992" s="27"/>
      <c r="AT992" s="27"/>
      <c r="AU992" s="27"/>
    </row>
    <row r="993" spans="1:47" ht="12.75" customHeight="1">
      <c r="A993" s="7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E993" s="27"/>
      <c r="AF993" s="27"/>
      <c r="AG993" s="27"/>
      <c r="AH993" s="27"/>
      <c r="AI993" s="27"/>
      <c r="AJ993" s="27"/>
      <c r="AK993" s="27"/>
      <c r="AL993" s="27"/>
      <c r="AM993" s="27"/>
      <c r="AN993" s="27"/>
      <c r="AO993" s="27"/>
      <c r="AP993" s="27"/>
      <c r="AQ993" s="27"/>
      <c r="AR993" s="27"/>
      <c r="AS993" s="27"/>
      <c r="AT993" s="27"/>
      <c r="AU993" s="27"/>
    </row>
    <row r="994" spans="1:47" ht="12.75" customHeight="1">
      <c r="A994" s="7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E994" s="27"/>
      <c r="AF994" s="27"/>
      <c r="AG994" s="27"/>
      <c r="AH994" s="27"/>
      <c r="AI994" s="27"/>
      <c r="AJ994" s="27"/>
      <c r="AK994" s="27"/>
      <c r="AL994" s="27"/>
      <c r="AM994" s="27"/>
      <c r="AN994" s="27"/>
      <c r="AO994" s="27"/>
      <c r="AP994" s="27"/>
      <c r="AQ994" s="27"/>
      <c r="AR994" s="27"/>
      <c r="AS994" s="27"/>
      <c r="AT994" s="27"/>
      <c r="AU994" s="27"/>
    </row>
    <row r="995" spans="1:47" ht="12.75" customHeight="1">
      <c r="A995" s="7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E995" s="27"/>
      <c r="AF995" s="27"/>
      <c r="AG995" s="27"/>
      <c r="AH995" s="27"/>
      <c r="AI995" s="27"/>
      <c r="AJ995" s="27"/>
      <c r="AK995" s="27"/>
      <c r="AL995" s="27"/>
      <c r="AM995" s="27"/>
      <c r="AN995" s="27"/>
      <c r="AO995" s="27"/>
      <c r="AP995" s="27"/>
      <c r="AQ995" s="27"/>
      <c r="AR995" s="27"/>
      <c r="AS995" s="27"/>
      <c r="AT995" s="27"/>
      <c r="AU995" s="27"/>
    </row>
    <row r="996" spans="1:47" ht="12.75" customHeight="1">
      <c r="A996" s="7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  <c r="AI996" s="27"/>
      <c r="AJ996" s="27"/>
      <c r="AK996" s="27"/>
      <c r="AL996" s="27"/>
      <c r="AM996" s="27"/>
      <c r="AN996" s="27"/>
      <c r="AO996" s="27"/>
      <c r="AP996" s="27"/>
      <c r="AQ996" s="27"/>
      <c r="AR996" s="27"/>
      <c r="AS996" s="27"/>
      <c r="AT996" s="27"/>
      <c r="AU996" s="27"/>
    </row>
    <row r="997" spans="1:47" ht="12.75" customHeight="1">
      <c r="A997" s="7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E997" s="27"/>
      <c r="AF997" s="27"/>
      <c r="AG997" s="27"/>
      <c r="AH997" s="27"/>
      <c r="AI997" s="27"/>
      <c r="AJ997" s="27"/>
      <c r="AK997" s="27"/>
      <c r="AL997" s="27"/>
      <c r="AM997" s="27"/>
      <c r="AN997" s="27"/>
      <c r="AO997" s="27"/>
      <c r="AP997" s="27"/>
      <c r="AQ997" s="27"/>
      <c r="AR997" s="27"/>
      <c r="AS997" s="27"/>
      <c r="AT997" s="27"/>
      <c r="AU997" s="27"/>
    </row>
    <row r="998" spans="1:47" ht="12.75" customHeight="1">
      <c r="A998" s="7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E998" s="27"/>
      <c r="AF998" s="27"/>
      <c r="AG998" s="27"/>
      <c r="AH998" s="27"/>
      <c r="AI998" s="27"/>
      <c r="AJ998" s="27"/>
      <c r="AK998" s="27"/>
      <c r="AL998" s="27"/>
      <c r="AM998" s="27"/>
      <c r="AN998" s="27"/>
      <c r="AO998" s="27"/>
      <c r="AP998" s="27"/>
      <c r="AQ998" s="27"/>
      <c r="AR998" s="27"/>
      <c r="AS998" s="27"/>
      <c r="AT998" s="27"/>
      <c r="AU998" s="27"/>
    </row>
    <row r="999" spans="1:47" ht="12.75" customHeight="1">
      <c r="A999" s="7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E999" s="27"/>
      <c r="AF999" s="27"/>
      <c r="AG999" s="27"/>
      <c r="AH999" s="27"/>
      <c r="AI999" s="27"/>
      <c r="AJ999" s="27"/>
      <c r="AK999" s="27"/>
      <c r="AL999" s="27"/>
      <c r="AM999" s="27"/>
      <c r="AN999" s="27"/>
      <c r="AO999" s="27"/>
      <c r="AP999" s="27"/>
      <c r="AQ999" s="27"/>
      <c r="AR999" s="27"/>
      <c r="AS999" s="27"/>
      <c r="AT999" s="27"/>
      <c r="AU999" s="27"/>
    </row>
    <row r="1000" spans="1:47" ht="12.75" customHeight="1">
      <c r="A1000" s="7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E1000" s="27"/>
      <c r="AF1000" s="27"/>
      <c r="AG1000" s="27"/>
      <c r="AH1000" s="27"/>
      <c r="AI1000" s="27"/>
      <c r="AJ1000" s="27"/>
      <c r="AK1000" s="27"/>
      <c r="AL1000" s="27"/>
      <c r="AM1000" s="27"/>
      <c r="AN1000" s="27"/>
      <c r="AO1000" s="27"/>
      <c r="AP1000" s="27"/>
      <c r="AQ1000" s="27"/>
      <c r="AR1000" s="27"/>
      <c r="AS1000" s="27"/>
      <c r="AT1000" s="27"/>
      <c r="AU1000" s="27"/>
    </row>
  </sheetData>
  <mergeCells count="15">
    <mergeCell ref="A6:A7"/>
    <mergeCell ref="S6:AB6"/>
    <mergeCell ref="AE6:AE7"/>
    <mergeCell ref="AD6:AD7"/>
    <mergeCell ref="B6:B7"/>
    <mergeCell ref="C6:C7"/>
    <mergeCell ref="E6:I6"/>
    <mergeCell ref="J6:R6"/>
    <mergeCell ref="AU6:AU7"/>
    <mergeCell ref="AT6:AT7"/>
    <mergeCell ref="AF6:AF7"/>
    <mergeCell ref="AG6:AI6"/>
    <mergeCell ref="AJ6:AM6"/>
    <mergeCell ref="AN6:AP6"/>
    <mergeCell ref="AQ6:AS6"/>
  </mergeCells>
  <dataValidations count="1">
    <dataValidation type="decimal" allowBlank="1" showInputMessage="1" showErrorMessage="1" prompt="Perhatian - Input nilai anda salah gunakan nilai 0 - 10" sqref="E9:AC25 E26:G26 I26:AC26 E27:AC32 E33:G33 I33:AC33 E34:AC46 E47:G47 I47:U47 W47:AC47 E48:AC51">
      <formula1>0</formula1>
      <formula2>100</formula2>
    </dataValidation>
  </dataValidations>
  <pageMargins left="0.70866141732283472" right="0.70866141732283472" top="0.74803149606299213" bottom="0.74803149606299213" header="0.31496062992125984" footer="0.31496062992125984"/>
  <pageSetup paperSize="258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D1000"/>
  <sheetViews>
    <sheetView showGridLines="0" view="pageBreakPreview" zoomScale="60" workbookViewId="0">
      <selection activeCell="A2" sqref="A2:J2"/>
    </sheetView>
  </sheetViews>
  <sheetFormatPr defaultColWidth="17.28515625" defaultRowHeight="15" customHeight="1"/>
  <cols>
    <col min="1" max="1" width="3.140625" customWidth="1"/>
    <col min="2" max="2" width="10.42578125" customWidth="1"/>
    <col min="3" max="3" width="17.140625" customWidth="1"/>
    <col min="4" max="4" width="5.140625" customWidth="1"/>
    <col min="5" max="5" width="6" customWidth="1"/>
    <col min="6" max="6" width="14.85546875" customWidth="1"/>
    <col min="7" max="7" width="12.28515625" customWidth="1"/>
    <col min="8" max="8" width="10.7109375" customWidth="1"/>
    <col min="9" max="9" width="4.7109375" hidden="1" customWidth="1"/>
    <col min="10" max="10" width="40" customWidth="1"/>
    <col min="11" max="11" width="1" customWidth="1"/>
    <col min="12" max="30" width="9.140625" customWidth="1"/>
  </cols>
  <sheetData>
    <row r="1" spans="1:30" ht="20.25" customHeight="1">
      <c r="A1" s="118"/>
      <c r="B1" s="118"/>
      <c r="C1" s="118"/>
      <c r="D1" s="119"/>
      <c r="E1" s="120"/>
      <c r="F1" s="119"/>
      <c r="G1" s="118"/>
      <c r="H1" s="306" t="s">
        <v>149</v>
      </c>
      <c r="I1" s="267"/>
      <c r="J1" s="121">
        <v>31</v>
      </c>
      <c r="K1" s="118">
        <v>14</v>
      </c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  <c r="X1" s="122"/>
      <c r="Y1" s="122"/>
      <c r="Z1" s="122"/>
      <c r="AA1" s="122"/>
      <c r="AB1" s="122"/>
      <c r="AC1" s="122"/>
      <c r="AD1" s="122"/>
    </row>
    <row r="2" spans="1:30" ht="29.25" customHeight="1">
      <c r="A2" s="305" t="s">
        <v>150</v>
      </c>
      <c r="B2" s="273"/>
      <c r="C2" s="273"/>
      <c r="D2" s="273"/>
      <c r="E2" s="273"/>
      <c r="F2" s="273"/>
      <c r="G2" s="273"/>
      <c r="H2" s="273"/>
      <c r="I2" s="273"/>
      <c r="J2" s="273"/>
      <c r="K2" s="123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</row>
    <row r="3" spans="1:30" ht="16.5" customHeight="1">
      <c r="A3" s="125" t="s">
        <v>151</v>
      </c>
      <c r="B3" s="126"/>
      <c r="C3" s="127" t="str">
        <f>VLOOKUP($J$1,'ENTRI NILAI PILIH TAB INI'!$A$9:$AC$51,3)</f>
        <v>RIZKI HERNANDO</v>
      </c>
      <c r="D3" s="128"/>
      <c r="E3" s="129"/>
      <c r="F3" s="126"/>
      <c r="G3" s="125" t="s">
        <v>4</v>
      </c>
      <c r="H3" s="126"/>
      <c r="I3" s="126"/>
      <c r="J3" s="127" t="str">
        <f>nama_mapel!$J$3</f>
        <v xml:space="preserve"> X / 1</v>
      </c>
      <c r="K3" s="130"/>
      <c r="L3" s="131"/>
      <c r="M3" s="131"/>
      <c r="N3" s="131"/>
      <c r="O3" s="131"/>
      <c r="P3" s="131"/>
      <c r="Q3" s="131"/>
      <c r="R3" s="131"/>
      <c r="S3" s="131"/>
      <c r="T3" s="131"/>
      <c r="U3" s="131"/>
      <c r="V3" s="131"/>
      <c r="W3" s="131"/>
      <c r="X3" s="131"/>
      <c r="Y3" s="131"/>
      <c r="Z3" s="131"/>
      <c r="AA3" s="131"/>
      <c r="AB3" s="131"/>
      <c r="AC3" s="131"/>
      <c r="AD3" s="131"/>
    </row>
    <row r="4" spans="1:30" ht="16.5" customHeight="1">
      <c r="A4" s="125" t="s">
        <v>152</v>
      </c>
      <c r="B4" s="126"/>
      <c r="C4" s="127" t="str">
        <f>IF(VLOOKUP($J$1,'ENTRI NILAI PILIH TAB INI'!$A$9:$AC$51,2)&lt;100,"00","0")&amp;VLOOKUP($J$1,'ENTRI NILAI PILIH TAB INI'!$A$9:$AC$51,2)</f>
        <v>01257</v>
      </c>
      <c r="D4" s="132"/>
      <c r="E4" s="126"/>
      <c r="F4" s="126"/>
      <c r="G4" s="125" t="s">
        <v>7</v>
      </c>
      <c r="H4" s="126"/>
      <c r="I4" s="126"/>
      <c r="J4" s="127" t="str">
        <f>nama_mapel!$H$4</f>
        <v>2015-2016</v>
      </c>
      <c r="K4" s="130"/>
      <c r="L4" s="131"/>
      <c r="M4" s="133" t="str">
        <f>nama_mapel!$H$4</f>
        <v>2015-2016</v>
      </c>
      <c r="N4" s="131"/>
      <c r="O4" s="131"/>
      <c r="P4" s="131" t="s">
        <v>153</v>
      </c>
      <c r="Q4" s="131"/>
      <c r="R4" s="131"/>
      <c r="S4" s="131"/>
      <c r="T4" s="131"/>
      <c r="U4" s="131"/>
      <c r="V4" s="131"/>
      <c r="W4" s="131"/>
      <c r="X4" s="131"/>
      <c r="Y4" s="131"/>
      <c r="Z4" s="131"/>
      <c r="AA4" s="131"/>
      <c r="AB4" s="131"/>
      <c r="AC4" s="131"/>
      <c r="AD4" s="131"/>
    </row>
    <row r="5" spans="1:30" ht="16.5" customHeight="1">
      <c r="A5" s="125" t="s">
        <v>154</v>
      </c>
      <c r="B5" s="126"/>
      <c r="C5" s="127" t="s">
        <v>155</v>
      </c>
      <c r="D5" s="132"/>
      <c r="E5" s="126"/>
      <c r="F5" s="126"/>
      <c r="G5" s="125" t="s">
        <v>10</v>
      </c>
      <c r="H5" s="126"/>
      <c r="I5" s="126"/>
      <c r="J5" s="127" t="str">
        <f>nama_mapel!$J$5</f>
        <v>Rekayasa Perangkat Lunak</v>
      </c>
      <c r="K5" s="130"/>
      <c r="L5" s="131"/>
      <c r="M5" s="134" t="str">
        <f>nama_mapel!$J$5</f>
        <v>Rekayasa Perangkat Lunak</v>
      </c>
      <c r="N5" s="131"/>
      <c r="O5" s="131"/>
      <c r="P5" s="131" t="s">
        <v>156</v>
      </c>
      <c r="Q5" s="131"/>
      <c r="R5" s="131"/>
      <c r="S5" s="131"/>
      <c r="T5" s="131"/>
      <c r="U5" s="131"/>
      <c r="V5" s="131"/>
      <c r="W5" s="131"/>
      <c r="X5" s="131"/>
      <c r="Y5" s="131"/>
      <c r="Z5" s="131"/>
      <c r="AA5" s="131"/>
      <c r="AB5" s="131"/>
      <c r="AC5" s="131"/>
      <c r="AD5" s="131"/>
    </row>
    <row r="6" spans="1:30" ht="15.75" customHeight="1">
      <c r="A6" s="126"/>
      <c r="B6" s="125"/>
      <c r="C6" s="125"/>
      <c r="D6" s="126"/>
      <c r="E6" s="135"/>
      <c r="F6" s="126"/>
      <c r="G6" s="126"/>
      <c r="H6" s="125"/>
      <c r="I6" s="126"/>
      <c r="J6" s="126"/>
      <c r="K6" s="119"/>
      <c r="L6" s="136"/>
      <c r="M6" s="136"/>
      <c r="N6" s="136"/>
      <c r="O6" s="136"/>
      <c r="P6" s="136" t="s">
        <v>157</v>
      </c>
      <c r="Q6" s="136"/>
      <c r="R6" s="136"/>
      <c r="S6" s="136"/>
      <c r="T6" s="136"/>
      <c r="U6" s="136"/>
      <c r="V6" s="136"/>
      <c r="W6" s="136"/>
      <c r="X6" s="136"/>
      <c r="Y6" s="136"/>
      <c r="Z6" s="136"/>
      <c r="AA6" s="136"/>
      <c r="AB6" s="136"/>
      <c r="AC6" s="136"/>
      <c r="AD6" s="136"/>
    </row>
    <row r="7" spans="1:30" ht="16.5" customHeight="1">
      <c r="A7" s="332" t="s">
        <v>158</v>
      </c>
      <c r="B7" s="330" t="s">
        <v>159</v>
      </c>
      <c r="C7" s="331"/>
      <c r="D7" s="304" t="s">
        <v>3</v>
      </c>
      <c r="E7" s="301" t="s">
        <v>160</v>
      </c>
      <c r="F7" s="302"/>
      <c r="G7" s="302"/>
      <c r="H7" s="302"/>
      <c r="I7" s="302"/>
      <c r="J7" s="303"/>
      <c r="K7" s="137"/>
      <c r="L7" s="138"/>
      <c r="M7" s="138"/>
      <c r="N7" s="138"/>
      <c r="O7" s="138"/>
      <c r="P7" s="138"/>
      <c r="Q7" s="138"/>
      <c r="R7" s="138"/>
      <c r="S7" s="138"/>
      <c r="T7" s="138"/>
      <c r="U7" s="138"/>
      <c r="V7" s="138"/>
      <c r="W7" s="138"/>
      <c r="X7" s="138"/>
      <c r="Y7" s="138"/>
      <c r="Z7" s="138"/>
      <c r="AA7" s="138"/>
      <c r="AB7" s="138"/>
      <c r="AC7" s="138"/>
      <c r="AD7" s="138"/>
    </row>
    <row r="8" spans="1:30" ht="16.5" customHeight="1">
      <c r="A8" s="333"/>
      <c r="B8" s="296"/>
      <c r="C8" s="298"/>
      <c r="D8" s="283"/>
      <c r="E8" s="139" t="s">
        <v>161</v>
      </c>
      <c r="F8" s="140" t="s">
        <v>162</v>
      </c>
      <c r="G8" s="140" t="s">
        <v>134</v>
      </c>
      <c r="H8" s="312" t="s">
        <v>163</v>
      </c>
      <c r="I8" s="281"/>
      <c r="J8" s="313"/>
      <c r="K8" s="141"/>
      <c r="L8" s="138"/>
      <c r="M8" s="138"/>
      <c r="N8" s="138"/>
      <c r="O8" s="138"/>
      <c r="P8" s="138" t="s">
        <v>164</v>
      </c>
      <c r="Q8" s="138"/>
      <c r="R8" s="138"/>
      <c r="S8" s="138"/>
      <c r="T8" s="138"/>
      <c r="U8" s="138"/>
      <c r="V8" s="138"/>
      <c r="W8" s="138"/>
      <c r="X8" s="138"/>
      <c r="Y8" s="138"/>
      <c r="Z8" s="138"/>
      <c r="AA8" s="138"/>
      <c r="AB8" s="138"/>
      <c r="AC8" s="138"/>
      <c r="AD8" s="138"/>
    </row>
    <row r="9" spans="1:30" ht="21" customHeight="1">
      <c r="A9" s="142" t="s">
        <v>1</v>
      </c>
      <c r="B9" s="143" t="s">
        <v>2</v>
      </c>
      <c r="C9" s="144"/>
      <c r="D9" s="145"/>
      <c r="E9" s="146"/>
      <c r="F9" s="145"/>
      <c r="G9" s="147"/>
      <c r="H9" s="314"/>
      <c r="I9" s="307"/>
      <c r="J9" s="308"/>
      <c r="K9" s="148"/>
      <c r="L9" s="138"/>
      <c r="M9" s="138"/>
      <c r="N9" s="138"/>
      <c r="O9" s="138"/>
      <c r="P9" s="138" t="s">
        <v>165</v>
      </c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</row>
    <row r="10" spans="1:30" ht="35.25" customHeight="1">
      <c r="A10" s="149">
        <v>1</v>
      </c>
      <c r="B10" s="309" t="str">
        <f>nama_mapel!C4</f>
        <v>Pendidikan Agama</v>
      </c>
      <c r="C10" s="316"/>
      <c r="D10" s="150">
        <f>nama_mapel!D4</f>
        <v>76</v>
      </c>
      <c r="E10" s="334">
        <f>IF(VLOOKUP($J$1,'ENTRI NILAI PILIH TAB INI'!$A$9:$AC$51,M10)=0,"",ROUND(VLOOKUP($J$1,'ENTRI NILAI PILIH TAB INI'!$A$9:$AC$51,M10),0))</f>
        <v>85</v>
      </c>
      <c r="F10" s="339" t="str">
        <f t="shared" ref="F10:F24" si="0">IF((E10=0),"",CONCATENATE(VLOOKUP(ABS(LEFT(E10,1)),$O$11:$Q$21,3)," ",IF((ABS(RIGHT(E10,1))=0),"",VLOOKUP(ABS(RIGHT(E10,1)),$O$11:$Q$21,2))))</f>
        <v>Delapan puluh lima</v>
      </c>
      <c r="G10" s="339" t="str">
        <f t="shared" ref="G10:G14" si="1">IF(E10="","",VLOOKUP(E10,$S$16:$T$19,2))</f>
        <v>Baik</v>
      </c>
      <c r="H10" s="309" t="str">
        <f t="shared" ref="H10:H14" si="2">CONCATENATE("Pemahaman materi ",B10,IF(D10&lt;E10," tercapai "," belum tercapai ")," dengan predikat"," ",G10)</f>
        <v>Pemahaman materi Pendidikan Agama tercapai  dengan predikat Baik</v>
      </c>
      <c r="I10" s="310"/>
      <c r="J10" s="311"/>
      <c r="K10" s="151"/>
      <c r="L10" s="138"/>
      <c r="M10" s="138">
        <v>5</v>
      </c>
      <c r="N10" s="138"/>
      <c r="O10" s="138"/>
      <c r="P10" s="138" t="s">
        <v>166</v>
      </c>
      <c r="Q10" s="138"/>
      <c r="R10" s="138"/>
      <c r="S10" s="138"/>
      <c r="T10" s="138"/>
      <c r="U10" s="138"/>
      <c r="V10" s="138"/>
      <c r="W10" s="138"/>
      <c r="X10" s="138"/>
      <c r="Y10" s="138"/>
      <c r="Z10" s="138"/>
      <c r="AA10" s="138"/>
      <c r="AB10" s="138"/>
      <c r="AC10" s="138"/>
      <c r="AD10" s="138"/>
    </row>
    <row r="11" spans="1:30" ht="35.25" customHeight="1">
      <c r="A11" s="152">
        <v>2</v>
      </c>
      <c r="B11" s="309" t="str">
        <f>nama_mapel!C5</f>
        <v xml:space="preserve">Pendidikan Kewarganegaraan </v>
      </c>
      <c r="C11" s="316"/>
      <c r="D11" s="150">
        <f>nama_mapel!D5</f>
        <v>75</v>
      </c>
      <c r="E11" s="334">
        <f>IF(VLOOKUP($J$1,'ENTRI NILAI PILIH TAB INI'!$A$9:$AC$51,M11)=0,"",ROUND(VLOOKUP($J$1,'ENTRI NILAI PILIH TAB INI'!$A$9:$AC$51,M11),0))</f>
        <v>82</v>
      </c>
      <c r="F11" s="339" t="str">
        <f t="shared" si="0"/>
        <v>Delapan puluh dua</v>
      </c>
      <c r="G11" s="339" t="str">
        <f t="shared" si="1"/>
        <v>Baik</v>
      </c>
      <c r="H11" s="309" t="str">
        <f t="shared" si="2"/>
        <v>Pemahaman materi Pendidikan Kewarganegaraan  tercapai  dengan predikat Baik</v>
      </c>
      <c r="I11" s="310"/>
      <c r="J11" s="311"/>
      <c r="K11" s="151"/>
      <c r="L11" s="153">
        <f t="shared" ref="L11:L14" si="3">IF(E11="","",MOD(E11,1))</f>
        <v>0</v>
      </c>
      <c r="M11" s="138">
        <v>6</v>
      </c>
      <c r="N11" s="138"/>
      <c r="O11" s="2">
        <v>1</v>
      </c>
      <c r="P11" s="2" t="s">
        <v>167</v>
      </c>
      <c r="Q11" s="2" t="s">
        <v>168</v>
      </c>
      <c r="R11" s="138"/>
      <c r="S11" s="138"/>
      <c r="T11" s="138"/>
      <c r="U11" s="138"/>
      <c r="V11" s="138"/>
      <c r="W11" s="138"/>
      <c r="X11" s="138"/>
      <c r="Y11" s="138"/>
      <c r="Z11" s="138"/>
      <c r="AA11" s="138"/>
      <c r="AB11" s="138"/>
      <c r="AC11" s="138"/>
      <c r="AD11" s="138"/>
    </row>
    <row r="12" spans="1:30" ht="35.25" customHeight="1">
      <c r="A12" s="152">
        <v>3</v>
      </c>
      <c r="B12" s="309" t="str">
        <f>nama_mapel!C6</f>
        <v>Bahasa  Indonesia</v>
      </c>
      <c r="C12" s="316"/>
      <c r="D12" s="150">
        <f>nama_mapel!D6</f>
        <v>75</v>
      </c>
      <c r="E12" s="334">
        <f>IF(VLOOKUP($J$1,'ENTRI NILAI PILIH TAB INI'!$A$9:$AC$51,M12)=0,"",ROUND(VLOOKUP($J$1,'ENTRI NILAI PILIH TAB INI'!$A$9:$AC$51,M12),0))</f>
        <v>79</v>
      </c>
      <c r="F12" s="339" t="str">
        <f t="shared" si="0"/>
        <v>Tujuh puluh sembilan</v>
      </c>
      <c r="G12" s="339" t="str">
        <f t="shared" si="1"/>
        <v>Baik</v>
      </c>
      <c r="H12" s="309" t="str">
        <f t="shared" si="2"/>
        <v>Pemahaman materi Bahasa  Indonesia tercapai  dengan predikat Baik</v>
      </c>
      <c r="I12" s="310"/>
      <c r="J12" s="311"/>
      <c r="K12" s="151"/>
      <c r="L12" s="153">
        <f t="shared" si="3"/>
        <v>0</v>
      </c>
      <c r="M12" s="138">
        <v>7</v>
      </c>
      <c r="N12" s="138"/>
      <c r="O12" s="2">
        <v>2</v>
      </c>
      <c r="P12" s="2" t="s">
        <v>169</v>
      </c>
      <c r="Q12" s="2" t="s">
        <v>170</v>
      </c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</row>
    <row r="13" spans="1:30" ht="35.25" customHeight="1">
      <c r="A13" s="152">
        <v>4</v>
      </c>
      <c r="B13" s="309" t="str">
        <f>nama_mapel!C7</f>
        <v>Pendidikan Jasmani dan Olahraga</v>
      </c>
      <c r="C13" s="316"/>
      <c r="D13" s="150">
        <f>nama_mapel!D7</f>
        <v>75</v>
      </c>
      <c r="E13" s="334">
        <f>IF(VLOOKUP($J$1,'ENTRI NILAI PILIH TAB INI'!$A$9:$AC$51,M13)=0,"",ROUND(VLOOKUP($J$1,'ENTRI NILAI PILIH TAB INI'!$A$9:$AC$51,M13),0))</f>
        <v>80</v>
      </c>
      <c r="F13" s="339" t="str">
        <f t="shared" si="0"/>
        <v xml:space="preserve">Delapan puluh </v>
      </c>
      <c r="G13" s="339" t="str">
        <f t="shared" si="1"/>
        <v>Baik</v>
      </c>
      <c r="H13" s="309" t="str">
        <f t="shared" si="2"/>
        <v>Pemahaman materi Pendidikan Jasmani dan Olahraga tercapai  dengan predikat Baik</v>
      </c>
      <c r="I13" s="310"/>
      <c r="J13" s="311"/>
      <c r="K13" s="151"/>
      <c r="L13" s="153">
        <f t="shared" si="3"/>
        <v>0</v>
      </c>
      <c r="M13" s="138">
        <v>8</v>
      </c>
      <c r="N13" s="138"/>
      <c r="O13" s="2">
        <v>3</v>
      </c>
      <c r="P13" s="2" t="s">
        <v>171</v>
      </c>
      <c r="Q13" s="2" t="s">
        <v>172</v>
      </c>
      <c r="R13" s="138"/>
      <c r="S13" s="154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</row>
    <row r="14" spans="1:30" ht="35.25" customHeight="1">
      <c r="A14" s="152">
        <v>5</v>
      </c>
      <c r="B14" s="309" t="str">
        <f>nama_mapel!C8</f>
        <v>Seni Budaya</v>
      </c>
      <c r="C14" s="316"/>
      <c r="D14" s="150">
        <f>nama_mapel!D8</f>
        <v>75</v>
      </c>
      <c r="E14" s="334">
        <f>IF(VLOOKUP($J$1,'ENTRI NILAI PILIH TAB INI'!$A$9:$AC$51,M14)=0,"",ROUND(VLOOKUP($J$1,'ENTRI NILAI PILIH TAB INI'!$A$9:$AC$51,M14),0))</f>
        <v>85</v>
      </c>
      <c r="F14" s="339" t="str">
        <f t="shared" si="0"/>
        <v>Delapan puluh lima</v>
      </c>
      <c r="G14" s="339" t="str">
        <f t="shared" si="1"/>
        <v>Baik</v>
      </c>
      <c r="H14" s="309" t="str">
        <f t="shared" si="2"/>
        <v>Pemahaman materi Seni Budaya tercapai  dengan predikat Baik</v>
      </c>
      <c r="I14" s="310"/>
      <c r="J14" s="311"/>
      <c r="K14" s="151"/>
      <c r="L14" s="153">
        <f t="shared" si="3"/>
        <v>0</v>
      </c>
      <c r="M14" s="138">
        <v>9</v>
      </c>
      <c r="N14" s="138"/>
      <c r="O14" s="2">
        <v>4</v>
      </c>
      <c r="P14" s="2" t="s">
        <v>173</v>
      </c>
      <c r="Q14" s="2" t="s">
        <v>174</v>
      </c>
      <c r="R14" s="138"/>
      <c r="S14" s="138"/>
      <c r="T14" s="138"/>
      <c r="U14" s="138"/>
      <c r="V14" s="138"/>
      <c r="W14" s="138"/>
      <c r="X14" s="138"/>
      <c r="Y14" s="138"/>
      <c r="Z14" s="138"/>
      <c r="AA14" s="138"/>
      <c r="AB14" s="138"/>
      <c r="AC14" s="138"/>
      <c r="AD14" s="138"/>
    </row>
    <row r="15" spans="1:30" ht="22.5" customHeight="1">
      <c r="A15" s="142" t="s">
        <v>23</v>
      </c>
      <c r="B15" s="143" t="s">
        <v>24</v>
      </c>
      <c r="C15" s="155"/>
      <c r="D15" s="156"/>
      <c r="E15" s="335"/>
      <c r="F15" s="335" t="str">
        <f t="shared" si="0"/>
        <v/>
      </c>
      <c r="G15" s="335"/>
      <c r="H15" s="314"/>
      <c r="I15" s="307"/>
      <c r="J15" s="308"/>
      <c r="K15" s="151"/>
      <c r="L15" s="138"/>
      <c r="M15" s="138"/>
      <c r="N15" s="138"/>
      <c r="O15" s="138">
        <v>5</v>
      </c>
      <c r="P15" s="138" t="s">
        <v>175</v>
      </c>
      <c r="Q15" s="138" t="s">
        <v>176</v>
      </c>
      <c r="R15" s="138"/>
      <c r="S15" s="138">
        <v>0</v>
      </c>
      <c r="T15" s="138" t="s">
        <v>177</v>
      </c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</row>
    <row r="16" spans="1:30" ht="31.5" customHeight="1">
      <c r="A16" s="152">
        <v>1</v>
      </c>
      <c r="B16" s="309" t="str">
        <f>nama_mapel!C10</f>
        <v>Bahasa Inggris</v>
      </c>
      <c r="C16" s="316"/>
      <c r="D16" s="157">
        <f>nama_mapel!D10</f>
        <v>75</v>
      </c>
      <c r="E16" s="336">
        <f>IF(VLOOKUP($J$1,'ENTRI NILAI PILIH TAB INI'!$A$9:$AC$51,M16)=0,"",ROUND(VLOOKUP($J$1,'ENTRI NILAI PILIH TAB INI'!$A$9:$AC$51,M16),0))</f>
        <v>76</v>
      </c>
      <c r="F16" s="336" t="str">
        <f t="shared" si="0"/>
        <v>Tujuh puluh enam</v>
      </c>
      <c r="G16" s="336" t="str">
        <f t="shared" ref="G16:G24" si="4">IF(E16="","",VLOOKUP(E16,$S$16:$T$19,2))</f>
        <v>Baik</v>
      </c>
      <c r="H16" s="309" t="str">
        <f t="shared" ref="H16:H24" si="5">CONCATENATE("Pemahaman materi ",B16,IF(D16&lt;E16," tercapai "," belum tercapai ")," dengan predikat"," ",G16)</f>
        <v>Pemahaman materi Bahasa Inggris tercapai  dengan predikat Baik</v>
      </c>
      <c r="I16" s="310"/>
      <c r="J16" s="311"/>
      <c r="K16" s="151"/>
      <c r="L16" s="153">
        <f t="shared" ref="L16:L22" si="6">IF(E16="","",MOD(E16,1))</f>
        <v>0</v>
      </c>
      <c r="M16" s="138">
        <v>10</v>
      </c>
      <c r="N16" s="138"/>
      <c r="O16" s="138">
        <v>6</v>
      </c>
      <c r="P16" s="138" t="s">
        <v>178</v>
      </c>
      <c r="Q16" s="138" t="s">
        <v>170</v>
      </c>
      <c r="R16" s="138"/>
      <c r="S16" s="138">
        <v>60</v>
      </c>
      <c r="T16" s="138" t="s">
        <v>148</v>
      </c>
      <c r="U16" s="138"/>
      <c r="V16" s="138"/>
      <c r="W16" s="138"/>
      <c r="X16" s="138"/>
      <c r="Y16" s="138"/>
      <c r="Z16" s="138"/>
      <c r="AA16" s="138"/>
      <c r="AB16" s="138"/>
      <c r="AC16" s="138"/>
      <c r="AD16" s="138"/>
    </row>
    <row r="17" spans="1:30" ht="31.5" customHeight="1">
      <c r="A17" s="152">
        <v>2</v>
      </c>
      <c r="B17" s="309" t="str">
        <f>nama_mapel!C11</f>
        <v>Matematika</v>
      </c>
      <c r="C17" s="316"/>
      <c r="D17" s="157">
        <f>nama_mapel!D11</f>
        <v>75</v>
      </c>
      <c r="E17" s="336">
        <f>IF(VLOOKUP($J$1,'ENTRI NILAI PILIH TAB INI'!$A$9:$AC$51,M17)=0,"",ROUND(VLOOKUP($J$1,'ENTRI NILAI PILIH TAB INI'!$A$9:$AC$51,M17),0))</f>
        <v>75</v>
      </c>
      <c r="F17" s="336" t="str">
        <f t="shared" si="0"/>
        <v>Tujuh puluh lima</v>
      </c>
      <c r="G17" s="336" t="str">
        <f t="shared" si="4"/>
        <v>Baik</v>
      </c>
      <c r="H17" s="309" t="str">
        <f t="shared" si="5"/>
        <v>Pemahaman materi Matematika belum tercapai  dengan predikat Baik</v>
      </c>
      <c r="I17" s="310"/>
      <c r="J17" s="311"/>
      <c r="K17" s="151"/>
      <c r="L17" s="153">
        <f t="shared" si="6"/>
        <v>0</v>
      </c>
      <c r="M17" s="138">
        <v>11</v>
      </c>
      <c r="N17" s="138"/>
      <c r="O17" s="138">
        <v>7</v>
      </c>
      <c r="P17" s="138" t="s">
        <v>179</v>
      </c>
      <c r="Q17" s="138" t="s">
        <v>172</v>
      </c>
      <c r="R17" s="138"/>
      <c r="S17" s="138">
        <v>75</v>
      </c>
      <c r="T17" s="138" t="s">
        <v>144</v>
      </c>
      <c r="U17" s="138"/>
      <c r="V17" s="138"/>
      <c r="W17" s="138"/>
      <c r="X17" s="138"/>
      <c r="Y17" s="138"/>
      <c r="Z17" s="138"/>
      <c r="AA17" s="138"/>
      <c r="AB17" s="138"/>
      <c r="AC17" s="138"/>
      <c r="AD17" s="138"/>
    </row>
    <row r="18" spans="1:30" ht="31.5" customHeight="1">
      <c r="A18" s="152">
        <v>3</v>
      </c>
      <c r="B18" s="309" t="str">
        <f>nama_mapel!C12</f>
        <v>Ilmu Pengetahuan Alam (IPA)</v>
      </c>
      <c r="C18" s="316"/>
      <c r="D18" s="157">
        <f>nama_mapel!D12</f>
        <v>75</v>
      </c>
      <c r="E18" s="336">
        <f>IF(VLOOKUP($J$1,'ENTRI NILAI PILIH TAB INI'!$A$9:$AC$51,M18)=0,"",ROUND(VLOOKUP($J$1,'ENTRI NILAI PILIH TAB INI'!$A$9:$AC$51,M18),0))</f>
        <v>75</v>
      </c>
      <c r="F18" s="336" t="str">
        <f t="shared" si="0"/>
        <v>Tujuh puluh lima</v>
      </c>
      <c r="G18" s="336" t="str">
        <f t="shared" si="4"/>
        <v>Baik</v>
      </c>
      <c r="H18" s="309" t="str">
        <f t="shared" si="5"/>
        <v>Pemahaman materi Ilmu Pengetahuan Alam (IPA) belum tercapai  dengan predikat Baik</v>
      </c>
      <c r="I18" s="310"/>
      <c r="J18" s="311"/>
      <c r="K18" s="151"/>
      <c r="L18" s="153">
        <f t="shared" si="6"/>
        <v>0</v>
      </c>
      <c r="M18" s="138">
        <v>12</v>
      </c>
      <c r="N18" s="138"/>
      <c r="O18" s="138"/>
      <c r="P18" s="138"/>
      <c r="Q18" s="138"/>
      <c r="R18" s="138"/>
      <c r="S18" s="138">
        <v>90</v>
      </c>
      <c r="T18" s="138" t="s">
        <v>142</v>
      </c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</row>
    <row r="19" spans="1:30" ht="31.5" customHeight="1">
      <c r="A19" s="152">
        <v>4</v>
      </c>
      <c r="B19" s="309" t="str">
        <f>nama_mapel!C13</f>
        <v>Ilmu Pengetahuan Sosial (IPS)</v>
      </c>
      <c r="C19" s="316"/>
      <c r="D19" s="157">
        <f>nama_mapel!D13</f>
        <v>75</v>
      </c>
      <c r="E19" s="336">
        <f>IF(VLOOKUP($J$1,'ENTRI NILAI PILIH TAB INI'!$A$9:$AC$51,M19)=0,"",ROUND(VLOOKUP($J$1,'ENTRI NILAI PILIH TAB INI'!$A$9:$AC$51,M19),0))</f>
        <v>83</v>
      </c>
      <c r="F19" s="336" t="str">
        <f t="shared" si="0"/>
        <v>Delapan puluh tiga</v>
      </c>
      <c r="G19" s="336" t="str">
        <f t="shared" si="4"/>
        <v>Baik</v>
      </c>
      <c r="H19" s="309" t="str">
        <f t="shared" si="5"/>
        <v>Pemahaman materi Ilmu Pengetahuan Sosial (IPS) tercapai  dengan predikat Baik</v>
      </c>
      <c r="I19" s="310"/>
      <c r="J19" s="311"/>
      <c r="K19" s="151"/>
      <c r="L19" s="153">
        <f t="shared" si="6"/>
        <v>0</v>
      </c>
      <c r="M19" s="138">
        <v>13</v>
      </c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/>
      <c r="Y19" s="138"/>
      <c r="Z19" s="138"/>
      <c r="AA19" s="138"/>
      <c r="AB19" s="138"/>
      <c r="AC19" s="138"/>
      <c r="AD19" s="138"/>
    </row>
    <row r="20" spans="1:30" ht="31.5" customHeight="1">
      <c r="A20" s="152">
        <v>5</v>
      </c>
      <c r="B20" s="309" t="str">
        <f>nama_mapel!C14</f>
        <v>Fisika</v>
      </c>
      <c r="C20" s="316"/>
      <c r="D20" s="157">
        <f>nama_mapel!D14</f>
        <v>75</v>
      </c>
      <c r="E20" s="336">
        <f>IF(VLOOKUP($J$1,'ENTRI NILAI PILIH TAB INI'!$A$9:$AC$51,M20)=0,"",ROUND(VLOOKUP($J$1,'ENTRI NILAI PILIH TAB INI'!$A$9:$AC$51,M20),0))</f>
        <v>75</v>
      </c>
      <c r="F20" s="336" t="str">
        <f t="shared" si="0"/>
        <v>Tujuh puluh lima</v>
      </c>
      <c r="G20" s="336" t="str">
        <f t="shared" si="4"/>
        <v>Baik</v>
      </c>
      <c r="H20" s="309" t="str">
        <f t="shared" si="5"/>
        <v>Pemahaman materi Fisika belum tercapai  dengan predikat Baik</v>
      </c>
      <c r="I20" s="310"/>
      <c r="J20" s="311"/>
      <c r="K20" s="151"/>
      <c r="L20" s="153">
        <f t="shared" si="6"/>
        <v>0</v>
      </c>
      <c r="M20" s="138">
        <v>14</v>
      </c>
      <c r="N20" s="138"/>
      <c r="O20" s="138">
        <v>8</v>
      </c>
      <c r="P20" s="138" t="s">
        <v>180</v>
      </c>
      <c r="Q20" s="138" t="s">
        <v>174</v>
      </c>
      <c r="R20" s="138"/>
      <c r="S20" s="138"/>
      <c r="T20" s="138"/>
      <c r="U20" s="138"/>
      <c r="V20" s="138"/>
      <c r="W20" s="138"/>
      <c r="X20" s="138"/>
      <c r="Y20" s="138"/>
      <c r="Z20" s="138"/>
      <c r="AA20" s="138"/>
      <c r="AB20" s="138"/>
      <c r="AC20" s="138"/>
      <c r="AD20" s="138"/>
    </row>
    <row r="21" spans="1:30" ht="31.5" customHeight="1">
      <c r="A21" s="152">
        <v>6</v>
      </c>
      <c r="B21" s="309" t="str">
        <f>nama_mapel!C15</f>
        <v>Kimia</v>
      </c>
      <c r="C21" s="316"/>
      <c r="D21" s="157">
        <f>nama_mapel!D15</f>
        <v>75</v>
      </c>
      <c r="E21" s="336">
        <f>IF(VLOOKUP($J$1,'ENTRI NILAI PILIH TAB INI'!$A$9:$AC$51,M21)=0,"",ROUND(VLOOKUP($J$1,'ENTRI NILAI PILIH TAB INI'!$A$9:$AC$51,M21),0))</f>
        <v>75</v>
      </c>
      <c r="F21" s="336" t="str">
        <f t="shared" si="0"/>
        <v>Tujuh puluh lima</v>
      </c>
      <c r="G21" s="336" t="str">
        <f t="shared" si="4"/>
        <v>Baik</v>
      </c>
      <c r="H21" s="309" t="str">
        <f t="shared" si="5"/>
        <v>Pemahaman materi Kimia belum tercapai  dengan predikat Baik</v>
      </c>
      <c r="I21" s="310"/>
      <c r="J21" s="311"/>
      <c r="K21" s="151"/>
      <c r="L21" s="153">
        <f t="shared" si="6"/>
        <v>0</v>
      </c>
      <c r="M21" s="138">
        <v>15</v>
      </c>
      <c r="N21" s="138"/>
      <c r="O21" s="138">
        <v>9</v>
      </c>
      <c r="P21" s="138" t="s">
        <v>181</v>
      </c>
      <c r="Q21" s="138" t="s">
        <v>182</v>
      </c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</row>
    <row r="22" spans="1:30" ht="30.75" customHeight="1">
      <c r="A22" s="152">
        <v>7</v>
      </c>
      <c r="B22" s="309" t="str">
        <f>nama_mapel!C16</f>
        <v>Ketrampilan Komputer dan Pengelolaan Informasi</v>
      </c>
      <c r="C22" s="316"/>
      <c r="D22" s="157">
        <f>nama_mapel!D16</f>
        <v>75</v>
      </c>
      <c r="E22" s="336">
        <f>IF(VLOOKUP($J$1,'ENTRI NILAI PILIH TAB INI'!$A$9:$AC$51,M22)=0,"",ROUND(VLOOKUP($J$1,'ENTRI NILAI PILIH TAB INI'!$A$9:$AC$51,M22),0))</f>
        <v>75</v>
      </c>
      <c r="F22" s="336" t="str">
        <f t="shared" si="0"/>
        <v>Tujuh puluh lima</v>
      </c>
      <c r="G22" s="336" t="str">
        <f t="shared" si="4"/>
        <v>Baik</v>
      </c>
      <c r="H22" s="309" t="str">
        <f t="shared" si="5"/>
        <v>Pemahaman materi Ketrampilan Komputer dan Pengelolaan Informasi belum tercapai  dengan predikat Baik</v>
      </c>
      <c r="I22" s="310"/>
      <c r="J22" s="311"/>
      <c r="K22" s="151"/>
      <c r="L22" s="153">
        <f t="shared" si="6"/>
        <v>0</v>
      </c>
      <c r="M22" s="138">
        <v>16</v>
      </c>
      <c r="N22" s="138"/>
      <c r="O22" s="138"/>
      <c r="P22" s="138"/>
      <c r="Q22" s="138"/>
      <c r="R22" s="138"/>
      <c r="S22" s="138">
        <v>0</v>
      </c>
      <c r="T22" s="138" t="s">
        <v>183</v>
      </c>
      <c r="U22" s="138"/>
      <c r="V22" s="138"/>
      <c r="W22" s="138"/>
      <c r="X22" s="138"/>
      <c r="Y22" s="138"/>
      <c r="Z22" s="138"/>
      <c r="AA22" s="138"/>
      <c r="AB22" s="138"/>
      <c r="AC22" s="138"/>
      <c r="AD22" s="138"/>
    </row>
    <row r="23" spans="1:30" ht="33" customHeight="1">
      <c r="A23" s="152">
        <v>8</v>
      </c>
      <c r="B23" s="309" t="str">
        <f>nama_mapel!C17</f>
        <v>Kewirausahaan</v>
      </c>
      <c r="C23" s="316"/>
      <c r="D23" s="157">
        <f>nama_mapel!D17</f>
        <v>75</v>
      </c>
      <c r="E23" s="336">
        <f>IF(VLOOKUP($J$1,'ENTRI NILAI PILIH TAB INI'!$A$9:$AC$51,M23)=0,"",ROUND(VLOOKUP($J$1,'ENTRI NILAI PILIH TAB INI'!$A$9:$AC$51,M23),0))</f>
        <v>84</v>
      </c>
      <c r="F23" s="336" t="str">
        <f t="shared" si="0"/>
        <v>Delapan puluh empat</v>
      </c>
      <c r="G23" s="336" t="str">
        <f t="shared" si="4"/>
        <v>Baik</v>
      </c>
      <c r="H23" s="309" t="str">
        <f t="shared" si="5"/>
        <v>Pemahaman materi Kewirausahaan tercapai  dengan predikat Baik</v>
      </c>
      <c r="I23" s="310"/>
      <c r="J23" s="311"/>
      <c r="K23" s="151"/>
      <c r="L23" s="138"/>
      <c r="M23" s="138">
        <v>17</v>
      </c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/>
      <c r="AC23" s="138"/>
      <c r="AD23" s="138"/>
    </row>
    <row r="24" spans="1:30" ht="16.5" hidden="1" customHeight="1">
      <c r="A24" s="152">
        <v>9</v>
      </c>
      <c r="B24" s="309">
        <f>nama_mapel!C18</f>
        <v>0</v>
      </c>
      <c r="C24" s="316"/>
      <c r="D24" s="157">
        <f>nama_mapel!D18</f>
        <v>0</v>
      </c>
      <c r="E24" s="336" t="str">
        <f>IF(VLOOKUP($J$1,'ENTRI NILAI PILIH TAB INI'!$A$9:$AC$51,M24)=0,"",ROUND(VLOOKUP($J$1,'ENTRI NILAI PILIH TAB INI'!$A$9:$AC$51,M24),0))</f>
        <v/>
      </c>
      <c r="F24" s="336" t="e">
        <f t="shared" si="0"/>
        <v>#VALUE!</v>
      </c>
      <c r="G24" s="336" t="str">
        <f t="shared" si="4"/>
        <v/>
      </c>
      <c r="H24" s="309" t="str">
        <f t="shared" si="5"/>
        <v xml:space="preserve">Pemahaman materi 0 tercapai  dengan predikat </v>
      </c>
      <c r="I24" s="310"/>
      <c r="J24" s="311"/>
      <c r="K24" s="151"/>
      <c r="L24" s="138"/>
      <c r="M24" s="138">
        <v>18</v>
      </c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/>
      <c r="AD24" s="138"/>
    </row>
    <row r="25" spans="1:30" ht="16.5" hidden="1" customHeight="1">
      <c r="A25" s="152"/>
      <c r="B25" s="309"/>
      <c r="C25" s="316"/>
      <c r="D25" s="158"/>
      <c r="E25" s="336"/>
      <c r="F25" s="336"/>
      <c r="G25" s="336"/>
      <c r="H25" s="309"/>
      <c r="I25" s="310"/>
      <c r="J25" s="311"/>
      <c r="K25" s="151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</row>
    <row r="26" spans="1:30" ht="24" customHeight="1">
      <c r="A26" s="142" t="s">
        <v>39</v>
      </c>
      <c r="B26" s="143" t="s">
        <v>40</v>
      </c>
      <c r="C26" s="155"/>
      <c r="D26" s="159"/>
      <c r="E26" s="335"/>
      <c r="F26" s="335" t="str">
        <f t="shared" ref="F26:F39" si="7">IF((E26=0),"",CONCATENATE(VLOOKUP(ABS(LEFT(E26,1)),$O$11:$Q$21,3)," ",IF((ABS(RIGHT(E26,1))=0),"",VLOOKUP(ABS(RIGHT(E26,1)),$O$11:$Q$21,2))))</f>
        <v/>
      </c>
      <c r="G26" s="335"/>
      <c r="H26" s="314"/>
      <c r="I26" s="307"/>
      <c r="J26" s="308"/>
      <c r="K26" s="151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</row>
    <row r="27" spans="1:30" ht="37.5" customHeight="1">
      <c r="A27" s="160">
        <v>1</v>
      </c>
      <c r="B27" s="309" t="str">
        <f>nama_mapel!C21</f>
        <v>Merakit Personal Komputer</v>
      </c>
      <c r="C27" s="316"/>
      <c r="D27" s="157">
        <f>nama_mapel!D21</f>
        <v>74</v>
      </c>
      <c r="E27" s="336">
        <f>IF(VLOOKUP($J$1,'ENTRI NILAI PILIH TAB INI'!$A$9:$AC$51,M27)=0,"",ROUND(VLOOKUP($J$1,'ENTRI NILAI PILIH TAB INI'!$A$9:$AC$51,M27),0))</f>
        <v>83</v>
      </c>
      <c r="F27" s="336" t="str">
        <f t="shared" si="7"/>
        <v>Delapan puluh tiga</v>
      </c>
      <c r="G27" s="336" t="str">
        <f t="shared" ref="G27:G36" si="8">IF(E27&lt;D27,"Belum Kompeten","Kompeten")</f>
        <v>Kompeten</v>
      </c>
      <c r="H27" s="322" t="str">
        <f t="shared" ref="H27:H32" si="9">IF(E27="","",IF(E27&gt;=D27+5,"Kompeten Dalam  ","Cukup Kompeten dalam ")&amp;B27)</f>
        <v>Kompeten Dalam  Merakit Personal Komputer</v>
      </c>
      <c r="I27" s="310"/>
      <c r="J27" s="311"/>
      <c r="K27" s="151"/>
      <c r="L27" s="153">
        <f t="shared" ref="L27:L31" si="10">IF(E27="","",MOD(E27,1))</f>
        <v>0</v>
      </c>
      <c r="M27" s="138">
        <v>19</v>
      </c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</row>
    <row r="28" spans="1:30" ht="31.5" customHeight="1">
      <c r="A28" s="160">
        <v>2</v>
      </c>
      <c r="B28" s="309" t="str">
        <f>nama_mapel!C22</f>
        <v>Melakukan Instalasi Sistem Operasi Dasar</v>
      </c>
      <c r="C28" s="316"/>
      <c r="D28" s="157">
        <f>nama_mapel!D22</f>
        <v>74</v>
      </c>
      <c r="E28" s="336">
        <f>IF(VLOOKUP($J$1,'ENTRI NILAI PILIH TAB INI'!$A$9:$AC$51,M28)=0,"",ROUND(VLOOKUP($J$1,'ENTRI NILAI PILIH TAB INI'!$A$9:$AC$51,M28),0))</f>
        <v>83</v>
      </c>
      <c r="F28" s="336" t="str">
        <f t="shared" si="7"/>
        <v>Delapan puluh tiga</v>
      </c>
      <c r="G28" s="336" t="str">
        <f t="shared" si="8"/>
        <v>Kompeten</v>
      </c>
      <c r="H28" s="322" t="str">
        <f t="shared" si="9"/>
        <v>Kompeten Dalam  Melakukan Instalasi Sistem Operasi Dasar</v>
      </c>
      <c r="I28" s="310"/>
      <c r="J28" s="311"/>
      <c r="K28" s="151"/>
      <c r="L28" s="153">
        <f t="shared" si="10"/>
        <v>0</v>
      </c>
      <c r="M28" s="138">
        <v>20</v>
      </c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</row>
    <row r="29" spans="1:30" ht="31.5" customHeight="1">
      <c r="A29" s="152">
        <v>3</v>
      </c>
      <c r="B29" s="309" t="str">
        <f>nama_mapel!C23</f>
        <v>Menerapkan Kesehatan Keselamatan Keamanan dan Lingkungan Hidup</v>
      </c>
      <c r="C29" s="316"/>
      <c r="D29" s="157">
        <f>nama_mapel!D23</f>
        <v>74</v>
      </c>
      <c r="E29" s="336">
        <f>IF(VLOOKUP($J$1,'ENTRI NILAI PILIH TAB INI'!$A$9:$AC$51,M29)=0,"",ROUND(VLOOKUP($J$1,'ENTRI NILAI PILIH TAB INI'!$A$9:$AC$51,M29),0))</f>
        <v>74</v>
      </c>
      <c r="F29" s="336" t="str">
        <f t="shared" si="7"/>
        <v>Tujuh puluh empat</v>
      </c>
      <c r="G29" s="336" t="str">
        <f t="shared" si="8"/>
        <v>Kompeten</v>
      </c>
      <c r="H29" s="322" t="str">
        <f t="shared" si="9"/>
        <v>Cukup Kompeten dalam Menerapkan Kesehatan Keselamatan Keamanan dan Lingkungan Hidup</v>
      </c>
      <c r="I29" s="310"/>
      <c r="J29" s="311"/>
      <c r="K29" s="151"/>
      <c r="L29" s="153">
        <f t="shared" si="10"/>
        <v>0</v>
      </c>
      <c r="M29" s="138">
        <v>21</v>
      </c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</row>
    <row r="30" spans="1:30" ht="31.5" customHeight="1">
      <c r="A30" s="161">
        <v>4</v>
      </c>
      <c r="B30" s="309" t="str">
        <f>nama_mapel!C24</f>
        <v>Menerapkan Algoritma Pemograman Tingkat Dasar</v>
      </c>
      <c r="C30" s="316"/>
      <c r="D30" s="157">
        <f>nama_mapel!D24</f>
        <v>74</v>
      </c>
      <c r="E30" s="336">
        <f>IF(VLOOKUP($J$1,'ENTRI NILAI PILIH TAB INI'!$A$9:$AC$51,M30)=0,"",ROUND(VLOOKUP($J$1,'ENTRI NILAI PILIH TAB INI'!$A$9:$AC$51,M30),0))</f>
        <v>73</v>
      </c>
      <c r="F30" s="336" t="str">
        <f t="shared" si="7"/>
        <v>Tujuh puluh tiga</v>
      </c>
      <c r="G30" s="336" t="str">
        <f t="shared" si="8"/>
        <v>Belum Kompeten</v>
      </c>
      <c r="H30" s="322" t="str">
        <f t="shared" si="9"/>
        <v>Cukup Kompeten dalam Menerapkan Algoritma Pemograman Tingkat Dasar</v>
      </c>
      <c r="I30" s="310"/>
      <c r="J30" s="311"/>
      <c r="K30" s="151"/>
      <c r="L30" s="153">
        <f t="shared" si="10"/>
        <v>0</v>
      </c>
      <c r="M30" s="138">
        <v>22</v>
      </c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</row>
    <row r="31" spans="1:30" ht="31.5" hidden="1" customHeight="1">
      <c r="A31" s="152">
        <v>5</v>
      </c>
      <c r="B31" s="309">
        <f>nama_mapel!C25</f>
        <v>0</v>
      </c>
      <c r="C31" s="316"/>
      <c r="D31" s="157">
        <f>nama_mapel!D25</f>
        <v>0</v>
      </c>
      <c r="E31" s="336" t="str">
        <f>IF(VLOOKUP($J$1,'ENTRI NILAI PILIH TAB INI'!$A$9:$AC$51,M31)=0,"",ROUND(VLOOKUP($J$1,'ENTRI NILAI PILIH TAB INI'!$A$9:$AC$51,M31),0))</f>
        <v/>
      </c>
      <c r="F31" s="336" t="e">
        <f t="shared" si="7"/>
        <v>#VALUE!</v>
      </c>
      <c r="G31" s="336" t="str">
        <f t="shared" si="8"/>
        <v>Kompeten</v>
      </c>
      <c r="H31" s="322" t="str">
        <f t="shared" si="9"/>
        <v/>
      </c>
      <c r="I31" s="310"/>
      <c r="J31" s="311"/>
      <c r="K31" s="151"/>
      <c r="L31" s="138" t="str">
        <f t="shared" si="10"/>
        <v/>
      </c>
      <c r="M31" s="138">
        <v>23</v>
      </c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</row>
    <row r="32" spans="1:30" ht="31.5" hidden="1" customHeight="1">
      <c r="A32" s="161">
        <v>6</v>
      </c>
      <c r="B32" s="309">
        <f>nama_mapel!C26</f>
        <v>0</v>
      </c>
      <c r="C32" s="316"/>
      <c r="D32" s="157">
        <f>nama_mapel!D26</f>
        <v>0</v>
      </c>
      <c r="E32" s="336" t="str">
        <f>IF(VLOOKUP($J$1,'ENTRI NILAI PILIH TAB INI'!$A$9:$AC$51,M32)=0,"",ROUND(VLOOKUP($J$1,'ENTRI NILAI PILIH TAB INI'!$A$9:$AC$51,M32),0))</f>
        <v/>
      </c>
      <c r="F32" s="336" t="e">
        <f t="shared" si="7"/>
        <v>#VALUE!</v>
      </c>
      <c r="G32" s="336" t="str">
        <f t="shared" si="8"/>
        <v>Kompeten</v>
      </c>
      <c r="H32" s="322" t="str">
        <f t="shared" si="9"/>
        <v/>
      </c>
      <c r="I32" s="310"/>
      <c r="J32" s="311"/>
      <c r="K32" s="151"/>
      <c r="L32" s="138"/>
      <c r="M32" s="138">
        <v>24</v>
      </c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</row>
    <row r="33" spans="1:30" ht="15" hidden="1" customHeight="1">
      <c r="A33" s="161">
        <v>7</v>
      </c>
      <c r="B33" s="162" t="str">
        <f>nama_mapel!C22</f>
        <v>Melakukan Instalasi Sistem Operasi Dasar</v>
      </c>
      <c r="C33" s="163"/>
      <c r="D33" s="157">
        <f>nama_mapel!D27</f>
        <v>0</v>
      </c>
      <c r="E33" s="336" t="str">
        <f>IF(VLOOKUP($J$1,'ENTRI NILAI PILIH TAB INI'!$A$9:$AC$51,M33)=0,"",ROUND(VLOOKUP($J$1,'ENTRI NILAI PILIH TAB INI'!$A$9:$AC$51,M33),0))</f>
        <v/>
      </c>
      <c r="F33" s="336" t="e">
        <f t="shared" si="7"/>
        <v>#VALUE!</v>
      </c>
      <c r="G33" s="336" t="str">
        <f t="shared" si="8"/>
        <v>Kompeten</v>
      </c>
      <c r="H33" s="327" t="str">
        <f t="shared" ref="H33:H36" si="11">IF(E33="","",IF(E33&gt;=D33+5,"Baik Dalam  ","Cukup dalam ")&amp;B33)</f>
        <v/>
      </c>
      <c r="I33" s="310"/>
      <c r="J33" s="311"/>
      <c r="K33" s="151"/>
      <c r="L33" s="138"/>
      <c r="M33" s="138">
        <v>25</v>
      </c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</row>
    <row r="34" spans="1:30" ht="15" hidden="1" customHeight="1">
      <c r="A34" s="161">
        <v>8</v>
      </c>
      <c r="B34" s="162" t="str">
        <f>nama_mapel!C22</f>
        <v>Melakukan Instalasi Sistem Operasi Dasar</v>
      </c>
      <c r="C34" s="163"/>
      <c r="D34" s="157">
        <f>nama_mapel!D28</f>
        <v>0</v>
      </c>
      <c r="E34" s="336" t="str">
        <f>IF(VLOOKUP($J$1,'ENTRI NILAI PILIH TAB INI'!$A$9:$AC$51,M34)=0,"",ROUND(VLOOKUP($J$1,'ENTRI NILAI PILIH TAB INI'!$A$9:$AC$51,M34),0))</f>
        <v/>
      </c>
      <c r="F34" s="336" t="e">
        <f t="shared" si="7"/>
        <v>#VALUE!</v>
      </c>
      <c r="G34" s="336" t="str">
        <f t="shared" si="8"/>
        <v>Kompeten</v>
      </c>
      <c r="H34" s="327" t="str">
        <f t="shared" si="11"/>
        <v/>
      </c>
      <c r="I34" s="310"/>
      <c r="J34" s="311"/>
      <c r="K34" s="151"/>
      <c r="L34" s="138"/>
      <c r="M34" s="138">
        <v>26</v>
      </c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</row>
    <row r="35" spans="1:30" ht="15" hidden="1" customHeight="1">
      <c r="A35" s="161">
        <v>9</v>
      </c>
      <c r="B35" s="162" t="str">
        <f>nama_mapel!C22</f>
        <v>Melakukan Instalasi Sistem Operasi Dasar</v>
      </c>
      <c r="C35" s="163"/>
      <c r="D35" s="157">
        <f>nama_mapel!D29</f>
        <v>0</v>
      </c>
      <c r="E35" s="336" t="str">
        <f>IF(VLOOKUP($J$1,'ENTRI NILAI PILIH TAB INI'!$A$9:$AC$51,M35)=0,"",ROUND(VLOOKUP($J$1,'ENTRI NILAI PILIH TAB INI'!$A$9:$AC$51,M35),0))</f>
        <v/>
      </c>
      <c r="F35" s="336" t="e">
        <f t="shared" si="7"/>
        <v>#VALUE!</v>
      </c>
      <c r="G35" s="336" t="str">
        <f t="shared" si="8"/>
        <v>Kompeten</v>
      </c>
      <c r="H35" s="327" t="str">
        <f t="shared" si="11"/>
        <v/>
      </c>
      <c r="I35" s="310"/>
      <c r="J35" s="311"/>
      <c r="K35" s="151"/>
      <c r="L35" s="138"/>
      <c r="M35" s="138">
        <v>27</v>
      </c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</row>
    <row r="36" spans="1:30" ht="15" hidden="1" customHeight="1">
      <c r="A36" s="161">
        <v>10</v>
      </c>
      <c r="B36" s="162" t="str">
        <f>nama_mapel!C22</f>
        <v>Melakukan Instalasi Sistem Operasi Dasar</v>
      </c>
      <c r="C36" s="163"/>
      <c r="D36" s="157">
        <f>nama_mapel!D30</f>
        <v>0</v>
      </c>
      <c r="E36" s="336" t="str">
        <f>IF(VLOOKUP($J$1,'ENTRI NILAI PILIH TAB INI'!$A$9:$AC$51,M36)=0,"",ROUND(VLOOKUP($J$1,'ENTRI NILAI PILIH TAB INI'!$A$9:$AC$51,M36),0))</f>
        <v/>
      </c>
      <c r="F36" s="336" t="e">
        <f t="shared" si="7"/>
        <v>#VALUE!</v>
      </c>
      <c r="G36" s="336" t="str">
        <f t="shared" si="8"/>
        <v>Kompeten</v>
      </c>
      <c r="H36" s="327" t="str">
        <f t="shared" si="11"/>
        <v/>
      </c>
      <c r="I36" s="310"/>
      <c r="J36" s="311"/>
      <c r="K36" s="151"/>
      <c r="L36" s="138"/>
      <c r="M36" s="138">
        <v>28</v>
      </c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</row>
    <row r="37" spans="1:30" ht="12.75" hidden="1" customHeight="1">
      <c r="A37" s="164"/>
      <c r="B37" s="325"/>
      <c r="C37" s="326"/>
      <c r="D37" s="165"/>
      <c r="E37" s="337"/>
      <c r="F37" s="337" t="str">
        <f t="shared" si="7"/>
        <v/>
      </c>
      <c r="G37" s="337"/>
      <c r="H37" s="323"/>
      <c r="I37" s="310"/>
      <c r="J37" s="311"/>
      <c r="K37" s="151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</row>
    <row r="38" spans="1:30" ht="22.5" customHeight="1">
      <c r="A38" s="166" t="s">
        <v>45</v>
      </c>
      <c r="B38" s="143" t="s">
        <v>46</v>
      </c>
      <c r="C38" s="167"/>
      <c r="D38" s="159"/>
      <c r="E38" s="335"/>
      <c r="F38" s="335" t="str">
        <f t="shared" si="7"/>
        <v/>
      </c>
      <c r="G38" s="335"/>
      <c r="H38" s="314"/>
      <c r="I38" s="307"/>
      <c r="J38" s="308"/>
      <c r="K38" s="151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</row>
    <row r="39" spans="1:30" ht="36.75" customHeight="1">
      <c r="A39" s="152">
        <v>1</v>
      </c>
      <c r="B39" s="168" t="s">
        <v>47</v>
      </c>
      <c r="C39" s="169"/>
      <c r="D39" s="157">
        <f>nama_mapel!D33</f>
        <v>75</v>
      </c>
      <c r="E39" s="336">
        <f>IF(VLOOKUP($J$1,'ENTRI NILAI PILIH TAB INI'!$A$9:$AU$51,M39)=0,"",ROUND(VLOOKUP($J$1,'ENTRI NILAI PILIH TAB INI'!$A$9:$AU$51,M39),0))</f>
        <v>76</v>
      </c>
      <c r="F39" s="336" t="str">
        <f t="shared" si="7"/>
        <v>Tujuh puluh enam</v>
      </c>
      <c r="G39" s="336" t="str">
        <f>IF(E39="","",VLOOKUP(E39,$S$16:$T$19,2))</f>
        <v>Baik</v>
      </c>
      <c r="H39" s="309" t="str">
        <f>CONCATENATE("Pemahaman materi ",B39,IF(D39&lt;E39," tercapai "," belum tercapai ")," dengan predikat"," ",G39)</f>
        <v>Pemahaman materi Bahasa Jawa tercapai  dengan predikat Baik</v>
      </c>
      <c r="I39" s="310"/>
      <c r="J39" s="311"/>
      <c r="K39" s="151"/>
      <c r="L39" s="153">
        <f t="shared" ref="L39:L40" si="12">IF(E39="","",MOD(E39,1))</f>
        <v>0</v>
      </c>
      <c r="M39" s="138">
        <v>29</v>
      </c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</row>
    <row r="40" spans="1:30" ht="14.25" customHeight="1">
      <c r="A40" s="170"/>
      <c r="B40" s="171"/>
      <c r="C40" s="171"/>
      <c r="D40" s="172"/>
      <c r="E40" s="338"/>
      <c r="F40" s="338"/>
      <c r="G40" s="338"/>
      <c r="H40" s="173"/>
      <c r="I40" s="174"/>
      <c r="J40" s="175"/>
      <c r="K40" s="141"/>
      <c r="L40" s="138" t="str">
        <f t="shared" si="12"/>
        <v/>
      </c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</row>
    <row r="41" spans="1:30" ht="30" customHeight="1">
      <c r="A41" s="176"/>
      <c r="B41" s="176"/>
      <c r="C41" s="176"/>
      <c r="D41" s="177"/>
      <c r="E41" s="178"/>
      <c r="F41" s="177"/>
      <c r="G41" s="176"/>
      <c r="H41" s="176"/>
      <c r="I41" s="176"/>
      <c r="J41" s="80" t="s">
        <v>184</v>
      </c>
      <c r="K41" s="179"/>
      <c r="L41" s="180"/>
      <c r="M41" s="180"/>
      <c r="N41" s="180"/>
      <c r="O41" s="180"/>
      <c r="P41" s="180"/>
      <c r="Q41" s="180"/>
      <c r="R41" s="180"/>
      <c r="S41" s="180"/>
      <c r="T41" s="180"/>
      <c r="U41" s="180"/>
      <c r="V41" s="180"/>
      <c r="W41" s="180"/>
      <c r="X41" s="180"/>
      <c r="Y41" s="180"/>
      <c r="Z41" s="180"/>
      <c r="AA41" s="180"/>
      <c r="AB41" s="180"/>
      <c r="AC41" s="180"/>
      <c r="AD41" s="180"/>
    </row>
    <row r="42" spans="1:30" ht="15.75" customHeight="1">
      <c r="A42" s="176"/>
      <c r="B42" s="176"/>
      <c r="C42" s="176"/>
      <c r="D42" s="181"/>
      <c r="E42" s="182"/>
      <c r="F42" s="177"/>
      <c r="G42" s="176"/>
      <c r="H42" s="182"/>
      <c r="I42" s="182"/>
      <c r="J42" s="27" t="s">
        <v>185</v>
      </c>
      <c r="K42" s="179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</row>
    <row r="43" spans="1:30" ht="20.25" customHeight="1">
      <c r="A43" s="116" t="s">
        <v>186</v>
      </c>
      <c r="B43" s="81"/>
      <c r="C43" s="183"/>
      <c r="D43" s="183"/>
      <c r="E43" s="81"/>
      <c r="F43" s="183"/>
      <c r="G43" s="81"/>
      <c r="H43" s="81"/>
      <c r="I43" s="81"/>
      <c r="J43" s="78" t="s">
        <v>187</v>
      </c>
      <c r="K43" s="184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</row>
    <row r="44" spans="1:30" ht="14.25" customHeight="1">
      <c r="A44" s="182"/>
      <c r="B44" s="186"/>
      <c r="C44" s="186"/>
      <c r="D44" s="187"/>
      <c r="E44" s="182"/>
      <c r="F44" s="187"/>
      <c r="G44" s="182"/>
      <c r="H44" s="182"/>
      <c r="I44" s="182"/>
      <c r="J44" s="186"/>
      <c r="K44" s="188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</row>
    <row r="45" spans="1:30" ht="14.25" customHeight="1">
      <c r="A45" s="182"/>
      <c r="B45" s="186"/>
      <c r="C45" s="186"/>
      <c r="D45" s="187"/>
      <c r="E45" s="182"/>
      <c r="F45" s="187"/>
      <c r="G45" s="182"/>
      <c r="H45" s="182"/>
      <c r="I45" s="182"/>
      <c r="J45" s="186"/>
      <c r="K45" s="188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</row>
    <row r="46" spans="1:30" ht="14.25" customHeight="1">
      <c r="A46" s="182"/>
      <c r="B46" s="186"/>
      <c r="C46" s="186"/>
      <c r="D46" s="187"/>
      <c r="E46" s="189"/>
      <c r="F46" s="187"/>
      <c r="G46" s="182"/>
      <c r="H46" s="182"/>
      <c r="I46" s="182"/>
      <c r="J46" s="186"/>
      <c r="K46" s="188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</row>
    <row r="47" spans="1:30" ht="14.25" hidden="1" customHeight="1">
      <c r="A47" s="190"/>
      <c r="B47" s="190"/>
      <c r="C47" s="191"/>
      <c r="D47" s="187"/>
      <c r="E47" s="192"/>
      <c r="F47" s="187"/>
      <c r="G47" s="182"/>
      <c r="H47" s="182"/>
      <c r="I47" s="182"/>
      <c r="J47" s="190"/>
      <c r="K47" s="193"/>
      <c r="L47" s="194"/>
      <c r="M47" s="194"/>
      <c r="N47" s="194"/>
      <c r="O47" s="194"/>
      <c r="P47" s="194"/>
      <c r="Q47" s="194"/>
      <c r="R47" s="194"/>
      <c r="S47" s="194"/>
      <c r="T47" s="194"/>
      <c r="U47" s="194"/>
      <c r="V47" s="194"/>
      <c r="W47" s="194"/>
      <c r="X47" s="194"/>
      <c r="Y47" s="194"/>
      <c r="Z47" s="194"/>
      <c r="AA47" s="194"/>
      <c r="AB47" s="194"/>
      <c r="AC47" s="194"/>
      <c r="AD47" s="194"/>
    </row>
    <row r="48" spans="1:30" ht="12" customHeight="1">
      <c r="A48" s="195"/>
      <c r="B48" s="187" t="s">
        <v>188</v>
      </c>
      <c r="C48" s="190"/>
      <c r="D48" s="126"/>
      <c r="E48" s="192"/>
      <c r="F48" s="126"/>
      <c r="G48" s="190"/>
      <c r="H48" s="190"/>
      <c r="I48" s="190"/>
      <c r="J48" s="196" t="str">
        <f>nama_mapel!$H$7</f>
        <v>Hendro Purniawan, S.Pd</v>
      </c>
      <c r="K48" s="193"/>
      <c r="L48" s="194"/>
      <c r="M48" s="194"/>
      <c r="N48" s="194"/>
      <c r="O48" s="194"/>
      <c r="P48" s="194"/>
      <c r="Q48" s="194"/>
      <c r="R48" s="194"/>
      <c r="S48" s="194"/>
      <c r="T48" s="194"/>
      <c r="U48" s="194"/>
      <c r="V48" s="194"/>
      <c r="W48" s="194"/>
      <c r="X48" s="194"/>
      <c r="Y48" s="194"/>
      <c r="Z48" s="194"/>
      <c r="AA48" s="194"/>
      <c r="AB48" s="194"/>
      <c r="AC48" s="194"/>
      <c r="AD48" s="194"/>
    </row>
    <row r="49" spans="1:30" ht="14.25" customHeight="1">
      <c r="A49" s="190"/>
      <c r="B49" s="190"/>
      <c r="C49" s="190"/>
      <c r="D49" s="126"/>
      <c r="E49" s="192"/>
      <c r="F49" s="126"/>
      <c r="G49" s="190"/>
      <c r="H49" s="190"/>
      <c r="I49" s="190"/>
      <c r="J49" s="196" t="str">
        <f>CONCATENATE("NIP ",nama_mapel!$H$8)</f>
        <v>NIP -</v>
      </c>
      <c r="K49" s="193"/>
      <c r="L49" s="194"/>
      <c r="M49" s="194"/>
      <c r="N49" s="194"/>
      <c r="O49" s="194"/>
      <c r="P49" s="194"/>
      <c r="Q49" s="194"/>
      <c r="R49" s="194"/>
      <c r="S49" s="194"/>
      <c r="T49" s="194"/>
      <c r="U49" s="194"/>
      <c r="V49" s="194"/>
      <c r="W49" s="194"/>
      <c r="X49" s="194"/>
      <c r="Y49" s="194"/>
      <c r="Z49" s="194"/>
      <c r="AA49" s="194"/>
      <c r="AB49" s="194"/>
      <c r="AC49" s="194"/>
      <c r="AD49" s="194"/>
    </row>
    <row r="50" spans="1:30" ht="18" customHeight="1">
      <c r="A50" s="324" t="s">
        <v>189</v>
      </c>
      <c r="B50" s="273"/>
      <c r="C50" s="273"/>
      <c r="D50" s="273"/>
      <c r="E50" s="273"/>
      <c r="F50" s="273"/>
      <c r="G50" s="273"/>
      <c r="H50" s="273"/>
      <c r="I50" s="273"/>
      <c r="J50" s="273"/>
      <c r="K50" s="197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98"/>
      <c r="AA50" s="198"/>
      <c r="AB50" s="198"/>
      <c r="AC50" s="198"/>
      <c r="AD50" s="198"/>
    </row>
    <row r="51" spans="1:30" ht="18" customHeight="1">
      <c r="A51" s="199"/>
      <c r="B51" s="73"/>
      <c r="C51" s="73"/>
      <c r="D51" s="73"/>
      <c r="E51" s="200"/>
      <c r="F51" s="73"/>
      <c r="G51" s="73"/>
      <c r="H51" s="73"/>
      <c r="I51" s="73"/>
      <c r="J51" s="201"/>
      <c r="K51" s="118"/>
      <c r="L51" s="122"/>
      <c r="M51" s="122"/>
      <c r="N51" s="122"/>
      <c r="O51" s="122"/>
      <c r="P51" s="122"/>
      <c r="Q51" s="122"/>
      <c r="R51" s="122"/>
      <c r="S51" s="122"/>
      <c r="T51" s="122"/>
      <c r="U51" s="122"/>
      <c r="V51" s="122"/>
      <c r="W51" s="122"/>
      <c r="X51" s="122"/>
      <c r="Y51" s="122"/>
      <c r="Z51" s="122"/>
      <c r="AA51" s="122"/>
      <c r="AB51" s="122"/>
      <c r="AC51" s="122"/>
      <c r="AD51" s="122"/>
    </row>
    <row r="52" spans="1:30" ht="15.75" customHeight="1">
      <c r="A52" s="125" t="s">
        <v>151</v>
      </c>
      <c r="B52" s="126"/>
      <c r="C52" s="127" t="str">
        <f>VLOOKUP($J$1,'ENTRI NILAI PILIH TAB INI'!$A$9:$AC$51,3)</f>
        <v>RIZKI HERNANDO</v>
      </c>
      <c r="D52" s="128"/>
      <c r="E52" s="129"/>
      <c r="F52" s="126"/>
      <c r="G52" s="125" t="s">
        <v>4</v>
      </c>
      <c r="H52" s="126"/>
      <c r="I52" s="126"/>
      <c r="J52" s="127" t="str">
        <f>nama_mapel!$J$3</f>
        <v xml:space="preserve"> X / 1</v>
      </c>
      <c r="K52" s="118"/>
      <c r="L52" s="122"/>
      <c r="M52" s="122"/>
      <c r="N52" s="122"/>
      <c r="O52" s="122"/>
      <c r="P52" s="122"/>
      <c r="Q52" s="122"/>
      <c r="R52" s="122"/>
      <c r="S52" s="122"/>
      <c r="T52" s="122"/>
      <c r="U52" s="122"/>
      <c r="V52" s="122"/>
      <c r="W52" s="122"/>
      <c r="X52" s="122"/>
      <c r="Y52" s="122"/>
      <c r="Z52" s="122"/>
      <c r="AA52" s="122"/>
      <c r="AB52" s="122"/>
      <c r="AC52" s="122"/>
      <c r="AD52" s="122"/>
    </row>
    <row r="53" spans="1:30" ht="15.75" customHeight="1">
      <c r="A53" s="125" t="s">
        <v>152</v>
      </c>
      <c r="B53" s="126"/>
      <c r="C53" s="127" t="str">
        <f>IF(VLOOKUP($J$1,'ENTRI NILAI PILIH TAB INI'!$A$9:$AC$51,2)&lt;100,"00","0")&amp;VLOOKUP($J$1,'ENTRI NILAI PILIH TAB INI'!$A$9:$AC$51,2)</f>
        <v>01257</v>
      </c>
      <c r="D53" s="132"/>
      <c r="E53" s="126"/>
      <c r="F53" s="126"/>
      <c r="G53" s="125" t="s">
        <v>7</v>
      </c>
      <c r="H53" s="126"/>
      <c r="I53" s="126"/>
      <c r="J53" s="127" t="str">
        <f>nama_mapel!$H$4</f>
        <v>2015-2016</v>
      </c>
      <c r="K53" s="118"/>
      <c r="L53" s="122"/>
      <c r="M53" s="122"/>
      <c r="N53" s="122"/>
      <c r="O53" s="122"/>
      <c r="P53" s="122"/>
      <c r="Q53" s="122"/>
      <c r="R53" s="122"/>
      <c r="S53" s="122"/>
      <c r="T53" s="122"/>
      <c r="U53" s="122"/>
      <c r="V53" s="122"/>
      <c r="W53" s="122"/>
      <c r="X53" s="122"/>
      <c r="Y53" s="122"/>
      <c r="Z53" s="122"/>
      <c r="AA53" s="122"/>
      <c r="AB53" s="122"/>
      <c r="AC53" s="122"/>
      <c r="AD53" s="122"/>
    </row>
    <row r="54" spans="1:30" ht="15.75" customHeight="1">
      <c r="A54" s="125" t="s">
        <v>154</v>
      </c>
      <c r="B54" s="126"/>
      <c r="C54" s="127" t="s">
        <v>155</v>
      </c>
      <c r="D54" s="132"/>
      <c r="E54" s="126"/>
      <c r="F54" s="126"/>
      <c r="G54" s="125" t="s">
        <v>10</v>
      </c>
      <c r="H54" s="126"/>
      <c r="I54" s="126"/>
      <c r="J54" s="127" t="str">
        <f>nama_mapel!$J$5</f>
        <v>Rekayasa Perangkat Lunak</v>
      </c>
      <c r="K54" s="118"/>
      <c r="L54" s="122"/>
      <c r="M54" s="122"/>
      <c r="N54" s="122"/>
      <c r="O54" s="122"/>
      <c r="P54" s="122"/>
      <c r="Q54" s="122"/>
      <c r="R54" s="122"/>
      <c r="S54" s="122"/>
      <c r="T54" s="122"/>
      <c r="U54" s="122"/>
      <c r="V54" s="122"/>
      <c r="W54" s="122"/>
      <c r="X54" s="122"/>
      <c r="Y54" s="122"/>
      <c r="Z54" s="122"/>
      <c r="AA54" s="122"/>
      <c r="AB54" s="122"/>
      <c r="AC54" s="122"/>
      <c r="AD54" s="122"/>
    </row>
    <row r="55" spans="1:30" ht="25.5" customHeight="1">
      <c r="A55" s="126"/>
      <c r="B55" s="125"/>
      <c r="C55" s="125"/>
      <c r="D55" s="126"/>
      <c r="E55" s="135"/>
      <c r="F55" s="126"/>
      <c r="G55" s="126"/>
      <c r="H55" s="125"/>
      <c r="I55" s="126"/>
      <c r="J55" s="126"/>
      <c r="K55" s="118"/>
      <c r="L55" s="122"/>
      <c r="M55" s="122"/>
      <c r="N55" s="122"/>
      <c r="O55" s="122"/>
      <c r="P55" s="122"/>
      <c r="Q55" s="122"/>
      <c r="R55" s="122"/>
      <c r="S55" s="122"/>
      <c r="T55" s="122"/>
      <c r="U55" s="122"/>
      <c r="V55" s="122"/>
      <c r="W55" s="122"/>
      <c r="X55" s="122"/>
      <c r="Y55" s="122"/>
      <c r="Z55" s="122"/>
      <c r="AA55" s="122"/>
      <c r="AB55" s="122"/>
      <c r="AC55" s="122"/>
      <c r="AD55" s="122"/>
    </row>
    <row r="56" spans="1:30" ht="23.25" customHeight="1">
      <c r="A56" s="202" t="s">
        <v>190</v>
      </c>
      <c r="B56" s="203"/>
      <c r="C56" s="203"/>
      <c r="D56" s="204"/>
      <c r="E56" s="203"/>
      <c r="F56" s="205"/>
      <c r="G56" s="203"/>
      <c r="H56" s="203"/>
      <c r="I56" s="203"/>
      <c r="J56" s="203"/>
      <c r="K56" s="206"/>
      <c r="L56" s="207"/>
      <c r="M56" s="207"/>
      <c r="N56" s="207"/>
      <c r="O56" s="207"/>
      <c r="P56" s="207"/>
      <c r="Q56" s="207"/>
      <c r="R56" s="207"/>
      <c r="S56" s="207"/>
      <c r="T56" s="207"/>
      <c r="U56" s="207"/>
      <c r="V56" s="207"/>
      <c r="W56" s="207"/>
      <c r="X56" s="207"/>
      <c r="Y56" s="207"/>
      <c r="Z56" s="207"/>
      <c r="AA56" s="207"/>
      <c r="AB56" s="207"/>
      <c r="AC56" s="207"/>
      <c r="AD56" s="207"/>
    </row>
    <row r="57" spans="1:30" ht="48.75" customHeight="1">
      <c r="A57" s="208"/>
      <c r="B57" s="209" t="s">
        <v>158</v>
      </c>
      <c r="C57" s="317" t="s">
        <v>191</v>
      </c>
      <c r="D57" s="318"/>
      <c r="E57" s="319"/>
      <c r="F57" s="209" t="s">
        <v>132</v>
      </c>
      <c r="G57" s="209" t="s">
        <v>192</v>
      </c>
      <c r="H57" s="209" t="s">
        <v>193</v>
      </c>
      <c r="I57" s="209"/>
      <c r="J57" s="209" t="s">
        <v>134</v>
      </c>
      <c r="K57" s="118"/>
      <c r="L57" s="122"/>
      <c r="M57" s="122"/>
      <c r="N57" s="122"/>
      <c r="O57" s="122"/>
      <c r="P57" s="122"/>
      <c r="Q57" s="122"/>
      <c r="R57" s="122"/>
      <c r="S57" s="122"/>
      <c r="T57" s="122"/>
      <c r="U57" s="122"/>
      <c r="V57" s="122"/>
      <c r="W57" s="122"/>
      <c r="X57" s="122"/>
      <c r="Y57" s="122"/>
      <c r="Z57" s="122"/>
      <c r="AA57" s="122"/>
      <c r="AB57" s="122"/>
      <c r="AC57" s="122"/>
      <c r="AD57" s="122"/>
    </row>
    <row r="58" spans="1:30" ht="24.75" customHeight="1">
      <c r="A58" s="208"/>
      <c r="B58" s="210"/>
      <c r="C58" s="320"/>
      <c r="D58" s="297"/>
      <c r="E58" s="298"/>
      <c r="F58" s="210"/>
      <c r="G58" s="210"/>
      <c r="H58" s="210"/>
      <c r="I58" s="210"/>
      <c r="J58" s="210"/>
      <c r="K58" s="118"/>
      <c r="L58" s="122"/>
      <c r="M58" s="122"/>
      <c r="N58" s="122"/>
      <c r="O58" s="122"/>
      <c r="P58" s="122"/>
      <c r="Q58" s="122"/>
      <c r="R58" s="122"/>
      <c r="S58" s="122"/>
      <c r="T58" s="122"/>
      <c r="U58" s="122"/>
      <c r="V58" s="122"/>
      <c r="W58" s="122"/>
      <c r="X58" s="122"/>
      <c r="Y58" s="122"/>
      <c r="Z58" s="122"/>
      <c r="AA58" s="122"/>
      <c r="AB58" s="122"/>
      <c r="AC58" s="122"/>
      <c r="AD58" s="122"/>
    </row>
    <row r="59" spans="1:30" ht="24.75" customHeight="1">
      <c r="A59" s="208"/>
      <c r="B59" s="211"/>
      <c r="C59" s="321"/>
      <c r="D59" s="281"/>
      <c r="E59" s="265"/>
      <c r="F59" s="211"/>
      <c r="G59" s="211"/>
      <c r="H59" s="211"/>
      <c r="I59" s="211"/>
      <c r="J59" s="211"/>
      <c r="K59" s="118"/>
      <c r="L59" s="122"/>
      <c r="M59" s="122"/>
      <c r="N59" s="122"/>
      <c r="O59" s="122"/>
      <c r="P59" s="122"/>
      <c r="Q59" s="122"/>
      <c r="R59" s="122"/>
      <c r="S59" s="122"/>
      <c r="T59" s="122"/>
      <c r="U59" s="122"/>
      <c r="V59" s="122"/>
      <c r="W59" s="122"/>
      <c r="X59" s="122"/>
      <c r="Y59" s="122"/>
      <c r="Z59" s="122"/>
      <c r="AA59" s="122"/>
      <c r="AB59" s="122"/>
      <c r="AC59" s="122"/>
      <c r="AD59" s="122"/>
    </row>
    <row r="60" spans="1:30" ht="12" customHeight="1">
      <c r="A60" s="208"/>
      <c r="B60" s="208"/>
      <c r="C60" s="208"/>
      <c r="D60" s="73"/>
      <c r="E60" s="212"/>
      <c r="F60" s="73"/>
      <c r="G60" s="208"/>
      <c r="H60" s="208"/>
      <c r="I60" s="208"/>
      <c r="J60" s="208"/>
      <c r="K60" s="118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22"/>
      <c r="AA60" s="122"/>
      <c r="AB60" s="122"/>
      <c r="AC60" s="122"/>
      <c r="AD60" s="122"/>
    </row>
    <row r="61" spans="1:30" ht="16.5" customHeight="1">
      <c r="A61" s="213" t="s">
        <v>194</v>
      </c>
      <c r="B61" s="214"/>
      <c r="C61" s="214"/>
      <c r="D61" s="215"/>
      <c r="E61" s="216"/>
      <c r="F61" s="215"/>
      <c r="G61" s="214"/>
      <c r="H61" s="214"/>
      <c r="I61" s="214"/>
      <c r="J61" s="214"/>
      <c r="K61" s="217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  <c r="AA61" s="218"/>
      <c r="AB61" s="218"/>
      <c r="AC61" s="218"/>
      <c r="AD61" s="218"/>
    </row>
    <row r="62" spans="1:30" ht="8.25" customHeight="1">
      <c r="A62" s="208"/>
      <c r="B62" s="208"/>
      <c r="C62" s="208"/>
      <c r="D62" s="73"/>
      <c r="E62" s="212"/>
      <c r="F62" s="73"/>
      <c r="G62" s="208"/>
      <c r="H62" s="208"/>
      <c r="I62" s="208"/>
      <c r="J62" s="208"/>
      <c r="K62" s="118"/>
      <c r="L62" s="122"/>
      <c r="M62" s="122"/>
      <c r="N62" s="122"/>
      <c r="O62" s="122"/>
      <c r="P62" s="122"/>
      <c r="Q62" s="122"/>
      <c r="R62" s="122"/>
      <c r="S62" s="122"/>
      <c r="T62" s="122"/>
      <c r="U62" s="122"/>
      <c r="V62" s="122"/>
      <c r="W62" s="122"/>
      <c r="X62" s="122"/>
      <c r="Y62" s="122"/>
      <c r="Z62" s="122"/>
      <c r="AA62" s="122"/>
      <c r="AB62" s="122"/>
      <c r="AC62" s="122"/>
      <c r="AD62" s="122"/>
    </row>
    <row r="63" spans="1:30" ht="18.75" customHeight="1">
      <c r="A63" s="208"/>
      <c r="B63" s="321" t="s">
        <v>195</v>
      </c>
      <c r="C63" s="281"/>
      <c r="D63" s="281"/>
      <c r="E63" s="281"/>
      <c r="F63" s="281"/>
      <c r="G63" s="281"/>
      <c r="H63" s="265"/>
      <c r="I63" s="219"/>
      <c r="J63" s="211" t="s">
        <v>134</v>
      </c>
      <c r="K63" s="118"/>
      <c r="L63" s="122"/>
      <c r="M63" s="122"/>
      <c r="N63" s="122"/>
      <c r="O63" s="122"/>
      <c r="P63" s="122"/>
      <c r="Q63" s="122"/>
      <c r="R63" s="122"/>
      <c r="S63" s="122"/>
      <c r="T63" s="122"/>
      <c r="U63" s="122"/>
      <c r="V63" s="122"/>
      <c r="W63" s="122"/>
      <c r="X63" s="122"/>
      <c r="Y63" s="122"/>
      <c r="Z63" s="122"/>
      <c r="AA63" s="122"/>
      <c r="AB63" s="122"/>
      <c r="AC63" s="122"/>
      <c r="AD63" s="122"/>
    </row>
    <row r="64" spans="1:30" ht="18.75" customHeight="1">
      <c r="A64" s="208"/>
      <c r="B64" s="315" t="s">
        <v>196</v>
      </c>
      <c r="C64" s="292"/>
      <c r="D64" s="292"/>
      <c r="E64" s="293"/>
      <c r="F64" s="329" t="str">
        <f>VLOOKUP($J$1,'ENTRI NILAI PILIH TAB INI'!$A$9:$AU$51,36)</f>
        <v>Pramuka</v>
      </c>
      <c r="G64" s="281"/>
      <c r="H64" s="265"/>
      <c r="I64" s="220"/>
      <c r="J64" s="221" t="str">
        <f>VLOOKUP($J$1,'ENTRI NILAI PILIH TAB INI'!$A$9:$AU$51,37)</f>
        <v>Baik</v>
      </c>
      <c r="K64" s="118"/>
      <c r="L64" s="122"/>
      <c r="M64" s="122">
        <v>36</v>
      </c>
      <c r="N64" s="122"/>
      <c r="O64" s="122"/>
      <c r="P64" s="122"/>
      <c r="Q64" s="122"/>
      <c r="R64" s="122"/>
      <c r="S64" s="122"/>
      <c r="T64" s="122"/>
      <c r="U64" s="122"/>
      <c r="V64" s="122"/>
      <c r="W64" s="122"/>
      <c r="X64" s="122"/>
      <c r="Y64" s="122"/>
      <c r="Z64" s="122"/>
      <c r="AA64" s="122"/>
      <c r="AB64" s="122"/>
      <c r="AC64" s="122"/>
      <c r="AD64" s="122"/>
    </row>
    <row r="65" spans="1:30" ht="18.75" customHeight="1">
      <c r="A65" s="208"/>
      <c r="B65" s="296"/>
      <c r="C65" s="297"/>
      <c r="D65" s="297"/>
      <c r="E65" s="298"/>
      <c r="F65" s="329">
        <f>VLOOKUP($J$1,'ENTRI NILAI PILIH TAB INI'!$A$9:$AU$51,38)</f>
        <v>0</v>
      </c>
      <c r="G65" s="281"/>
      <c r="H65" s="265"/>
      <c r="I65" s="220"/>
      <c r="J65" s="221">
        <f>VLOOKUP($J$1,'ENTRI NILAI PILIH TAB INI'!$A$9:$AU$51,39)</f>
        <v>0</v>
      </c>
      <c r="K65" s="118"/>
      <c r="L65" s="122"/>
      <c r="M65" s="122"/>
      <c r="N65" s="122"/>
      <c r="O65" s="122"/>
      <c r="P65" s="122"/>
      <c r="Q65" s="122"/>
      <c r="R65" s="122"/>
      <c r="S65" s="122"/>
      <c r="T65" s="122"/>
      <c r="U65" s="122"/>
      <c r="V65" s="122"/>
      <c r="W65" s="122"/>
      <c r="X65" s="122"/>
      <c r="Y65" s="122"/>
      <c r="Z65" s="122"/>
      <c r="AA65" s="122"/>
      <c r="AB65" s="122"/>
      <c r="AC65" s="122"/>
      <c r="AD65" s="122"/>
    </row>
    <row r="66" spans="1:30" ht="18.75" customHeight="1">
      <c r="A66" s="208"/>
      <c r="B66" s="315" t="s">
        <v>126</v>
      </c>
      <c r="C66" s="292"/>
      <c r="D66" s="292"/>
      <c r="E66" s="293"/>
      <c r="F66" s="328" t="s">
        <v>135</v>
      </c>
      <c r="G66" s="281"/>
      <c r="H66" s="265"/>
      <c r="I66" s="220"/>
      <c r="J66" s="221" t="str">
        <f>VLOOKUP($J$1,'ENTRI NILAI PILIH TAB INI'!$A$9:$AU$51,40)</f>
        <v>Baik</v>
      </c>
      <c r="K66" s="118"/>
      <c r="L66" s="122"/>
      <c r="M66" s="122"/>
      <c r="N66" s="122"/>
      <c r="O66" s="122"/>
      <c r="P66" s="122"/>
      <c r="Q66" s="122"/>
      <c r="R66" s="122"/>
      <c r="S66" s="122"/>
      <c r="T66" s="122"/>
      <c r="U66" s="122"/>
      <c r="V66" s="122"/>
      <c r="W66" s="122"/>
      <c r="X66" s="122"/>
      <c r="Y66" s="122"/>
      <c r="Z66" s="122"/>
      <c r="AA66" s="122"/>
      <c r="AB66" s="122"/>
      <c r="AC66" s="122"/>
      <c r="AD66" s="122"/>
    </row>
    <row r="67" spans="1:30" ht="18.75" customHeight="1">
      <c r="A67" s="208"/>
      <c r="B67" s="294"/>
      <c r="C67" s="273"/>
      <c r="D67" s="273"/>
      <c r="E67" s="295"/>
      <c r="F67" s="328" t="s">
        <v>136</v>
      </c>
      <c r="G67" s="281"/>
      <c r="H67" s="265"/>
      <c r="I67" s="220"/>
      <c r="J67" s="221" t="str">
        <f>VLOOKUP($J$1,'ENTRI NILAI PILIH TAB INI'!$A$9:$AU$51,41)</f>
        <v>Baik</v>
      </c>
      <c r="K67" s="118"/>
      <c r="L67" s="122"/>
      <c r="M67" s="122"/>
      <c r="N67" s="122"/>
      <c r="O67" s="122"/>
      <c r="P67" s="122"/>
      <c r="Q67" s="122"/>
      <c r="R67" s="122"/>
      <c r="S67" s="122"/>
      <c r="T67" s="122"/>
      <c r="U67" s="122"/>
      <c r="V67" s="122"/>
      <c r="W67" s="122"/>
      <c r="X67" s="122"/>
      <c r="Y67" s="122"/>
      <c r="Z67" s="122"/>
      <c r="AA67" s="122"/>
      <c r="AB67" s="122"/>
      <c r="AC67" s="122"/>
      <c r="AD67" s="122"/>
    </row>
    <row r="68" spans="1:30" ht="18.75" customHeight="1">
      <c r="A68" s="208"/>
      <c r="B68" s="296"/>
      <c r="C68" s="297"/>
      <c r="D68" s="297"/>
      <c r="E68" s="298"/>
      <c r="F68" s="328" t="s">
        <v>137</v>
      </c>
      <c r="G68" s="281"/>
      <c r="H68" s="265"/>
      <c r="I68" s="220"/>
      <c r="J68" s="221" t="str">
        <f>VLOOKUP($J$1,'ENTRI NILAI PILIH TAB INI'!$A$9:$AU$51,42)</f>
        <v>Baik</v>
      </c>
      <c r="K68" s="118"/>
      <c r="L68" s="122"/>
      <c r="M68" s="122"/>
      <c r="N68" s="122"/>
      <c r="O68" s="122"/>
      <c r="P68" s="122"/>
      <c r="Q68" s="122"/>
      <c r="R68" s="122"/>
      <c r="S68" s="122"/>
      <c r="T68" s="122"/>
      <c r="U68" s="122"/>
      <c r="V68" s="122"/>
      <c r="W68" s="122"/>
      <c r="X68" s="122"/>
      <c r="Y68" s="122"/>
      <c r="Z68" s="122"/>
      <c r="AA68" s="122"/>
      <c r="AB68" s="122"/>
      <c r="AC68" s="122"/>
      <c r="AD68" s="122"/>
    </row>
    <row r="69" spans="1:30" ht="12" customHeight="1">
      <c r="A69" s="208"/>
      <c r="B69" s="208"/>
      <c r="C69" s="208"/>
      <c r="D69" s="73"/>
      <c r="E69" s="212"/>
      <c r="F69" s="73"/>
      <c r="G69" s="208"/>
      <c r="H69" s="208"/>
      <c r="I69" s="208"/>
      <c r="J69" s="208"/>
      <c r="K69" s="118"/>
      <c r="L69" s="122"/>
      <c r="M69" s="122"/>
      <c r="N69" s="122"/>
      <c r="O69" s="122"/>
      <c r="P69" s="122"/>
      <c r="Q69" s="122"/>
      <c r="R69" s="122"/>
      <c r="S69" s="122"/>
      <c r="T69" s="122"/>
      <c r="U69" s="122"/>
      <c r="V69" s="122"/>
      <c r="W69" s="122"/>
      <c r="X69" s="122"/>
      <c r="Y69" s="122"/>
      <c r="Z69" s="122"/>
      <c r="AA69" s="122"/>
      <c r="AB69" s="122"/>
      <c r="AC69" s="122"/>
      <c r="AD69" s="122"/>
    </row>
    <row r="70" spans="1:30" ht="22.5" customHeight="1">
      <c r="A70" s="222" t="s">
        <v>197</v>
      </c>
      <c r="B70" s="223"/>
      <c r="C70" s="223"/>
      <c r="D70" s="224"/>
      <c r="E70" s="225"/>
      <c r="F70" s="224"/>
      <c r="G70" s="223"/>
      <c r="H70" s="223"/>
      <c r="I70" s="223"/>
      <c r="J70" s="223"/>
      <c r="K70" s="226"/>
      <c r="L70" s="227"/>
      <c r="M70" s="227"/>
      <c r="N70" s="227"/>
      <c r="O70" s="227"/>
      <c r="P70" s="227"/>
      <c r="Q70" s="227"/>
      <c r="R70" s="227"/>
      <c r="S70" s="227"/>
      <c r="T70" s="227"/>
      <c r="U70" s="227"/>
      <c r="V70" s="227"/>
      <c r="W70" s="227"/>
      <c r="X70" s="227"/>
      <c r="Y70" s="227"/>
      <c r="Z70" s="227"/>
      <c r="AA70" s="227"/>
      <c r="AB70" s="227"/>
      <c r="AC70" s="227"/>
      <c r="AD70" s="227"/>
    </row>
    <row r="71" spans="1:30" ht="19.5" customHeight="1">
      <c r="A71" s="208"/>
      <c r="B71" s="300" t="s">
        <v>198</v>
      </c>
      <c r="C71" s="292"/>
      <c r="D71" s="292"/>
      <c r="E71" s="292"/>
      <c r="F71" s="293"/>
      <c r="G71" s="290" t="s">
        <v>199</v>
      </c>
      <c r="H71" s="265"/>
      <c r="I71" s="228"/>
      <c r="J71" s="229">
        <f>VLOOKUP($J$1,'ENTRI NILAI PILIH TAB INI'!$A$9:$AU$51,43)</f>
        <v>0</v>
      </c>
      <c r="K71" s="118"/>
      <c r="L71" s="122"/>
      <c r="M71" s="122"/>
      <c r="N71" s="122"/>
      <c r="O71" s="122"/>
      <c r="P71" s="122"/>
      <c r="Q71" s="122"/>
      <c r="R71" s="122"/>
      <c r="S71" s="122"/>
      <c r="T71" s="122"/>
      <c r="U71" s="122"/>
      <c r="V71" s="122"/>
      <c r="W71" s="122"/>
      <c r="X71" s="122"/>
      <c r="Y71" s="122"/>
      <c r="Z71" s="122"/>
      <c r="AA71" s="122"/>
      <c r="AB71" s="122"/>
      <c r="AC71" s="122"/>
      <c r="AD71" s="122"/>
    </row>
    <row r="72" spans="1:30" ht="19.5" customHeight="1">
      <c r="A72" s="208"/>
      <c r="B72" s="294"/>
      <c r="C72" s="273"/>
      <c r="D72" s="273"/>
      <c r="E72" s="273"/>
      <c r="F72" s="295"/>
      <c r="G72" s="290" t="s">
        <v>200</v>
      </c>
      <c r="H72" s="265"/>
      <c r="I72" s="228"/>
      <c r="J72" s="229">
        <f>VLOOKUP($J$1,'ENTRI NILAI PILIH TAB INI'!$A$9:$AU$51,44)</f>
        <v>1</v>
      </c>
      <c r="K72" s="118"/>
      <c r="L72" s="122"/>
      <c r="M72" s="122"/>
      <c r="N72" s="122"/>
      <c r="O72" s="122"/>
      <c r="P72" s="122"/>
      <c r="Q72" s="122"/>
      <c r="R72" s="122"/>
      <c r="S72" s="122"/>
      <c r="T72" s="122"/>
      <c r="U72" s="122"/>
      <c r="V72" s="122"/>
      <c r="W72" s="122"/>
      <c r="X72" s="122"/>
      <c r="Y72" s="122"/>
      <c r="Z72" s="122"/>
      <c r="AA72" s="122"/>
      <c r="AB72" s="122"/>
      <c r="AC72" s="122"/>
      <c r="AD72" s="122"/>
    </row>
    <row r="73" spans="1:30" ht="19.5" customHeight="1">
      <c r="A73" s="208"/>
      <c r="B73" s="296"/>
      <c r="C73" s="297"/>
      <c r="D73" s="297"/>
      <c r="E73" s="297"/>
      <c r="F73" s="298"/>
      <c r="G73" s="290" t="s">
        <v>201</v>
      </c>
      <c r="H73" s="265"/>
      <c r="I73" s="228"/>
      <c r="J73" s="229">
        <f>VLOOKUP($J$1,'ENTRI NILAI PILIH TAB INI'!$A$9:$AU$51,45)</f>
        <v>3</v>
      </c>
      <c r="K73" s="118"/>
      <c r="L73" s="122"/>
      <c r="M73" s="122"/>
      <c r="N73" s="122"/>
      <c r="O73" s="122"/>
      <c r="P73" s="122"/>
      <c r="Q73" s="122"/>
      <c r="R73" s="122"/>
      <c r="S73" s="122"/>
      <c r="T73" s="122"/>
      <c r="U73" s="122"/>
      <c r="V73" s="122"/>
      <c r="W73" s="122"/>
      <c r="X73" s="122"/>
      <c r="Y73" s="122"/>
      <c r="Z73" s="122"/>
      <c r="AA73" s="122"/>
      <c r="AB73" s="122"/>
      <c r="AC73" s="122"/>
      <c r="AD73" s="122"/>
    </row>
    <row r="74" spans="1:30" ht="12" customHeight="1">
      <c r="A74" s="208"/>
      <c r="B74" s="208"/>
      <c r="C74" s="208"/>
      <c r="D74" s="73"/>
      <c r="E74" s="212"/>
      <c r="F74" s="73"/>
      <c r="G74" s="208"/>
      <c r="H74" s="208"/>
      <c r="I74" s="208"/>
      <c r="J74" s="208"/>
      <c r="K74" s="118"/>
      <c r="L74" s="122"/>
      <c r="M74" s="122"/>
      <c r="N74" s="122"/>
      <c r="O74" s="122"/>
      <c r="P74" s="122"/>
      <c r="Q74" s="122"/>
      <c r="R74" s="122"/>
      <c r="S74" s="122"/>
      <c r="T74" s="122"/>
      <c r="U74" s="122"/>
      <c r="V74" s="122"/>
      <c r="W74" s="122"/>
      <c r="X74" s="122"/>
      <c r="Y74" s="122"/>
      <c r="Z74" s="122"/>
      <c r="AA74" s="122"/>
      <c r="AB74" s="122"/>
      <c r="AC74" s="122"/>
      <c r="AD74" s="122"/>
    </row>
    <row r="75" spans="1:30" ht="21.75" customHeight="1">
      <c r="A75" s="222" t="s">
        <v>202</v>
      </c>
      <c r="B75" s="223"/>
      <c r="C75" s="223"/>
      <c r="D75" s="224"/>
      <c r="E75" s="225"/>
      <c r="F75" s="224"/>
      <c r="G75" s="223"/>
      <c r="H75" s="223"/>
      <c r="I75" s="223"/>
      <c r="J75" s="223"/>
      <c r="K75" s="226"/>
      <c r="L75" s="227"/>
      <c r="M75" s="227"/>
      <c r="N75" s="227"/>
      <c r="O75" s="227"/>
      <c r="P75" s="227"/>
      <c r="Q75" s="227"/>
      <c r="R75" s="227"/>
      <c r="S75" s="227"/>
      <c r="T75" s="227"/>
      <c r="U75" s="227"/>
      <c r="V75" s="227"/>
      <c r="W75" s="227"/>
      <c r="X75" s="227"/>
      <c r="Y75" s="227"/>
      <c r="Z75" s="227"/>
      <c r="AA75" s="227"/>
      <c r="AB75" s="227"/>
      <c r="AC75" s="227"/>
      <c r="AD75" s="227"/>
    </row>
    <row r="76" spans="1:30" ht="12" customHeight="1">
      <c r="A76" s="208"/>
      <c r="B76" s="291" t="str">
        <f>VLOOKUP($J$1,'ENTRI NILAI PILIH TAB INI'!$A$9:$AU$51,46)</f>
        <v>Lebih giat lagi dalam belajar</v>
      </c>
      <c r="C76" s="292"/>
      <c r="D76" s="292"/>
      <c r="E76" s="292"/>
      <c r="F76" s="292"/>
      <c r="G76" s="292"/>
      <c r="H76" s="292"/>
      <c r="I76" s="292"/>
      <c r="J76" s="293"/>
      <c r="K76" s="118"/>
      <c r="L76" s="122"/>
      <c r="M76" s="122"/>
      <c r="N76" s="122"/>
      <c r="O76" s="122"/>
      <c r="P76" s="122"/>
      <c r="Q76" s="122"/>
      <c r="R76" s="122"/>
      <c r="S76" s="122"/>
      <c r="T76" s="122"/>
      <c r="U76" s="122"/>
      <c r="V76" s="122"/>
      <c r="W76" s="122"/>
      <c r="X76" s="122"/>
      <c r="Y76" s="122"/>
      <c r="Z76" s="122"/>
      <c r="AA76" s="122"/>
      <c r="AB76" s="122"/>
      <c r="AC76" s="122"/>
      <c r="AD76" s="122"/>
    </row>
    <row r="77" spans="1:30" ht="12" customHeight="1">
      <c r="A77" s="208"/>
      <c r="B77" s="294"/>
      <c r="C77" s="273"/>
      <c r="D77" s="273"/>
      <c r="E77" s="273"/>
      <c r="F77" s="273"/>
      <c r="G77" s="273"/>
      <c r="H77" s="273"/>
      <c r="I77" s="273"/>
      <c r="J77" s="295"/>
      <c r="K77" s="118"/>
      <c r="L77" s="122"/>
      <c r="M77" s="122"/>
      <c r="N77" s="122"/>
      <c r="O77" s="122"/>
      <c r="P77" s="122"/>
      <c r="Q77" s="122"/>
      <c r="R77" s="122"/>
      <c r="S77" s="122"/>
      <c r="T77" s="122"/>
      <c r="U77" s="122"/>
      <c r="V77" s="122"/>
      <c r="W77" s="122"/>
      <c r="X77" s="122"/>
      <c r="Y77" s="122"/>
      <c r="Z77" s="122"/>
      <c r="AA77" s="122"/>
      <c r="AB77" s="122"/>
      <c r="AC77" s="122"/>
      <c r="AD77" s="122"/>
    </row>
    <row r="78" spans="1:30" ht="12" customHeight="1">
      <c r="A78" s="208"/>
      <c r="B78" s="296"/>
      <c r="C78" s="297"/>
      <c r="D78" s="297"/>
      <c r="E78" s="297"/>
      <c r="F78" s="297"/>
      <c r="G78" s="297"/>
      <c r="H78" s="297"/>
      <c r="I78" s="297"/>
      <c r="J78" s="298"/>
      <c r="K78" s="118"/>
      <c r="L78" s="122"/>
      <c r="M78" s="122"/>
      <c r="N78" s="122"/>
      <c r="O78" s="122"/>
      <c r="P78" s="122"/>
      <c r="Q78" s="122"/>
      <c r="R78" s="122"/>
      <c r="S78" s="122"/>
      <c r="T78" s="122"/>
      <c r="U78" s="122"/>
      <c r="V78" s="122"/>
      <c r="W78" s="122"/>
      <c r="X78" s="122"/>
      <c r="Y78" s="122"/>
      <c r="Z78" s="122"/>
      <c r="AA78" s="122"/>
      <c r="AB78" s="122"/>
      <c r="AC78" s="122"/>
      <c r="AD78" s="122"/>
    </row>
    <row r="79" spans="1:30" ht="27.75" customHeight="1">
      <c r="A79" s="230" t="s">
        <v>203</v>
      </c>
      <c r="B79" s="231"/>
      <c r="C79" s="231"/>
      <c r="D79" s="232"/>
      <c r="E79" s="233"/>
      <c r="F79" s="232"/>
      <c r="G79" s="231"/>
      <c r="H79" s="231"/>
      <c r="I79" s="231"/>
      <c r="J79" s="231"/>
      <c r="K79" s="234"/>
      <c r="L79" s="235"/>
      <c r="M79" s="235"/>
      <c r="N79" s="235"/>
      <c r="O79" s="235"/>
      <c r="P79" s="235"/>
      <c r="Q79" s="235"/>
      <c r="R79" s="235"/>
      <c r="S79" s="235"/>
      <c r="T79" s="235"/>
      <c r="U79" s="235"/>
      <c r="V79" s="235"/>
      <c r="W79" s="235"/>
      <c r="X79" s="235"/>
      <c r="Y79" s="235"/>
      <c r="Z79" s="235"/>
      <c r="AA79" s="235"/>
      <c r="AB79" s="235"/>
      <c r="AC79" s="235"/>
      <c r="AD79" s="235"/>
    </row>
    <row r="80" spans="1:30" ht="12" customHeight="1">
      <c r="A80" s="208"/>
      <c r="B80" s="299"/>
      <c r="C80" s="292"/>
      <c r="D80" s="292"/>
      <c r="E80" s="292"/>
      <c r="F80" s="292"/>
      <c r="G80" s="292"/>
      <c r="H80" s="292"/>
      <c r="I80" s="292"/>
      <c r="J80" s="293"/>
      <c r="K80" s="118"/>
      <c r="L80" s="122"/>
      <c r="M80" s="122"/>
      <c r="N80" s="122"/>
      <c r="O80" s="122"/>
      <c r="P80" s="122"/>
      <c r="Q80" s="122"/>
      <c r="R80" s="122"/>
      <c r="S80" s="122"/>
      <c r="T80" s="122"/>
      <c r="U80" s="122"/>
      <c r="V80" s="122"/>
      <c r="W80" s="122"/>
      <c r="X80" s="122"/>
      <c r="Y80" s="122"/>
      <c r="Z80" s="122"/>
      <c r="AA80" s="122"/>
      <c r="AB80" s="122"/>
      <c r="AC80" s="122"/>
      <c r="AD80" s="122"/>
    </row>
    <row r="81" spans="1:30" ht="12" customHeight="1">
      <c r="A81" s="208"/>
      <c r="B81" s="294"/>
      <c r="C81" s="273"/>
      <c r="D81" s="273"/>
      <c r="E81" s="273"/>
      <c r="F81" s="273"/>
      <c r="G81" s="273"/>
      <c r="H81" s="273"/>
      <c r="I81" s="273"/>
      <c r="J81" s="295"/>
      <c r="K81" s="118"/>
      <c r="L81" s="122"/>
      <c r="M81" s="122"/>
      <c r="N81" s="122"/>
      <c r="O81" s="122"/>
      <c r="P81" s="122"/>
      <c r="Q81" s="122"/>
      <c r="R81" s="122"/>
      <c r="S81" s="122"/>
      <c r="T81" s="122"/>
      <c r="U81" s="122"/>
      <c r="V81" s="122"/>
      <c r="W81" s="122"/>
      <c r="X81" s="122"/>
      <c r="Y81" s="122"/>
      <c r="Z81" s="122"/>
      <c r="AA81" s="122"/>
      <c r="AB81" s="122"/>
      <c r="AC81" s="122"/>
      <c r="AD81" s="122"/>
    </row>
    <row r="82" spans="1:30" ht="12" customHeight="1">
      <c r="A82" s="208"/>
      <c r="B82" s="294"/>
      <c r="C82" s="273"/>
      <c r="D82" s="273"/>
      <c r="E82" s="273"/>
      <c r="F82" s="273"/>
      <c r="G82" s="273"/>
      <c r="H82" s="273"/>
      <c r="I82" s="273"/>
      <c r="J82" s="295"/>
      <c r="K82" s="118"/>
      <c r="L82" s="122"/>
      <c r="M82" s="122"/>
      <c r="N82" s="122"/>
      <c r="O82" s="122"/>
      <c r="P82" s="122"/>
      <c r="Q82" s="122"/>
      <c r="R82" s="122"/>
      <c r="S82" s="122"/>
      <c r="T82" s="122"/>
      <c r="U82" s="122"/>
      <c r="V82" s="122"/>
      <c r="W82" s="122"/>
      <c r="X82" s="122"/>
      <c r="Y82" s="122"/>
      <c r="Z82" s="122"/>
      <c r="AA82" s="122"/>
      <c r="AB82" s="122"/>
      <c r="AC82" s="122"/>
      <c r="AD82" s="122"/>
    </row>
    <row r="83" spans="1:30" ht="12" customHeight="1">
      <c r="A83" s="208"/>
      <c r="B83" s="296"/>
      <c r="C83" s="297"/>
      <c r="D83" s="297"/>
      <c r="E83" s="297"/>
      <c r="F83" s="297"/>
      <c r="G83" s="297"/>
      <c r="H83" s="297"/>
      <c r="I83" s="297"/>
      <c r="J83" s="298"/>
      <c r="K83" s="118"/>
      <c r="L83" s="122"/>
      <c r="M83" s="122"/>
      <c r="N83" s="122"/>
      <c r="O83" s="122"/>
      <c r="P83" s="122"/>
      <c r="Q83" s="122"/>
      <c r="R83" s="122"/>
      <c r="S83" s="122"/>
      <c r="T83" s="122"/>
      <c r="U83" s="122"/>
      <c r="V83" s="122"/>
      <c r="W83" s="122"/>
      <c r="X83" s="122"/>
      <c r="Y83" s="122"/>
      <c r="Z83" s="122"/>
      <c r="AA83" s="122"/>
      <c r="AB83" s="122"/>
      <c r="AC83" s="122"/>
      <c r="AD83" s="122"/>
    </row>
    <row r="84" spans="1:30" ht="12" customHeight="1">
      <c r="A84" s="208"/>
      <c r="B84" s="208"/>
      <c r="C84" s="208"/>
      <c r="D84" s="73"/>
      <c r="E84" s="212"/>
      <c r="F84" s="73"/>
      <c r="G84" s="208"/>
      <c r="H84" s="208"/>
      <c r="I84" s="208"/>
      <c r="J84" s="208"/>
      <c r="K84" s="118"/>
      <c r="L84" s="122"/>
      <c r="M84" s="122"/>
      <c r="N84" s="122"/>
      <c r="O84" s="122"/>
      <c r="P84" s="122"/>
      <c r="Q84" s="122"/>
      <c r="R84" s="122"/>
      <c r="S84" s="122"/>
      <c r="T84" s="122"/>
      <c r="U84" s="122"/>
      <c r="V84" s="122"/>
      <c r="W84" s="122"/>
      <c r="X84" s="122"/>
      <c r="Y84" s="122"/>
      <c r="Z84" s="122"/>
      <c r="AA84" s="122"/>
      <c r="AB84" s="122"/>
      <c r="AC84" s="122"/>
      <c r="AD84" s="122"/>
    </row>
    <row r="85" spans="1:30" ht="15.75" customHeight="1">
      <c r="A85" s="208"/>
      <c r="B85" s="208"/>
      <c r="C85" s="208"/>
      <c r="D85" s="73"/>
      <c r="E85" s="212"/>
      <c r="F85" s="73"/>
      <c r="G85" s="208"/>
      <c r="H85" s="236"/>
      <c r="I85" s="208"/>
      <c r="J85" s="208"/>
      <c r="K85" s="118"/>
      <c r="L85" s="122"/>
      <c r="M85" s="122"/>
      <c r="N85" s="122"/>
      <c r="O85" s="122"/>
      <c r="P85" s="122"/>
      <c r="Q85" s="122"/>
      <c r="R85" s="122"/>
      <c r="S85" s="122"/>
      <c r="T85" s="122"/>
      <c r="U85" s="122"/>
      <c r="V85" s="122"/>
      <c r="W85" s="122"/>
      <c r="X85" s="122"/>
      <c r="Y85" s="122"/>
      <c r="Z85" s="122"/>
      <c r="AA85" s="122"/>
      <c r="AB85" s="122"/>
      <c r="AC85" s="122"/>
      <c r="AD85" s="122"/>
    </row>
    <row r="86" spans="1:30" ht="15.75" customHeight="1">
      <c r="A86" s="208"/>
      <c r="B86" s="208"/>
      <c r="C86" s="25"/>
      <c r="D86" s="77"/>
      <c r="E86" s="27"/>
      <c r="F86" s="77"/>
      <c r="G86" s="208"/>
      <c r="H86" s="236"/>
      <c r="I86" s="208"/>
      <c r="J86" s="208"/>
      <c r="K86" s="118"/>
      <c r="L86" s="122"/>
      <c r="M86" s="122"/>
      <c r="N86" s="122"/>
      <c r="O86" s="122"/>
      <c r="P86" s="122"/>
      <c r="Q86" s="122"/>
      <c r="R86" s="122"/>
      <c r="S86" s="122"/>
      <c r="T86" s="122"/>
      <c r="U86" s="122"/>
      <c r="V86" s="122"/>
      <c r="W86" s="122"/>
      <c r="X86" s="122"/>
      <c r="Y86" s="122"/>
      <c r="Z86" s="122"/>
      <c r="AA86" s="122"/>
      <c r="AB86" s="122"/>
      <c r="AC86" s="122"/>
      <c r="AD86" s="122"/>
    </row>
    <row r="87" spans="1:30" ht="15.75" customHeight="1">
      <c r="A87" s="208"/>
      <c r="B87" s="208"/>
      <c r="C87" s="208"/>
      <c r="D87" s="73"/>
      <c r="E87" s="236"/>
      <c r="F87" s="73"/>
      <c r="G87" s="208"/>
      <c r="H87" s="208"/>
      <c r="I87" s="208"/>
      <c r="J87" s="80" t="s">
        <v>184</v>
      </c>
      <c r="K87" s="118"/>
      <c r="L87" s="122"/>
      <c r="M87" s="122"/>
      <c r="N87" s="122"/>
      <c r="O87" s="122"/>
      <c r="P87" s="122"/>
      <c r="Q87" s="122"/>
      <c r="R87" s="122"/>
      <c r="S87" s="122"/>
      <c r="T87" s="122"/>
      <c r="U87" s="122"/>
      <c r="V87" s="122"/>
      <c r="W87" s="122"/>
      <c r="X87" s="122"/>
      <c r="Y87" s="122"/>
      <c r="Z87" s="122"/>
      <c r="AA87" s="122"/>
      <c r="AB87" s="122"/>
      <c r="AC87" s="122"/>
      <c r="AD87" s="122"/>
    </row>
    <row r="88" spans="1:30" ht="12.75" customHeight="1">
      <c r="A88" s="208"/>
      <c r="B88" s="208"/>
      <c r="C88" s="208"/>
      <c r="D88" s="73"/>
      <c r="E88" s="27"/>
      <c r="F88" s="73"/>
      <c r="G88" s="208"/>
      <c r="H88" s="208"/>
      <c r="I88" s="208"/>
      <c r="J88" s="27" t="s">
        <v>185</v>
      </c>
      <c r="K88" s="237"/>
      <c r="L88" s="122"/>
      <c r="M88" s="122"/>
      <c r="N88" s="122"/>
      <c r="O88" s="122"/>
      <c r="P88" s="122"/>
      <c r="Q88" s="122"/>
      <c r="R88" s="122"/>
      <c r="S88" s="122"/>
      <c r="T88" s="122"/>
      <c r="U88" s="122"/>
      <c r="V88" s="122"/>
      <c r="W88" s="122"/>
      <c r="X88" s="122"/>
      <c r="Y88" s="122"/>
      <c r="Z88" s="122"/>
      <c r="AA88" s="122"/>
      <c r="AB88" s="122"/>
      <c r="AC88" s="122"/>
      <c r="AD88" s="122"/>
    </row>
    <row r="89" spans="1:30" ht="12.75" customHeight="1">
      <c r="A89" s="238"/>
      <c r="B89" s="80" t="s">
        <v>204</v>
      </c>
      <c r="C89" s="238"/>
      <c r="D89" s="239"/>
      <c r="E89" s="27"/>
      <c r="F89" s="239"/>
      <c r="G89" s="238"/>
      <c r="H89" s="238"/>
      <c r="I89" s="238"/>
      <c r="J89" s="27"/>
      <c r="K89" s="237"/>
      <c r="L89" s="138"/>
      <c r="M89" s="138"/>
      <c r="N89" s="138"/>
      <c r="O89" s="138"/>
      <c r="P89" s="138"/>
      <c r="Q89" s="138"/>
      <c r="R89" s="138"/>
      <c r="S89" s="138"/>
      <c r="T89" s="138"/>
      <c r="U89" s="138"/>
      <c r="V89" s="138"/>
      <c r="W89" s="138"/>
      <c r="X89" s="138"/>
      <c r="Y89" s="138"/>
      <c r="Z89" s="138"/>
      <c r="AA89" s="138"/>
      <c r="AB89" s="138"/>
      <c r="AC89" s="138"/>
      <c r="AD89" s="138"/>
    </row>
    <row r="90" spans="1:30" ht="12.75" customHeight="1">
      <c r="A90" s="238"/>
      <c r="B90" s="80" t="s">
        <v>205</v>
      </c>
      <c r="C90" s="238"/>
      <c r="D90" s="239"/>
      <c r="E90" s="27"/>
      <c r="F90" s="239"/>
      <c r="G90" s="238"/>
      <c r="H90" s="238"/>
      <c r="I90" s="238"/>
      <c r="J90" s="80" t="s">
        <v>206</v>
      </c>
      <c r="K90" s="137"/>
      <c r="L90" s="138"/>
      <c r="M90" s="138"/>
      <c r="N90" s="138"/>
      <c r="O90" s="138"/>
      <c r="P90" s="138"/>
      <c r="Q90" s="138"/>
      <c r="R90" s="138"/>
      <c r="S90" s="138"/>
      <c r="T90" s="138"/>
      <c r="U90" s="138"/>
      <c r="V90" s="138"/>
      <c r="W90" s="138"/>
      <c r="X90" s="138"/>
      <c r="Y90" s="138"/>
      <c r="Z90" s="138"/>
      <c r="AA90" s="138"/>
      <c r="AB90" s="138"/>
      <c r="AC90" s="138"/>
      <c r="AD90" s="138"/>
    </row>
    <row r="91" spans="1:30" ht="12.75" customHeight="1">
      <c r="A91" s="238"/>
      <c r="B91" s="80"/>
      <c r="C91" s="238"/>
      <c r="D91" s="77"/>
      <c r="E91" s="27"/>
      <c r="F91" s="239"/>
      <c r="G91" s="238"/>
      <c r="H91" s="238"/>
      <c r="I91" s="238"/>
      <c r="J91" s="27"/>
      <c r="K91" s="237"/>
      <c r="L91" s="138"/>
      <c r="M91" s="138"/>
      <c r="N91" s="138"/>
      <c r="O91" s="138"/>
      <c r="P91" s="138"/>
      <c r="Q91" s="138"/>
      <c r="R91" s="138"/>
      <c r="S91" s="138"/>
      <c r="T91" s="138"/>
      <c r="U91" s="138"/>
      <c r="V91" s="138"/>
      <c r="W91" s="138"/>
      <c r="X91" s="138"/>
      <c r="Y91" s="138"/>
      <c r="Z91" s="138"/>
      <c r="AA91" s="138"/>
      <c r="AB91" s="138"/>
      <c r="AC91" s="138"/>
      <c r="AD91" s="138"/>
    </row>
    <row r="92" spans="1:30" ht="12.75" customHeight="1">
      <c r="A92" s="238"/>
      <c r="B92" s="80"/>
      <c r="C92" s="238"/>
      <c r="D92" s="77"/>
      <c r="E92" s="27"/>
      <c r="F92" s="239"/>
      <c r="G92" s="238"/>
      <c r="H92" s="238"/>
      <c r="I92" s="238"/>
      <c r="J92" s="27"/>
      <c r="K92" s="237"/>
      <c r="L92" s="138"/>
      <c r="M92" s="138"/>
      <c r="N92" s="138"/>
      <c r="O92" s="138"/>
      <c r="P92" s="138"/>
      <c r="Q92" s="138"/>
      <c r="R92" s="138"/>
      <c r="S92" s="138"/>
      <c r="T92" s="138"/>
      <c r="U92" s="138"/>
      <c r="V92" s="138"/>
      <c r="W92" s="138"/>
      <c r="X92" s="138"/>
      <c r="Y92" s="138"/>
      <c r="Z92" s="138"/>
      <c r="AA92" s="138"/>
      <c r="AB92" s="138"/>
      <c r="AC92" s="138"/>
      <c r="AD92" s="138"/>
    </row>
    <row r="93" spans="1:30" ht="12.75" customHeight="1">
      <c r="A93" s="238"/>
      <c r="B93" s="80"/>
      <c r="C93" s="238"/>
      <c r="D93" s="77"/>
      <c r="E93" s="27"/>
      <c r="F93" s="239"/>
      <c r="G93" s="238"/>
      <c r="H93" s="238"/>
      <c r="I93" s="238"/>
      <c r="J93" s="27"/>
      <c r="K93" s="237"/>
      <c r="L93" s="138"/>
      <c r="M93" s="138"/>
      <c r="N93" s="138"/>
      <c r="O93" s="138"/>
      <c r="P93" s="138"/>
      <c r="Q93" s="138"/>
      <c r="R93" s="138"/>
      <c r="S93" s="138"/>
      <c r="T93" s="138"/>
      <c r="U93" s="138"/>
      <c r="V93" s="138"/>
      <c r="W93" s="138"/>
      <c r="X93" s="138"/>
      <c r="Y93" s="138"/>
      <c r="Z93" s="138"/>
      <c r="AA93" s="138"/>
      <c r="AB93" s="138"/>
      <c r="AC93" s="138"/>
      <c r="AD93" s="138"/>
    </row>
    <row r="94" spans="1:30" ht="13.5" customHeight="1">
      <c r="A94" s="238"/>
      <c r="B94" s="78" t="s">
        <v>207</v>
      </c>
      <c r="C94" s="238"/>
      <c r="D94" s="239"/>
      <c r="E94" s="27"/>
      <c r="F94" s="239"/>
      <c r="G94" s="238"/>
      <c r="H94" s="238"/>
      <c r="I94" s="238"/>
      <c r="J94" s="196" t="str">
        <f>nama_mapel!$H$7</f>
        <v>Hendro Purniawan, S.Pd</v>
      </c>
      <c r="K94" s="240"/>
      <c r="L94" s="138"/>
      <c r="M94" s="138"/>
      <c r="N94" s="138"/>
      <c r="O94" s="138"/>
      <c r="P94" s="138"/>
      <c r="Q94" s="138"/>
      <c r="R94" s="138"/>
      <c r="S94" s="138"/>
      <c r="T94" s="138"/>
      <c r="U94" s="138"/>
      <c r="V94" s="138"/>
      <c r="W94" s="138"/>
      <c r="X94" s="138"/>
      <c r="Y94" s="138"/>
      <c r="Z94" s="138"/>
      <c r="AA94" s="138"/>
      <c r="AB94" s="138"/>
      <c r="AC94" s="138"/>
      <c r="AD94" s="138"/>
    </row>
    <row r="95" spans="1:30" ht="12.75" customHeight="1">
      <c r="A95" s="238"/>
      <c r="B95" s="238"/>
      <c r="C95" s="238"/>
      <c r="D95" s="239"/>
      <c r="E95" s="27"/>
      <c r="F95" s="239"/>
      <c r="G95" s="238"/>
      <c r="H95" s="238"/>
      <c r="I95" s="238"/>
      <c r="J95" s="196" t="str">
        <f>CONCATENATE("NIP ",nama_mapel!$H$8)</f>
        <v>NIP -</v>
      </c>
      <c r="K95" s="237"/>
      <c r="L95" s="138"/>
      <c r="M95" s="138"/>
      <c r="N95" s="138"/>
      <c r="O95" s="138"/>
      <c r="P95" s="138"/>
      <c r="Q95" s="138"/>
      <c r="R95" s="138"/>
      <c r="S95" s="138"/>
      <c r="T95" s="138"/>
      <c r="U95" s="138"/>
      <c r="V95" s="138"/>
      <c r="W95" s="138"/>
      <c r="X95" s="138"/>
      <c r="Y95" s="138"/>
      <c r="Z95" s="138"/>
      <c r="AA95" s="138"/>
      <c r="AB95" s="138"/>
      <c r="AC95" s="138"/>
      <c r="AD95" s="138"/>
    </row>
    <row r="96" spans="1:30" ht="12.75" customHeight="1">
      <c r="A96" s="208"/>
      <c r="B96" s="208"/>
      <c r="C96" s="208"/>
      <c r="D96" s="77"/>
      <c r="E96" s="27"/>
      <c r="F96" s="77"/>
      <c r="G96" s="208"/>
      <c r="H96" s="208"/>
      <c r="I96" s="208"/>
      <c r="J96" s="208"/>
      <c r="K96" s="118"/>
      <c r="L96" s="122"/>
      <c r="M96" s="122"/>
      <c r="N96" s="122"/>
      <c r="O96" s="122"/>
      <c r="P96" s="122"/>
      <c r="Q96" s="122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</row>
    <row r="97" spans="1:30" ht="12" customHeight="1">
      <c r="A97" s="208"/>
      <c r="B97" s="208"/>
      <c r="C97" s="208"/>
      <c r="D97" s="208"/>
      <c r="E97" s="208"/>
      <c r="F97" s="208"/>
      <c r="G97" s="208"/>
      <c r="H97" s="208"/>
      <c r="I97" s="208"/>
      <c r="J97" s="208"/>
      <c r="K97" s="208"/>
      <c r="L97" s="208"/>
      <c r="M97" s="208"/>
      <c r="N97" s="208"/>
      <c r="O97" s="208"/>
      <c r="P97" s="208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</row>
    <row r="98" spans="1:30" ht="12" customHeight="1">
      <c r="A98" s="208"/>
      <c r="B98" s="208"/>
      <c r="C98" s="208"/>
      <c r="D98" s="208"/>
      <c r="E98" s="208"/>
      <c r="F98" s="208"/>
      <c r="G98" s="208"/>
      <c r="H98" s="208"/>
      <c r="I98" s="208"/>
      <c r="J98" s="208"/>
      <c r="K98" s="208"/>
      <c r="L98" s="208"/>
      <c r="M98" s="208"/>
      <c r="N98" s="208"/>
      <c r="O98" s="208"/>
      <c r="P98" s="208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</row>
    <row r="99" spans="1:30" ht="12" customHeight="1">
      <c r="A99" s="208"/>
      <c r="B99" s="208"/>
      <c r="C99" s="208"/>
      <c r="D99" s="208"/>
      <c r="E99" s="208"/>
      <c r="F99" s="208"/>
      <c r="G99" s="208"/>
      <c r="H99" s="208"/>
      <c r="I99" s="208"/>
      <c r="J99" s="208"/>
      <c r="K99" s="208"/>
      <c r="L99" s="208"/>
      <c r="M99" s="208"/>
      <c r="N99" s="208"/>
      <c r="O99" s="208"/>
      <c r="P99" s="208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</row>
    <row r="100" spans="1:30" ht="12" customHeight="1">
      <c r="A100" s="208"/>
      <c r="B100" s="208"/>
      <c r="C100" s="208"/>
      <c r="D100" s="208"/>
      <c r="E100" s="208"/>
      <c r="F100" s="208"/>
      <c r="G100" s="208"/>
      <c r="H100" s="208"/>
      <c r="I100" s="208"/>
      <c r="J100" s="208"/>
      <c r="K100" s="208"/>
      <c r="L100" s="208"/>
      <c r="M100" s="208"/>
      <c r="N100" s="208"/>
      <c r="O100" s="208"/>
      <c r="P100" s="208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</row>
    <row r="101" spans="1:30" ht="12" customHeight="1">
      <c r="A101" s="118"/>
      <c r="B101" s="118"/>
      <c r="C101" s="118"/>
      <c r="D101" s="119"/>
      <c r="E101" s="120"/>
      <c r="F101" s="119"/>
      <c r="G101" s="118"/>
      <c r="H101" s="118"/>
      <c r="I101" s="118"/>
      <c r="J101" s="118"/>
      <c r="K101" s="118"/>
      <c r="L101" s="118"/>
      <c r="M101" s="122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</row>
    <row r="102" spans="1:30" ht="12" customHeight="1">
      <c r="A102" s="118"/>
      <c r="B102" s="118"/>
      <c r="C102" s="118"/>
      <c r="D102" s="119"/>
      <c r="E102" s="120"/>
      <c r="F102" s="119"/>
      <c r="G102" s="118"/>
      <c r="H102" s="118"/>
      <c r="I102" s="118"/>
      <c r="J102" s="118"/>
      <c r="K102" s="118"/>
      <c r="L102" s="118"/>
      <c r="M102" s="122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</row>
    <row r="103" spans="1:30" ht="12" customHeight="1">
      <c r="A103" s="118"/>
      <c r="B103" s="118"/>
      <c r="C103" s="118"/>
      <c r="D103" s="119"/>
      <c r="E103" s="120"/>
      <c r="F103" s="119"/>
      <c r="G103" s="118"/>
      <c r="H103" s="118"/>
      <c r="I103" s="118"/>
      <c r="J103" s="118"/>
      <c r="K103" s="118"/>
      <c r="L103" s="118"/>
      <c r="M103" s="122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</row>
    <row r="104" spans="1:30" ht="12" customHeight="1">
      <c r="A104" s="118"/>
      <c r="B104" s="118"/>
      <c r="C104" s="118"/>
      <c r="D104" s="119"/>
      <c r="E104" s="120"/>
      <c r="F104" s="119"/>
      <c r="G104" s="118"/>
      <c r="H104" s="118"/>
      <c r="I104" s="118"/>
      <c r="J104" s="118"/>
      <c r="K104" s="118"/>
      <c r="L104" s="118"/>
      <c r="M104" s="122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</row>
    <row r="105" spans="1:30" ht="12" customHeight="1">
      <c r="A105" s="118"/>
      <c r="B105" s="118"/>
      <c r="C105" s="118"/>
      <c r="D105" s="119"/>
      <c r="E105" s="120"/>
      <c r="F105" s="119"/>
      <c r="G105" s="118"/>
      <c r="H105" s="118"/>
      <c r="I105" s="118"/>
      <c r="J105" s="118"/>
      <c r="K105" s="118"/>
      <c r="L105" s="118"/>
      <c r="M105" s="122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</row>
    <row r="106" spans="1:30" ht="12" customHeight="1">
      <c r="A106" s="118"/>
      <c r="B106" s="118"/>
      <c r="C106" s="118"/>
      <c r="D106" s="119"/>
      <c r="E106" s="120"/>
      <c r="F106" s="119"/>
      <c r="G106" s="118"/>
      <c r="H106" s="118"/>
      <c r="I106" s="118"/>
      <c r="J106" s="118"/>
      <c r="K106" s="118"/>
      <c r="L106" s="118"/>
      <c r="M106" s="122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</row>
    <row r="107" spans="1:30" ht="12" customHeight="1">
      <c r="A107" s="118"/>
      <c r="B107" s="118"/>
      <c r="C107" s="118"/>
      <c r="D107" s="119"/>
      <c r="E107" s="120"/>
      <c r="F107" s="119"/>
      <c r="G107" s="118"/>
      <c r="H107" s="118"/>
      <c r="I107" s="118"/>
      <c r="J107" s="118"/>
      <c r="K107" s="118"/>
      <c r="L107" s="118"/>
      <c r="M107" s="122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</row>
    <row r="108" spans="1:30" ht="12" customHeight="1">
      <c r="A108" s="118"/>
      <c r="B108" s="118"/>
      <c r="C108" s="118"/>
      <c r="D108" s="119"/>
      <c r="E108" s="120"/>
      <c r="F108" s="119"/>
      <c r="G108" s="118"/>
      <c r="H108" s="118"/>
      <c r="I108" s="118"/>
      <c r="J108" s="118"/>
      <c r="K108" s="118"/>
      <c r="L108" s="118"/>
      <c r="M108" s="122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</row>
    <row r="109" spans="1:30" ht="12" customHeight="1">
      <c r="A109" s="118"/>
      <c r="B109" s="118"/>
      <c r="C109" s="118"/>
      <c r="D109" s="119"/>
      <c r="E109" s="120"/>
      <c r="F109" s="119"/>
      <c r="G109" s="118"/>
      <c r="H109" s="118"/>
      <c r="I109" s="118"/>
      <c r="J109" s="118"/>
      <c r="K109" s="118"/>
      <c r="L109" s="118"/>
      <c r="M109" s="122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</row>
    <row r="110" spans="1:30" ht="12" customHeight="1">
      <c r="A110" s="118"/>
      <c r="B110" s="118"/>
      <c r="C110" s="118"/>
      <c r="D110" s="119"/>
      <c r="E110" s="120"/>
      <c r="F110" s="119"/>
      <c r="G110" s="118"/>
      <c r="H110" s="118"/>
      <c r="I110" s="118"/>
      <c r="J110" s="118"/>
      <c r="K110" s="118"/>
      <c r="L110" s="118"/>
      <c r="M110" s="122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</row>
    <row r="111" spans="1:30" ht="12" customHeight="1">
      <c r="A111" s="118"/>
      <c r="B111" s="118"/>
      <c r="C111" s="118"/>
      <c r="D111" s="119"/>
      <c r="E111" s="120"/>
      <c r="F111" s="119"/>
      <c r="G111" s="118"/>
      <c r="H111" s="118"/>
      <c r="I111" s="118"/>
      <c r="J111" s="118"/>
      <c r="K111" s="118"/>
      <c r="L111" s="118"/>
      <c r="M111" s="122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</row>
    <row r="112" spans="1:30" ht="12" customHeight="1">
      <c r="A112" s="118"/>
      <c r="B112" s="118"/>
      <c r="C112" s="118"/>
      <c r="D112" s="119"/>
      <c r="E112" s="120"/>
      <c r="F112" s="119"/>
      <c r="G112" s="118"/>
      <c r="H112" s="118"/>
      <c r="I112" s="118"/>
      <c r="J112" s="118"/>
      <c r="K112" s="118"/>
      <c r="L112" s="118"/>
      <c r="M112" s="122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</row>
    <row r="113" spans="1:30" ht="12" customHeight="1">
      <c r="A113" s="118"/>
      <c r="B113" s="118"/>
      <c r="C113" s="118"/>
      <c r="D113" s="119"/>
      <c r="E113" s="120"/>
      <c r="F113" s="119"/>
      <c r="G113" s="118"/>
      <c r="H113" s="118"/>
      <c r="I113" s="118"/>
      <c r="J113" s="118"/>
      <c r="K113" s="118"/>
      <c r="L113" s="118"/>
      <c r="M113" s="122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</row>
    <row r="114" spans="1:30" ht="12" customHeight="1">
      <c r="A114" s="118"/>
      <c r="B114" s="118"/>
      <c r="C114" s="118"/>
      <c r="D114" s="119"/>
      <c r="E114" s="120"/>
      <c r="F114" s="119"/>
      <c r="G114" s="118"/>
      <c r="H114" s="118"/>
      <c r="I114" s="118"/>
      <c r="J114" s="118"/>
      <c r="K114" s="118"/>
      <c r="L114" s="118"/>
      <c r="M114" s="122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</row>
    <row r="115" spans="1:30" ht="12" customHeight="1">
      <c r="A115" s="118"/>
      <c r="B115" s="118"/>
      <c r="C115" s="118"/>
      <c r="D115" s="119"/>
      <c r="E115" s="120"/>
      <c r="F115" s="119"/>
      <c r="G115" s="118"/>
      <c r="H115" s="118"/>
      <c r="I115" s="118"/>
      <c r="J115" s="118"/>
      <c r="K115" s="118"/>
      <c r="L115" s="118"/>
      <c r="M115" s="122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</row>
    <row r="116" spans="1:30" ht="12" customHeight="1">
      <c r="A116" s="118"/>
      <c r="B116" s="118"/>
      <c r="C116" s="118"/>
      <c r="D116" s="119"/>
      <c r="E116" s="120"/>
      <c r="F116" s="119"/>
      <c r="G116" s="118"/>
      <c r="H116" s="118"/>
      <c r="I116" s="118"/>
      <c r="J116" s="118"/>
      <c r="K116" s="118"/>
      <c r="L116" s="118"/>
      <c r="M116" s="122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</row>
    <row r="117" spans="1:30" ht="12" customHeight="1">
      <c r="A117" s="118"/>
      <c r="B117" s="118"/>
      <c r="C117" s="118"/>
      <c r="D117" s="119"/>
      <c r="E117" s="120"/>
      <c r="F117" s="119"/>
      <c r="G117" s="118"/>
      <c r="H117" s="118"/>
      <c r="I117" s="118"/>
      <c r="J117" s="118"/>
      <c r="K117" s="118"/>
      <c r="L117" s="118"/>
      <c r="M117" s="122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</row>
    <row r="118" spans="1:30" ht="12" customHeight="1">
      <c r="A118" s="118"/>
      <c r="B118" s="118"/>
      <c r="C118" s="118"/>
      <c r="D118" s="119"/>
      <c r="E118" s="120"/>
      <c r="F118" s="119"/>
      <c r="G118" s="118"/>
      <c r="H118" s="118"/>
      <c r="I118" s="118"/>
      <c r="J118" s="118"/>
      <c r="K118" s="118"/>
      <c r="L118" s="118"/>
      <c r="M118" s="122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</row>
    <row r="119" spans="1:30" ht="12" customHeight="1">
      <c r="A119" s="118"/>
      <c r="B119" s="118"/>
      <c r="C119" s="118"/>
      <c r="D119" s="119"/>
      <c r="E119" s="120"/>
      <c r="F119" s="119"/>
      <c r="G119" s="118"/>
      <c r="H119" s="118"/>
      <c r="I119" s="118"/>
      <c r="J119" s="118"/>
      <c r="K119" s="118"/>
      <c r="L119" s="118"/>
      <c r="M119" s="122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</row>
    <row r="120" spans="1:30" ht="12" customHeight="1">
      <c r="A120" s="118"/>
      <c r="B120" s="118"/>
      <c r="C120" s="118"/>
      <c r="D120" s="119"/>
      <c r="E120" s="120"/>
      <c r="F120" s="119"/>
      <c r="G120" s="118"/>
      <c r="H120" s="118"/>
      <c r="I120" s="118"/>
      <c r="J120" s="118"/>
      <c r="K120" s="118"/>
      <c r="L120" s="118"/>
      <c r="M120" s="122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</row>
    <row r="121" spans="1:30" ht="12" customHeight="1">
      <c r="A121" s="118"/>
      <c r="B121" s="118"/>
      <c r="C121" s="118"/>
      <c r="D121" s="119"/>
      <c r="E121" s="120"/>
      <c r="F121" s="119"/>
      <c r="G121" s="118"/>
      <c r="H121" s="118"/>
      <c r="I121" s="118"/>
      <c r="J121" s="118"/>
      <c r="K121" s="118"/>
      <c r="L121" s="118"/>
      <c r="M121" s="122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</row>
    <row r="122" spans="1:30" ht="12" customHeight="1">
      <c r="A122" s="118"/>
      <c r="B122" s="118"/>
      <c r="C122" s="118"/>
      <c r="D122" s="119"/>
      <c r="E122" s="120"/>
      <c r="F122" s="119"/>
      <c r="G122" s="118"/>
      <c r="H122" s="118"/>
      <c r="I122" s="118"/>
      <c r="J122" s="118"/>
      <c r="K122" s="118"/>
      <c r="L122" s="118"/>
      <c r="M122" s="122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</row>
    <row r="123" spans="1:30" ht="12" customHeight="1">
      <c r="A123" s="118"/>
      <c r="B123" s="118"/>
      <c r="C123" s="118"/>
      <c r="D123" s="119"/>
      <c r="E123" s="120"/>
      <c r="F123" s="119"/>
      <c r="G123" s="118"/>
      <c r="H123" s="118"/>
      <c r="I123" s="118"/>
      <c r="J123" s="118"/>
      <c r="K123" s="118"/>
      <c r="L123" s="118"/>
      <c r="M123" s="122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</row>
    <row r="124" spans="1:30" ht="12" customHeight="1">
      <c r="A124" s="118"/>
      <c r="B124" s="118"/>
      <c r="C124" s="118"/>
      <c r="D124" s="119"/>
      <c r="E124" s="120"/>
      <c r="F124" s="119"/>
      <c r="G124" s="118"/>
      <c r="H124" s="118"/>
      <c r="I124" s="118"/>
      <c r="J124" s="118"/>
      <c r="K124" s="118"/>
      <c r="L124" s="118"/>
      <c r="M124" s="122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</row>
    <row r="125" spans="1:30" ht="12" customHeight="1">
      <c r="A125" s="118"/>
      <c r="B125" s="118"/>
      <c r="C125" s="118"/>
      <c r="D125" s="119"/>
      <c r="E125" s="120"/>
      <c r="F125" s="119"/>
      <c r="G125" s="118"/>
      <c r="H125" s="118"/>
      <c r="I125" s="118"/>
      <c r="J125" s="118"/>
      <c r="K125" s="118"/>
      <c r="L125" s="118"/>
      <c r="M125" s="122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</row>
    <row r="126" spans="1:30" ht="12" customHeight="1">
      <c r="A126" s="118"/>
      <c r="B126" s="118"/>
      <c r="C126" s="118"/>
      <c r="D126" s="119"/>
      <c r="E126" s="120"/>
      <c r="F126" s="119"/>
      <c r="G126" s="118"/>
      <c r="H126" s="118"/>
      <c r="I126" s="118"/>
      <c r="J126" s="118"/>
      <c r="K126" s="118"/>
      <c r="L126" s="118"/>
      <c r="M126" s="122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</row>
    <row r="127" spans="1:30" ht="12" customHeight="1">
      <c r="A127" s="118"/>
      <c r="B127" s="118"/>
      <c r="C127" s="118"/>
      <c r="D127" s="119"/>
      <c r="E127" s="120"/>
      <c r="F127" s="119"/>
      <c r="G127" s="118"/>
      <c r="H127" s="118"/>
      <c r="I127" s="118"/>
      <c r="J127" s="118"/>
      <c r="K127" s="118"/>
      <c r="L127" s="118"/>
      <c r="M127" s="122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</row>
    <row r="128" spans="1:30" ht="12" customHeight="1">
      <c r="A128" s="118"/>
      <c r="B128" s="118"/>
      <c r="C128" s="118"/>
      <c r="D128" s="119"/>
      <c r="E128" s="120"/>
      <c r="F128" s="119"/>
      <c r="G128" s="118"/>
      <c r="H128" s="118"/>
      <c r="I128" s="118"/>
      <c r="J128" s="118"/>
      <c r="K128" s="118"/>
      <c r="L128" s="118"/>
      <c r="M128" s="122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</row>
    <row r="129" spans="1:30" ht="12" customHeight="1">
      <c r="A129" s="118"/>
      <c r="B129" s="118"/>
      <c r="C129" s="118"/>
      <c r="D129" s="119"/>
      <c r="E129" s="120"/>
      <c r="F129" s="119"/>
      <c r="G129" s="118"/>
      <c r="H129" s="118"/>
      <c r="I129" s="118"/>
      <c r="J129" s="118"/>
      <c r="K129" s="118"/>
      <c r="L129" s="118"/>
      <c r="M129" s="122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</row>
    <row r="130" spans="1:30" ht="12" customHeight="1">
      <c r="A130" s="118"/>
      <c r="B130" s="118"/>
      <c r="C130" s="118"/>
      <c r="D130" s="119"/>
      <c r="E130" s="120"/>
      <c r="F130" s="119"/>
      <c r="G130" s="118"/>
      <c r="H130" s="118"/>
      <c r="I130" s="118"/>
      <c r="J130" s="118"/>
      <c r="K130" s="118"/>
      <c r="L130" s="118"/>
      <c r="M130" s="122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</row>
    <row r="131" spans="1:30" ht="12" customHeight="1">
      <c r="A131" s="118"/>
      <c r="B131" s="118"/>
      <c r="C131" s="118"/>
      <c r="D131" s="119"/>
      <c r="E131" s="120"/>
      <c r="F131" s="119"/>
      <c r="G131" s="118"/>
      <c r="H131" s="118"/>
      <c r="I131" s="118"/>
      <c r="J131" s="118"/>
      <c r="K131" s="118"/>
      <c r="L131" s="118"/>
      <c r="M131" s="122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</row>
    <row r="132" spans="1:30" ht="12" customHeight="1">
      <c r="A132" s="118"/>
      <c r="B132" s="118"/>
      <c r="C132" s="118"/>
      <c r="D132" s="119"/>
      <c r="E132" s="120"/>
      <c r="F132" s="119"/>
      <c r="G132" s="118"/>
      <c r="H132" s="118"/>
      <c r="I132" s="118"/>
      <c r="J132" s="118"/>
      <c r="K132" s="118"/>
      <c r="L132" s="118"/>
      <c r="M132" s="122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</row>
    <row r="133" spans="1:30" ht="12" customHeight="1">
      <c r="A133" s="118"/>
      <c r="B133" s="118"/>
      <c r="C133" s="118"/>
      <c r="D133" s="119"/>
      <c r="E133" s="120"/>
      <c r="F133" s="119"/>
      <c r="G133" s="118"/>
      <c r="H133" s="118"/>
      <c r="I133" s="118"/>
      <c r="J133" s="118"/>
      <c r="K133" s="118"/>
      <c r="L133" s="118"/>
      <c r="M133" s="122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</row>
    <row r="134" spans="1:30" ht="12" customHeight="1">
      <c r="A134" s="118"/>
      <c r="B134" s="118"/>
      <c r="C134" s="118"/>
      <c r="D134" s="119"/>
      <c r="E134" s="120"/>
      <c r="F134" s="119"/>
      <c r="G134" s="118"/>
      <c r="H134" s="118"/>
      <c r="I134" s="118"/>
      <c r="J134" s="118"/>
      <c r="K134" s="118"/>
      <c r="L134" s="118"/>
      <c r="M134" s="122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</row>
    <row r="135" spans="1:30" ht="12" customHeight="1">
      <c r="A135" s="118"/>
      <c r="B135" s="118"/>
      <c r="C135" s="118"/>
      <c r="D135" s="119"/>
      <c r="E135" s="120"/>
      <c r="F135" s="119"/>
      <c r="G135" s="118"/>
      <c r="H135" s="118"/>
      <c r="I135" s="118"/>
      <c r="J135" s="118"/>
      <c r="K135" s="118"/>
      <c r="L135" s="118"/>
      <c r="M135" s="122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</row>
    <row r="136" spans="1:30" ht="12" customHeight="1">
      <c r="A136" s="118"/>
      <c r="B136" s="118"/>
      <c r="C136" s="118"/>
      <c r="D136" s="119"/>
      <c r="E136" s="120"/>
      <c r="F136" s="119"/>
      <c r="G136" s="118"/>
      <c r="H136" s="118"/>
      <c r="I136" s="118"/>
      <c r="J136" s="118"/>
      <c r="K136" s="118"/>
      <c r="L136" s="118"/>
      <c r="M136" s="122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</row>
    <row r="137" spans="1:30" ht="12" customHeight="1">
      <c r="A137" s="118"/>
      <c r="B137" s="118"/>
      <c r="C137" s="118"/>
      <c r="D137" s="119"/>
      <c r="E137" s="120"/>
      <c r="F137" s="119"/>
      <c r="G137" s="118"/>
      <c r="H137" s="118"/>
      <c r="I137" s="118"/>
      <c r="J137" s="118"/>
      <c r="K137" s="118"/>
      <c r="L137" s="118"/>
      <c r="M137" s="122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</row>
    <row r="138" spans="1:30" ht="12" customHeight="1">
      <c r="A138" s="118"/>
      <c r="B138" s="118"/>
      <c r="C138" s="118"/>
      <c r="D138" s="119"/>
      <c r="E138" s="120"/>
      <c r="F138" s="119"/>
      <c r="G138" s="118"/>
      <c r="H138" s="118"/>
      <c r="I138" s="118"/>
      <c r="J138" s="118"/>
      <c r="K138" s="118"/>
      <c r="L138" s="118"/>
      <c r="M138" s="122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</row>
    <row r="139" spans="1:30" ht="12" customHeight="1">
      <c r="A139" s="118"/>
      <c r="B139" s="118"/>
      <c r="C139" s="118"/>
      <c r="D139" s="119"/>
      <c r="E139" s="120"/>
      <c r="F139" s="119"/>
      <c r="G139" s="118"/>
      <c r="H139" s="118"/>
      <c r="I139" s="118"/>
      <c r="J139" s="118"/>
      <c r="K139" s="118"/>
      <c r="L139" s="118"/>
      <c r="M139" s="122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</row>
    <row r="140" spans="1:30" ht="12" customHeight="1">
      <c r="A140" s="118"/>
      <c r="B140" s="118"/>
      <c r="C140" s="118"/>
      <c r="D140" s="119"/>
      <c r="E140" s="120"/>
      <c r="F140" s="119"/>
      <c r="G140" s="118"/>
      <c r="H140" s="118"/>
      <c r="I140" s="118"/>
      <c r="J140" s="118"/>
      <c r="K140" s="118"/>
      <c r="L140" s="118"/>
      <c r="M140" s="122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</row>
    <row r="141" spans="1:30" ht="12" customHeight="1">
      <c r="A141" s="118"/>
      <c r="B141" s="118"/>
      <c r="C141" s="118"/>
      <c r="D141" s="119"/>
      <c r="E141" s="120"/>
      <c r="F141" s="119"/>
      <c r="G141" s="118"/>
      <c r="H141" s="118"/>
      <c r="I141" s="118"/>
      <c r="J141" s="118"/>
      <c r="K141" s="118"/>
      <c r="L141" s="118"/>
      <c r="M141" s="122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</row>
    <row r="142" spans="1:30" ht="12" customHeight="1">
      <c r="A142" s="118"/>
      <c r="B142" s="118"/>
      <c r="C142" s="118"/>
      <c r="D142" s="119"/>
      <c r="E142" s="120"/>
      <c r="F142" s="119"/>
      <c r="G142" s="118"/>
      <c r="H142" s="118"/>
      <c r="I142" s="118"/>
      <c r="J142" s="118"/>
      <c r="K142" s="118"/>
      <c r="L142" s="118"/>
      <c r="M142" s="122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</row>
    <row r="143" spans="1:30" ht="12" customHeight="1">
      <c r="A143" s="118"/>
      <c r="B143" s="118"/>
      <c r="C143" s="118"/>
      <c r="D143" s="119"/>
      <c r="E143" s="120"/>
      <c r="F143" s="119"/>
      <c r="G143" s="118"/>
      <c r="H143" s="118"/>
      <c r="I143" s="118"/>
      <c r="J143" s="118"/>
      <c r="K143" s="118"/>
      <c r="L143" s="118"/>
      <c r="M143" s="122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</row>
    <row r="144" spans="1:30" ht="12" customHeight="1">
      <c r="A144" s="118"/>
      <c r="B144" s="118"/>
      <c r="C144" s="118"/>
      <c r="D144" s="119"/>
      <c r="E144" s="120"/>
      <c r="F144" s="119"/>
      <c r="G144" s="118"/>
      <c r="H144" s="118"/>
      <c r="I144" s="118"/>
      <c r="J144" s="118"/>
      <c r="K144" s="118"/>
      <c r="L144" s="118"/>
      <c r="M144" s="122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</row>
    <row r="145" spans="1:30" ht="12" customHeight="1">
      <c r="A145" s="118"/>
      <c r="B145" s="118"/>
      <c r="C145" s="118"/>
      <c r="D145" s="119"/>
      <c r="E145" s="120"/>
      <c r="F145" s="119"/>
      <c r="G145" s="118"/>
      <c r="H145" s="118"/>
      <c r="I145" s="118"/>
      <c r="J145" s="118"/>
      <c r="K145" s="118"/>
      <c r="L145" s="118"/>
      <c r="M145" s="122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</row>
    <row r="146" spans="1:30" ht="12" customHeight="1">
      <c r="A146" s="118"/>
      <c r="B146" s="118"/>
      <c r="C146" s="118"/>
      <c r="D146" s="119"/>
      <c r="E146" s="120"/>
      <c r="F146" s="119"/>
      <c r="G146" s="118"/>
      <c r="H146" s="118"/>
      <c r="I146" s="118"/>
      <c r="J146" s="118"/>
      <c r="K146" s="118"/>
      <c r="L146" s="118"/>
      <c r="M146" s="122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</row>
    <row r="147" spans="1:30" ht="12" customHeight="1">
      <c r="A147" s="118"/>
      <c r="B147" s="118"/>
      <c r="C147" s="118"/>
      <c r="D147" s="119"/>
      <c r="E147" s="120"/>
      <c r="F147" s="119"/>
      <c r="G147" s="118"/>
      <c r="H147" s="118"/>
      <c r="I147" s="118"/>
      <c r="J147" s="118"/>
      <c r="K147" s="118"/>
      <c r="L147" s="118"/>
      <c r="M147" s="122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</row>
    <row r="148" spans="1:30" ht="12" customHeight="1">
      <c r="A148" s="118"/>
      <c r="B148" s="118"/>
      <c r="C148" s="118"/>
      <c r="D148" s="119"/>
      <c r="E148" s="120"/>
      <c r="F148" s="119"/>
      <c r="G148" s="118"/>
      <c r="H148" s="118"/>
      <c r="I148" s="118"/>
      <c r="J148" s="118"/>
      <c r="K148" s="118"/>
      <c r="L148" s="118"/>
      <c r="M148" s="122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</row>
    <row r="149" spans="1:30" ht="12" customHeight="1">
      <c r="A149" s="118"/>
      <c r="B149" s="118"/>
      <c r="C149" s="118"/>
      <c r="D149" s="119"/>
      <c r="E149" s="120"/>
      <c r="F149" s="119"/>
      <c r="G149" s="118"/>
      <c r="H149" s="118"/>
      <c r="I149" s="118"/>
      <c r="J149" s="118"/>
      <c r="K149" s="118"/>
      <c r="L149" s="118"/>
      <c r="M149" s="122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</row>
    <row r="150" spans="1:30" ht="12" customHeight="1">
      <c r="A150" s="118"/>
      <c r="B150" s="118"/>
      <c r="C150" s="118"/>
      <c r="D150" s="119"/>
      <c r="E150" s="120"/>
      <c r="F150" s="119"/>
      <c r="G150" s="118"/>
      <c r="H150" s="118"/>
      <c r="I150" s="118"/>
      <c r="J150" s="118"/>
      <c r="K150" s="118"/>
      <c r="L150" s="118"/>
      <c r="M150" s="122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</row>
    <row r="151" spans="1:30" ht="12" customHeight="1">
      <c r="A151" s="118"/>
      <c r="B151" s="118"/>
      <c r="C151" s="118"/>
      <c r="D151" s="119"/>
      <c r="E151" s="120"/>
      <c r="F151" s="119"/>
      <c r="G151" s="118"/>
      <c r="H151" s="118"/>
      <c r="I151" s="118"/>
      <c r="J151" s="118"/>
      <c r="K151" s="118"/>
      <c r="L151" s="118"/>
      <c r="M151" s="122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</row>
    <row r="152" spans="1:30" ht="12" customHeight="1">
      <c r="A152" s="118"/>
      <c r="B152" s="118"/>
      <c r="C152" s="118"/>
      <c r="D152" s="119"/>
      <c r="E152" s="120"/>
      <c r="F152" s="119"/>
      <c r="G152" s="118"/>
      <c r="H152" s="118"/>
      <c r="I152" s="118"/>
      <c r="J152" s="118"/>
      <c r="K152" s="118"/>
      <c r="L152" s="118"/>
      <c r="M152" s="122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</row>
    <row r="153" spans="1:30" ht="12" customHeight="1">
      <c r="A153" s="118"/>
      <c r="B153" s="118"/>
      <c r="C153" s="118"/>
      <c r="D153" s="119"/>
      <c r="E153" s="120"/>
      <c r="F153" s="119"/>
      <c r="G153" s="118"/>
      <c r="H153" s="118"/>
      <c r="I153" s="118"/>
      <c r="J153" s="118"/>
      <c r="K153" s="118"/>
      <c r="L153" s="118"/>
      <c r="M153" s="122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</row>
    <row r="154" spans="1:30" ht="12" customHeight="1">
      <c r="A154" s="118"/>
      <c r="B154" s="118"/>
      <c r="C154" s="118"/>
      <c r="D154" s="119"/>
      <c r="E154" s="120"/>
      <c r="F154" s="119"/>
      <c r="G154" s="118"/>
      <c r="H154" s="118"/>
      <c r="I154" s="118"/>
      <c r="J154" s="118"/>
      <c r="K154" s="118"/>
      <c r="L154" s="118"/>
      <c r="M154" s="122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</row>
    <row r="155" spans="1:30" ht="12" customHeight="1">
      <c r="A155" s="118"/>
      <c r="B155" s="118"/>
      <c r="C155" s="118"/>
      <c r="D155" s="119"/>
      <c r="E155" s="120"/>
      <c r="F155" s="119"/>
      <c r="G155" s="118"/>
      <c r="H155" s="118"/>
      <c r="I155" s="118"/>
      <c r="J155" s="118"/>
      <c r="K155" s="118"/>
      <c r="L155" s="118"/>
      <c r="M155" s="122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</row>
    <row r="156" spans="1:30" ht="12" customHeight="1">
      <c r="A156" s="118"/>
      <c r="B156" s="118"/>
      <c r="C156" s="118"/>
      <c r="D156" s="119"/>
      <c r="E156" s="120"/>
      <c r="F156" s="119"/>
      <c r="G156" s="118"/>
      <c r="H156" s="118"/>
      <c r="I156" s="118"/>
      <c r="J156" s="118"/>
      <c r="K156" s="118"/>
      <c r="L156" s="118"/>
      <c r="M156" s="122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</row>
    <row r="157" spans="1:30" ht="12" customHeight="1">
      <c r="A157" s="118"/>
      <c r="B157" s="118"/>
      <c r="C157" s="118"/>
      <c r="D157" s="119"/>
      <c r="E157" s="120"/>
      <c r="F157" s="119"/>
      <c r="G157" s="118"/>
      <c r="H157" s="118"/>
      <c r="I157" s="118"/>
      <c r="J157" s="118"/>
      <c r="K157" s="118"/>
      <c r="L157" s="118"/>
      <c r="M157" s="122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</row>
    <row r="158" spans="1:30" ht="12" customHeight="1">
      <c r="A158" s="118"/>
      <c r="B158" s="118"/>
      <c r="C158" s="118"/>
      <c r="D158" s="119"/>
      <c r="E158" s="120"/>
      <c r="F158" s="119"/>
      <c r="G158" s="118"/>
      <c r="H158" s="118"/>
      <c r="I158" s="118"/>
      <c r="J158" s="118"/>
      <c r="K158" s="118"/>
      <c r="L158" s="118"/>
      <c r="M158" s="122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</row>
    <row r="159" spans="1:30" ht="12" customHeight="1">
      <c r="A159" s="118"/>
      <c r="B159" s="118"/>
      <c r="C159" s="118"/>
      <c r="D159" s="119"/>
      <c r="E159" s="120"/>
      <c r="F159" s="119"/>
      <c r="G159" s="118"/>
      <c r="H159" s="118"/>
      <c r="I159" s="118"/>
      <c r="J159" s="118"/>
      <c r="K159" s="118"/>
      <c r="L159" s="118"/>
      <c r="M159" s="122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</row>
    <row r="160" spans="1:30" ht="12" customHeight="1">
      <c r="A160" s="118"/>
      <c r="B160" s="118"/>
      <c r="C160" s="118"/>
      <c r="D160" s="119"/>
      <c r="E160" s="120"/>
      <c r="F160" s="119"/>
      <c r="G160" s="118"/>
      <c r="H160" s="118"/>
      <c r="I160" s="118"/>
      <c r="J160" s="118"/>
      <c r="K160" s="118"/>
      <c r="L160" s="118"/>
      <c r="M160" s="122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</row>
    <row r="161" spans="1:30" ht="12" customHeight="1">
      <c r="A161" s="118"/>
      <c r="B161" s="118"/>
      <c r="C161" s="118"/>
      <c r="D161" s="119"/>
      <c r="E161" s="120"/>
      <c r="F161" s="119"/>
      <c r="G161" s="118"/>
      <c r="H161" s="118"/>
      <c r="I161" s="118"/>
      <c r="J161" s="118"/>
      <c r="K161" s="118"/>
      <c r="L161" s="118"/>
      <c r="M161" s="122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</row>
    <row r="162" spans="1:30" ht="12" customHeight="1">
      <c r="A162" s="118"/>
      <c r="B162" s="118"/>
      <c r="C162" s="118"/>
      <c r="D162" s="119"/>
      <c r="E162" s="120"/>
      <c r="F162" s="119"/>
      <c r="G162" s="118"/>
      <c r="H162" s="118"/>
      <c r="I162" s="118"/>
      <c r="J162" s="118"/>
      <c r="K162" s="118"/>
      <c r="L162" s="118"/>
      <c r="M162" s="122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</row>
    <row r="163" spans="1:30" ht="12" customHeight="1">
      <c r="A163" s="118"/>
      <c r="B163" s="118"/>
      <c r="C163" s="118"/>
      <c r="D163" s="119"/>
      <c r="E163" s="120"/>
      <c r="F163" s="119"/>
      <c r="G163" s="118"/>
      <c r="H163" s="118"/>
      <c r="I163" s="118"/>
      <c r="J163" s="118"/>
      <c r="K163" s="118"/>
      <c r="L163" s="118"/>
      <c r="M163" s="122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</row>
    <row r="164" spans="1:30" ht="12" customHeight="1">
      <c r="A164" s="118"/>
      <c r="B164" s="118"/>
      <c r="C164" s="118"/>
      <c r="D164" s="119"/>
      <c r="E164" s="120"/>
      <c r="F164" s="119"/>
      <c r="G164" s="118"/>
      <c r="H164" s="118"/>
      <c r="I164" s="118"/>
      <c r="J164" s="118"/>
      <c r="K164" s="118"/>
      <c r="L164" s="118"/>
      <c r="M164" s="122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</row>
    <row r="165" spans="1:30" ht="12" customHeight="1">
      <c r="A165" s="118"/>
      <c r="B165" s="118"/>
      <c r="C165" s="118"/>
      <c r="D165" s="119"/>
      <c r="E165" s="120"/>
      <c r="F165" s="119"/>
      <c r="G165" s="118"/>
      <c r="H165" s="118"/>
      <c r="I165" s="118"/>
      <c r="J165" s="118"/>
      <c r="K165" s="118"/>
      <c r="L165" s="118"/>
      <c r="M165" s="122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</row>
    <row r="166" spans="1:30" ht="12" customHeight="1">
      <c r="A166" s="118"/>
      <c r="B166" s="118"/>
      <c r="C166" s="118"/>
      <c r="D166" s="119"/>
      <c r="E166" s="120"/>
      <c r="F166" s="119"/>
      <c r="G166" s="118"/>
      <c r="H166" s="118"/>
      <c r="I166" s="118"/>
      <c r="J166" s="118"/>
      <c r="K166" s="118"/>
      <c r="L166" s="118"/>
      <c r="M166" s="122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</row>
    <row r="167" spans="1:30" ht="12" customHeight="1">
      <c r="A167" s="118"/>
      <c r="B167" s="118"/>
      <c r="C167" s="118"/>
      <c r="D167" s="119"/>
      <c r="E167" s="120"/>
      <c r="F167" s="119"/>
      <c r="G167" s="118"/>
      <c r="H167" s="118"/>
      <c r="I167" s="118"/>
      <c r="J167" s="118"/>
      <c r="K167" s="118"/>
      <c r="L167" s="118"/>
      <c r="M167" s="122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</row>
    <row r="168" spans="1:30" ht="12" customHeight="1">
      <c r="A168" s="118"/>
      <c r="B168" s="118"/>
      <c r="C168" s="118"/>
      <c r="D168" s="119"/>
      <c r="E168" s="120"/>
      <c r="F168" s="119"/>
      <c r="G168" s="118"/>
      <c r="H168" s="118"/>
      <c r="I168" s="118"/>
      <c r="J168" s="118"/>
      <c r="K168" s="118"/>
      <c r="L168" s="118"/>
      <c r="M168" s="122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</row>
    <row r="169" spans="1:30" ht="12" customHeight="1">
      <c r="A169" s="118"/>
      <c r="B169" s="118"/>
      <c r="C169" s="118"/>
      <c r="D169" s="119"/>
      <c r="E169" s="120"/>
      <c r="F169" s="119"/>
      <c r="G169" s="118"/>
      <c r="H169" s="118"/>
      <c r="I169" s="118"/>
      <c r="J169" s="118"/>
      <c r="K169" s="118"/>
      <c r="L169" s="118"/>
      <c r="M169" s="122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</row>
    <row r="170" spans="1:30" ht="12" customHeight="1">
      <c r="A170" s="118"/>
      <c r="B170" s="118"/>
      <c r="C170" s="118"/>
      <c r="D170" s="119"/>
      <c r="E170" s="120"/>
      <c r="F170" s="119"/>
      <c r="G170" s="118"/>
      <c r="H170" s="118"/>
      <c r="I170" s="118"/>
      <c r="J170" s="118"/>
      <c r="K170" s="118"/>
      <c r="L170" s="118"/>
      <c r="M170" s="122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</row>
    <row r="171" spans="1:30" ht="12" customHeight="1">
      <c r="A171" s="118"/>
      <c r="B171" s="118"/>
      <c r="C171" s="118"/>
      <c r="D171" s="119"/>
      <c r="E171" s="120"/>
      <c r="F171" s="119"/>
      <c r="G171" s="118"/>
      <c r="H171" s="118"/>
      <c r="I171" s="118"/>
      <c r="J171" s="118"/>
      <c r="K171" s="118"/>
      <c r="L171" s="118"/>
      <c r="M171" s="122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</row>
    <row r="172" spans="1:30" ht="12" customHeight="1">
      <c r="A172" s="118"/>
      <c r="B172" s="118"/>
      <c r="C172" s="118"/>
      <c r="D172" s="119"/>
      <c r="E172" s="120"/>
      <c r="F172" s="119"/>
      <c r="G172" s="118"/>
      <c r="H172" s="118"/>
      <c r="I172" s="118"/>
      <c r="J172" s="118"/>
      <c r="K172" s="118"/>
      <c r="L172" s="118"/>
      <c r="M172" s="122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</row>
    <row r="173" spans="1:30" ht="12" customHeight="1">
      <c r="A173" s="118"/>
      <c r="B173" s="118"/>
      <c r="C173" s="118"/>
      <c r="D173" s="119"/>
      <c r="E173" s="120"/>
      <c r="F173" s="119"/>
      <c r="G173" s="118"/>
      <c r="H173" s="118"/>
      <c r="I173" s="118"/>
      <c r="J173" s="118"/>
      <c r="K173" s="118"/>
      <c r="L173" s="118"/>
      <c r="M173" s="122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</row>
    <row r="174" spans="1:30" ht="12" customHeight="1">
      <c r="A174" s="118"/>
      <c r="B174" s="118"/>
      <c r="C174" s="118"/>
      <c r="D174" s="119"/>
      <c r="E174" s="120"/>
      <c r="F174" s="119"/>
      <c r="G174" s="118"/>
      <c r="H174" s="118"/>
      <c r="I174" s="118"/>
      <c r="J174" s="118"/>
      <c r="K174" s="118"/>
      <c r="L174" s="118"/>
      <c r="M174" s="122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</row>
    <row r="175" spans="1:30" ht="12" customHeight="1">
      <c r="A175" s="118"/>
      <c r="B175" s="118"/>
      <c r="C175" s="118"/>
      <c r="D175" s="119"/>
      <c r="E175" s="120"/>
      <c r="F175" s="119"/>
      <c r="G175" s="118"/>
      <c r="H175" s="118"/>
      <c r="I175" s="118"/>
      <c r="J175" s="118"/>
      <c r="K175" s="118"/>
      <c r="L175" s="118"/>
      <c r="M175" s="122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</row>
    <row r="176" spans="1:30" ht="12" customHeight="1">
      <c r="A176" s="118"/>
      <c r="B176" s="118"/>
      <c r="C176" s="118"/>
      <c r="D176" s="119"/>
      <c r="E176" s="120"/>
      <c r="F176" s="119"/>
      <c r="G176" s="118"/>
      <c r="H176" s="118"/>
      <c r="I176" s="118"/>
      <c r="J176" s="118"/>
      <c r="K176" s="118"/>
      <c r="L176" s="118"/>
      <c r="M176" s="122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</row>
    <row r="177" spans="1:30" ht="12" customHeight="1">
      <c r="A177" s="118"/>
      <c r="B177" s="118"/>
      <c r="C177" s="118"/>
      <c r="D177" s="119"/>
      <c r="E177" s="120"/>
      <c r="F177" s="119"/>
      <c r="G177" s="118"/>
      <c r="H177" s="118"/>
      <c r="I177" s="118"/>
      <c r="J177" s="118"/>
      <c r="K177" s="118"/>
      <c r="L177" s="118"/>
      <c r="M177" s="122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</row>
    <row r="178" spans="1:30" ht="12" customHeight="1">
      <c r="A178" s="118"/>
      <c r="B178" s="118"/>
      <c r="C178" s="118"/>
      <c r="D178" s="119"/>
      <c r="E178" s="120"/>
      <c r="F178" s="119"/>
      <c r="G178" s="118"/>
      <c r="H178" s="118"/>
      <c r="I178" s="118"/>
      <c r="J178" s="118"/>
      <c r="K178" s="118"/>
      <c r="L178" s="118"/>
      <c r="M178" s="122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</row>
    <row r="179" spans="1:30" ht="12" customHeight="1">
      <c r="A179" s="118"/>
      <c r="B179" s="118"/>
      <c r="C179" s="118"/>
      <c r="D179" s="119"/>
      <c r="E179" s="120"/>
      <c r="F179" s="119"/>
      <c r="G179" s="118"/>
      <c r="H179" s="118"/>
      <c r="I179" s="118"/>
      <c r="J179" s="118"/>
      <c r="K179" s="118"/>
      <c r="L179" s="118"/>
      <c r="M179" s="122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</row>
    <row r="180" spans="1:30" ht="12" customHeight="1">
      <c r="A180" s="118"/>
      <c r="B180" s="118"/>
      <c r="C180" s="118"/>
      <c r="D180" s="119"/>
      <c r="E180" s="120"/>
      <c r="F180" s="119"/>
      <c r="G180" s="118"/>
      <c r="H180" s="118"/>
      <c r="I180" s="118"/>
      <c r="J180" s="118"/>
      <c r="K180" s="118"/>
      <c r="L180" s="118"/>
      <c r="M180" s="122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</row>
    <row r="181" spans="1:30" ht="12" customHeight="1">
      <c r="A181" s="118"/>
      <c r="B181" s="118"/>
      <c r="C181" s="118"/>
      <c r="D181" s="119"/>
      <c r="E181" s="120"/>
      <c r="F181" s="119"/>
      <c r="G181" s="118"/>
      <c r="H181" s="118"/>
      <c r="I181" s="118"/>
      <c r="J181" s="118"/>
      <c r="K181" s="118"/>
      <c r="L181" s="118"/>
      <c r="M181" s="122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</row>
    <row r="182" spans="1:30" ht="12" customHeight="1">
      <c r="A182" s="118"/>
      <c r="B182" s="118"/>
      <c r="C182" s="118"/>
      <c r="D182" s="119"/>
      <c r="E182" s="120"/>
      <c r="F182" s="119"/>
      <c r="G182" s="118"/>
      <c r="H182" s="118"/>
      <c r="I182" s="118"/>
      <c r="J182" s="118"/>
      <c r="K182" s="118"/>
      <c r="L182" s="118"/>
      <c r="M182" s="122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</row>
    <row r="183" spans="1:30" ht="12" customHeight="1">
      <c r="A183" s="118"/>
      <c r="B183" s="118"/>
      <c r="C183" s="118"/>
      <c r="D183" s="119"/>
      <c r="E183" s="120"/>
      <c r="F183" s="119"/>
      <c r="G183" s="118"/>
      <c r="H183" s="118"/>
      <c r="I183" s="118"/>
      <c r="J183" s="118"/>
      <c r="K183" s="118"/>
      <c r="L183" s="118"/>
      <c r="M183" s="122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</row>
    <row r="184" spans="1:30" ht="12" customHeight="1">
      <c r="A184" s="118"/>
      <c r="B184" s="118"/>
      <c r="C184" s="118"/>
      <c r="D184" s="119"/>
      <c r="E184" s="120"/>
      <c r="F184" s="119"/>
      <c r="G184" s="118"/>
      <c r="H184" s="118"/>
      <c r="I184" s="118"/>
      <c r="J184" s="118"/>
      <c r="K184" s="118"/>
      <c r="L184" s="118"/>
      <c r="M184" s="122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</row>
    <row r="185" spans="1:30" ht="12" customHeight="1">
      <c r="A185" s="118"/>
      <c r="B185" s="118"/>
      <c r="C185" s="118"/>
      <c r="D185" s="119"/>
      <c r="E185" s="120"/>
      <c r="F185" s="119"/>
      <c r="G185" s="118"/>
      <c r="H185" s="118"/>
      <c r="I185" s="118"/>
      <c r="J185" s="118"/>
      <c r="K185" s="118"/>
      <c r="L185" s="118"/>
      <c r="M185" s="122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</row>
    <row r="186" spans="1:30" ht="12" customHeight="1">
      <c r="A186" s="118"/>
      <c r="B186" s="118"/>
      <c r="C186" s="118"/>
      <c r="D186" s="119"/>
      <c r="E186" s="120"/>
      <c r="F186" s="119"/>
      <c r="G186" s="118"/>
      <c r="H186" s="118"/>
      <c r="I186" s="118"/>
      <c r="J186" s="118"/>
      <c r="K186" s="118"/>
      <c r="L186" s="118"/>
      <c r="M186" s="122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</row>
    <row r="187" spans="1:30" ht="12" customHeight="1">
      <c r="A187" s="118"/>
      <c r="B187" s="118"/>
      <c r="C187" s="118"/>
      <c r="D187" s="119"/>
      <c r="E187" s="120"/>
      <c r="F187" s="119"/>
      <c r="G187" s="118"/>
      <c r="H187" s="118"/>
      <c r="I187" s="118"/>
      <c r="J187" s="118"/>
      <c r="K187" s="118"/>
      <c r="L187" s="118"/>
      <c r="M187" s="122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</row>
    <row r="188" spans="1:30" ht="12" customHeight="1">
      <c r="A188" s="118"/>
      <c r="B188" s="118"/>
      <c r="C188" s="118"/>
      <c r="D188" s="119"/>
      <c r="E188" s="120"/>
      <c r="F188" s="119"/>
      <c r="G188" s="118"/>
      <c r="H188" s="118"/>
      <c r="I188" s="118"/>
      <c r="J188" s="118"/>
      <c r="K188" s="118"/>
      <c r="L188" s="118"/>
      <c r="M188" s="122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</row>
    <row r="189" spans="1:30" ht="12" customHeight="1">
      <c r="A189" s="118"/>
      <c r="B189" s="118"/>
      <c r="C189" s="118"/>
      <c r="D189" s="119"/>
      <c r="E189" s="120"/>
      <c r="F189" s="119"/>
      <c r="G189" s="118"/>
      <c r="H189" s="118"/>
      <c r="I189" s="118"/>
      <c r="J189" s="118"/>
      <c r="K189" s="118"/>
      <c r="L189" s="118"/>
      <c r="M189" s="122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</row>
    <row r="190" spans="1:30" ht="12" customHeight="1">
      <c r="A190" s="118"/>
      <c r="B190" s="118"/>
      <c r="C190" s="118"/>
      <c r="D190" s="119"/>
      <c r="E190" s="120"/>
      <c r="F190" s="119"/>
      <c r="G190" s="118"/>
      <c r="H190" s="118"/>
      <c r="I190" s="118"/>
      <c r="J190" s="118"/>
      <c r="K190" s="118"/>
      <c r="L190" s="118"/>
      <c r="M190" s="122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</row>
    <row r="191" spans="1:30" ht="12" customHeight="1">
      <c r="A191" s="118"/>
      <c r="B191" s="118"/>
      <c r="C191" s="118"/>
      <c r="D191" s="119"/>
      <c r="E191" s="120"/>
      <c r="F191" s="119"/>
      <c r="G191" s="118"/>
      <c r="H191" s="118"/>
      <c r="I191" s="118"/>
      <c r="J191" s="118"/>
      <c r="K191" s="118"/>
      <c r="L191" s="118"/>
      <c r="M191" s="122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</row>
    <row r="192" spans="1:30" ht="12" customHeight="1">
      <c r="A192" s="118"/>
      <c r="B192" s="118"/>
      <c r="C192" s="118"/>
      <c r="D192" s="119"/>
      <c r="E192" s="120"/>
      <c r="F192" s="119"/>
      <c r="G192" s="118"/>
      <c r="H192" s="118"/>
      <c r="I192" s="118"/>
      <c r="J192" s="118"/>
      <c r="K192" s="118"/>
      <c r="L192" s="118"/>
      <c r="M192" s="122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</row>
    <row r="193" spans="1:30" ht="12" customHeight="1">
      <c r="A193" s="118"/>
      <c r="B193" s="118"/>
      <c r="C193" s="118"/>
      <c r="D193" s="119"/>
      <c r="E193" s="120"/>
      <c r="F193" s="119"/>
      <c r="G193" s="118"/>
      <c r="H193" s="118"/>
      <c r="I193" s="118"/>
      <c r="J193" s="118"/>
      <c r="K193" s="118"/>
      <c r="L193" s="118"/>
      <c r="M193" s="122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</row>
    <row r="194" spans="1:30" ht="12" customHeight="1">
      <c r="A194" s="118"/>
      <c r="B194" s="118"/>
      <c r="C194" s="118"/>
      <c r="D194" s="119"/>
      <c r="E194" s="120"/>
      <c r="F194" s="119"/>
      <c r="G194" s="118"/>
      <c r="H194" s="118"/>
      <c r="I194" s="118"/>
      <c r="J194" s="118"/>
      <c r="K194" s="118"/>
      <c r="L194" s="118"/>
      <c r="M194" s="122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</row>
    <row r="195" spans="1:30" ht="12" customHeight="1">
      <c r="A195" s="118"/>
      <c r="B195" s="118"/>
      <c r="C195" s="118"/>
      <c r="D195" s="119"/>
      <c r="E195" s="120"/>
      <c r="F195" s="119"/>
      <c r="G195" s="118"/>
      <c r="H195" s="118"/>
      <c r="I195" s="118"/>
      <c r="J195" s="118"/>
      <c r="K195" s="118"/>
      <c r="L195" s="118"/>
      <c r="M195" s="122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</row>
    <row r="196" spans="1:30" ht="12" customHeight="1">
      <c r="A196" s="118"/>
      <c r="B196" s="118"/>
      <c r="C196" s="118"/>
      <c r="D196" s="119"/>
      <c r="E196" s="120"/>
      <c r="F196" s="119"/>
      <c r="G196" s="118"/>
      <c r="H196" s="118"/>
      <c r="I196" s="118"/>
      <c r="J196" s="118"/>
      <c r="K196" s="118"/>
      <c r="L196" s="118"/>
      <c r="M196" s="122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</row>
    <row r="197" spans="1:30" ht="12" customHeight="1">
      <c r="A197" s="118"/>
      <c r="B197" s="118"/>
      <c r="C197" s="118"/>
      <c r="D197" s="119"/>
      <c r="E197" s="120"/>
      <c r="F197" s="119"/>
      <c r="G197" s="118"/>
      <c r="H197" s="118"/>
      <c r="I197" s="118"/>
      <c r="J197" s="118"/>
      <c r="K197" s="118"/>
      <c r="L197" s="118"/>
      <c r="M197" s="122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</row>
    <row r="198" spans="1:30" ht="12" customHeight="1">
      <c r="A198" s="118"/>
      <c r="B198" s="118"/>
      <c r="C198" s="118"/>
      <c r="D198" s="119"/>
      <c r="E198" s="120"/>
      <c r="F198" s="119"/>
      <c r="G198" s="118"/>
      <c r="H198" s="118"/>
      <c r="I198" s="118"/>
      <c r="J198" s="118"/>
      <c r="K198" s="118"/>
      <c r="L198" s="118"/>
      <c r="M198" s="122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</row>
    <row r="199" spans="1:30" ht="12" customHeight="1">
      <c r="A199" s="118"/>
      <c r="B199" s="118"/>
      <c r="C199" s="118"/>
      <c r="D199" s="119"/>
      <c r="E199" s="120"/>
      <c r="F199" s="119"/>
      <c r="G199" s="118"/>
      <c r="H199" s="118"/>
      <c r="I199" s="118"/>
      <c r="J199" s="118"/>
      <c r="K199" s="118"/>
      <c r="L199" s="118"/>
      <c r="M199" s="122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</row>
    <row r="200" spans="1:30" ht="12" customHeight="1">
      <c r="A200" s="118"/>
      <c r="B200" s="118"/>
      <c r="C200" s="118"/>
      <c r="D200" s="119"/>
      <c r="E200" s="120"/>
      <c r="F200" s="119"/>
      <c r="G200" s="118"/>
      <c r="H200" s="118"/>
      <c r="I200" s="118"/>
      <c r="J200" s="118"/>
      <c r="K200" s="118"/>
      <c r="L200" s="118"/>
      <c r="M200" s="122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</row>
    <row r="201" spans="1:30" ht="12" customHeight="1">
      <c r="A201" s="118"/>
      <c r="B201" s="118"/>
      <c r="C201" s="118"/>
      <c r="D201" s="119"/>
      <c r="E201" s="120"/>
      <c r="F201" s="119"/>
      <c r="G201" s="118"/>
      <c r="H201" s="118"/>
      <c r="I201" s="118"/>
      <c r="J201" s="118"/>
      <c r="K201" s="118"/>
      <c r="L201" s="118"/>
      <c r="M201" s="122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</row>
    <row r="202" spans="1:30" ht="12" customHeight="1">
      <c r="A202" s="118"/>
      <c r="B202" s="118"/>
      <c r="C202" s="118"/>
      <c r="D202" s="119"/>
      <c r="E202" s="120"/>
      <c r="F202" s="119"/>
      <c r="G202" s="118"/>
      <c r="H202" s="118"/>
      <c r="I202" s="118"/>
      <c r="J202" s="118"/>
      <c r="K202" s="118"/>
      <c r="L202" s="118"/>
      <c r="M202" s="122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</row>
    <row r="203" spans="1:30" ht="12" customHeight="1">
      <c r="A203" s="118"/>
      <c r="B203" s="118"/>
      <c r="C203" s="118"/>
      <c r="D203" s="119"/>
      <c r="E203" s="120"/>
      <c r="F203" s="119"/>
      <c r="G203" s="118"/>
      <c r="H203" s="118"/>
      <c r="I203" s="118"/>
      <c r="J203" s="118"/>
      <c r="K203" s="118"/>
      <c r="L203" s="118"/>
      <c r="M203" s="122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</row>
    <row r="204" spans="1:30" ht="12" customHeight="1">
      <c r="A204" s="118"/>
      <c r="B204" s="118"/>
      <c r="C204" s="118"/>
      <c r="D204" s="119"/>
      <c r="E204" s="120"/>
      <c r="F204" s="119"/>
      <c r="G204" s="118"/>
      <c r="H204" s="118"/>
      <c r="I204" s="118"/>
      <c r="J204" s="118"/>
      <c r="K204" s="118"/>
      <c r="L204" s="118"/>
      <c r="M204" s="122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</row>
    <row r="205" spans="1:30" ht="12" customHeight="1">
      <c r="A205" s="118"/>
      <c r="B205" s="118"/>
      <c r="C205" s="118"/>
      <c r="D205" s="119"/>
      <c r="E205" s="120"/>
      <c r="F205" s="119"/>
      <c r="G205" s="118"/>
      <c r="H205" s="118"/>
      <c r="I205" s="118"/>
      <c r="J205" s="118"/>
      <c r="K205" s="118"/>
      <c r="L205" s="118"/>
      <c r="M205" s="122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</row>
    <row r="206" spans="1:30" ht="12" customHeight="1">
      <c r="A206" s="118"/>
      <c r="B206" s="118"/>
      <c r="C206" s="118"/>
      <c r="D206" s="119"/>
      <c r="E206" s="120"/>
      <c r="F206" s="119"/>
      <c r="G206" s="118"/>
      <c r="H206" s="118"/>
      <c r="I206" s="118"/>
      <c r="J206" s="118"/>
      <c r="K206" s="118"/>
      <c r="L206" s="118"/>
      <c r="M206" s="122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</row>
    <row r="207" spans="1:30" ht="12" customHeight="1">
      <c r="A207" s="118"/>
      <c r="B207" s="118"/>
      <c r="C207" s="118"/>
      <c r="D207" s="119"/>
      <c r="E207" s="120"/>
      <c r="F207" s="119"/>
      <c r="G207" s="118"/>
      <c r="H207" s="118"/>
      <c r="I207" s="118"/>
      <c r="J207" s="118"/>
      <c r="K207" s="118"/>
      <c r="L207" s="118"/>
      <c r="M207" s="122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</row>
    <row r="208" spans="1:30" ht="12" customHeight="1">
      <c r="A208" s="118"/>
      <c r="B208" s="118"/>
      <c r="C208" s="118"/>
      <c r="D208" s="119"/>
      <c r="E208" s="120"/>
      <c r="F208" s="119"/>
      <c r="G208" s="118"/>
      <c r="H208" s="118"/>
      <c r="I208" s="118"/>
      <c r="J208" s="118"/>
      <c r="K208" s="118"/>
      <c r="L208" s="118"/>
      <c r="M208" s="122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</row>
    <row r="209" spans="1:30" ht="12" customHeight="1">
      <c r="A209" s="118"/>
      <c r="B209" s="118"/>
      <c r="C209" s="118"/>
      <c r="D209" s="119"/>
      <c r="E209" s="120"/>
      <c r="F209" s="119"/>
      <c r="G209" s="118"/>
      <c r="H209" s="118"/>
      <c r="I209" s="118"/>
      <c r="J209" s="118"/>
      <c r="K209" s="118"/>
      <c r="L209" s="118"/>
      <c r="M209" s="122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</row>
    <row r="210" spans="1:30" ht="12" customHeight="1">
      <c r="A210" s="118"/>
      <c r="B210" s="118"/>
      <c r="C210" s="118"/>
      <c r="D210" s="119"/>
      <c r="E210" s="120"/>
      <c r="F210" s="119"/>
      <c r="G210" s="118"/>
      <c r="H210" s="118"/>
      <c r="I210" s="118"/>
      <c r="J210" s="118"/>
      <c r="K210" s="118"/>
      <c r="L210" s="118"/>
      <c r="M210" s="122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</row>
    <row r="211" spans="1:30" ht="12" customHeight="1">
      <c r="A211" s="118"/>
      <c r="B211" s="118"/>
      <c r="C211" s="118"/>
      <c r="D211" s="119"/>
      <c r="E211" s="120"/>
      <c r="F211" s="119"/>
      <c r="G211" s="118"/>
      <c r="H211" s="118"/>
      <c r="I211" s="118"/>
      <c r="J211" s="118"/>
      <c r="K211" s="118"/>
      <c r="L211" s="118"/>
      <c r="M211" s="122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</row>
    <row r="212" spans="1:30" ht="12" customHeight="1">
      <c r="A212" s="118"/>
      <c r="B212" s="118"/>
      <c r="C212" s="118"/>
      <c r="D212" s="119"/>
      <c r="E212" s="120"/>
      <c r="F212" s="119"/>
      <c r="G212" s="118"/>
      <c r="H212" s="118"/>
      <c r="I212" s="118"/>
      <c r="J212" s="118"/>
      <c r="K212" s="118"/>
      <c r="L212" s="118"/>
      <c r="M212" s="122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</row>
    <row r="213" spans="1:30" ht="12" customHeight="1">
      <c r="A213" s="118"/>
      <c r="B213" s="118"/>
      <c r="C213" s="118"/>
      <c r="D213" s="119"/>
      <c r="E213" s="120"/>
      <c r="F213" s="119"/>
      <c r="G213" s="118"/>
      <c r="H213" s="118"/>
      <c r="I213" s="118"/>
      <c r="J213" s="118"/>
      <c r="K213" s="118"/>
      <c r="L213" s="118"/>
      <c r="M213" s="122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</row>
    <row r="214" spans="1:30" ht="12" customHeight="1">
      <c r="A214" s="118"/>
      <c r="B214" s="118"/>
      <c r="C214" s="118"/>
      <c r="D214" s="119"/>
      <c r="E214" s="120"/>
      <c r="F214" s="119"/>
      <c r="G214" s="118"/>
      <c r="H214" s="118"/>
      <c r="I214" s="118"/>
      <c r="J214" s="118"/>
      <c r="K214" s="118"/>
      <c r="L214" s="118"/>
      <c r="M214" s="122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</row>
    <row r="215" spans="1:30" ht="12" customHeight="1">
      <c r="A215" s="118"/>
      <c r="B215" s="118"/>
      <c r="C215" s="118"/>
      <c r="D215" s="119"/>
      <c r="E215" s="120"/>
      <c r="F215" s="119"/>
      <c r="G215" s="118"/>
      <c r="H215" s="118"/>
      <c r="I215" s="118"/>
      <c r="J215" s="118"/>
      <c r="K215" s="118"/>
      <c r="L215" s="118"/>
      <c r="M215" s="122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</row>
    <row r="216" spans="1:30" ht="12" customHeight="1">
      <c r="A216" s="118"/>
      <c r="B216" s="118"/>
      <c r="C216" s="118"/>
      <c r="D216" s="119"/>
      <c r="E216" s="120"/>
      <c r="F216" s="119"/>
      <c r="G216" s="118"/>
      <c r="H216" s="118"/>
      <c r="I216" s="118"/>
      <c r="J216" s="118"/>
      <c r="K216" s="118"/>
      <c r="L216" s="118"/>
      <c r="M216" s="122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</row>
    <row r="217" spans="1:30" ht="12" customHeight="1">
      <c r="A217" s="118"/>
      <c r="B217" s="118"/>
      <c r="C217" s="118"/>
      <c r="D217" s="119"/>
      <c r="E217" s="120"/>
      <c r="F217" s="119"/>
      <c r="G217" s="118"/>
      <c r="H217" s="118"/>
      <c r="I217" s="118"/>
      <c r="J217" s="118"/>
      <c r="K217" s="118"/>
      <c r="L217" s="118"/>
      <c r="M217" s="122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</row>
    <row r="218" spans="1:30" ht="12" customHeight="1">
      <c r="A218" s="118"/>
      <c r="B218" s="118"/>
      <c r="C218" s="118"/>
      <c r="D218" s="119"/>
      <c r="E218" s="120"/>
      <c r="F218" s="119"/>
      <c r="G218" s="118"/>
      <c r="H218" s="118"/>
      <c r="I218" s="118"/>
      <c r="J218" s="118"/>
      <c r="K218" s="118"/>
      <c r="L218" s="118"/>
      <c r="M218" s="122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</row>
    <row r="219" spans="1:30" ht="12" customHeight="1">
      <c r="A219" s="118"/>
      <c r="B219" s="118"/>
      <c r="C219" s="118"/>
      <c r="D219" s="119"/>
      <c r="E219" s="120"/>
      <c r="F219" s="119"/>
      <c r="G219" s="118"/>
      <c r="H219" s="118"/>
      <c r="I219" s="118"/>
      <c r="J219" s="118"/>
      <c r="K219" s="118"/>
      <c r="L219" s="118"/>
      <c r="M219" s="122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</row>
    <row r="220" spans="1:30" ht="12" customHeight="1">
      <c r="A220" s="118"/>
      <c r="B220" s="118"/>
      <c r="C220" s="118"/>
      <c r="D220" s="119"/>
      <c r="E220" s="120"/>
      <c r="F220" s="119"/>
      <c r="G220" s="118"/>
      <c r="H220" s="118"/>
      <c r="I220" s="118"/>
      <c r="J220" s="118"/>
      <c r="K220" s="118"/>
      <c r="L220" s="118"/>
      <c r="M220" s="122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</row>
    <row r="221" spans="1:30" ht="12" customHeight="1">
      <c r="A221" s="118"/>
      <c r="B221" s="118"/>
      <c r="C221" s="118"/>
      <c r="D221" s="119"/>
      <c r="E221" s="120"/>
      <c r="F221" s="119"/>
      <c r="G221" s="118"/>
      <c r="H221" s="118"/>
      <c r="I221" s="118"/>
      <c r="J221" s="118"/>
      <c r="K221" s="118"/>
      <c r="L221" s="118"/>
      <c r="M221" s="122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</row>
    <row r="222" spans="1:30" ht="12" customHeight="1">
      <c r="A222" s="118"/>
      <c r="B222" s="118"/>
      <c r="C222" s="118"/>
      <c r="D222" s="119"/>
      <c r="E222" s="120"/>
      <c r="F222" s="119"/>
      <c r="G222" s="118"/>
      <c r="H222" s="118"/>
      <c r="I222" s="118"/>
      <c r="J222" s="118"/>
      <c r="K222" s="118"/>
      <c r="L222" s="118"/>
      <c r="M222" s="122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</row>
    <row r="223" spans="1:30" ht="12" customHeight="1">
      <c r="A223" s="118"/>
      <c r="B223" s="118"/>
      <c r="C223" s="118"/>
      <c r="D223" s="119"/>
      <c r="E223" s="120"/>
      <c r="F223" s="119"/>
      <c r="G223" s="118"/>
      <c r="H223" s="118"/>
      <c r="I223" s="118"/>
      <c r="J223" s="118"/>
      <c r="K223" s="118"/>
      <c r="L223" s="118"/>
      <c r="M223" s="122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</row>
    <row r="224" spans="1:30" ht="12" customHeight="1">
      <c r="A224" s="118"/>
      <c r="B224" s="118"/>
      <c r="C224" s="118"/>
      <c r="D224" s="119"/>
      <c r="E224" s="120"/>
      <c r="F224" s="119"/>
      <c r="G224" s="118"/>
      <c r="H224" s="118"/>
      <c r="I224" s="118"/>
      <c r="J224" s="118"/>
      <c r="K224" s="118"/>
      <c r="L224" s="118"/>
      <c r="M224" s="122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</row>
    <row r="225" spans="1:30" ht="12" customHeight="1">
      <c r="A225" s="118"/>
      <c r="B225" s="118"/>
      <c r="C225" s="118"/>
      <c r="D225" s="119"/>
      <c r="E225" s="120"/>
      <c r="F225" s="119"/>
      <c r="G225" s="118"/>
      <c r="H225" s="118"/>
      <c r="I225" s="118"/>
      <c r="J225" s="118"/>
      <c r="K225" s="118"/>
      <c r="L225" s="118"/>
      <c r="M225" s="122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</row>
    <row r="226" spans="1:30" ht="12" customHeight="1">
      <c r="A226" s="118"/>
      <c r="B226" s="118"/>
      <c r="C226" s="118"/>
      <c r="D226" s="119"/>
      <c r="E226" s="120"/>
      <c r="F226" s="119"/>
      <c r="G226" s="118"/>
      <c r="H226" s="118"/>
      <c r="I226" s="118"/>
      <c r="J226" s="118"/>
      <c r="K226" s="118"/>
      <c r="L226" s="118"/>
      <c r="M226" s="122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</row>
    <row r="227" spans="1:30" ht="12" customHeight="1">
      <c r="A227" s="118"/>
      <c r="B227" s="118"/>
      <c r="C227" s="118"/>
      <c r="D227" s="119"/>
      <c r="E227" s="120"/>
      <c r="F227" s="119"/>
      <c r="G227" s="118"/>
      <c r="H227" s="118"/>
      <c r="I227" s="118"/>
      <c r="J227" s="118"/>
      <c r="K227" s="118"/>
      <c r="L227" s="118"/>
      <c r="M227" s="122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</row>
    <row r="228" spans="1:30" ht="12" customHeight="1">
      <c r="A228" s="118"/>
      <c r="B228" s="118"/>
      <c r="C228" s="118"/>
      <c r="D228" s="119"/>
      <c r="E228" s="120"/>
      <c r="F228" s="119"/>
      <c r="G228" s="118"/>
      <c r="H228" s="118"/>
      <c r="I228" s="118"/>
      <c r="J228" s="118"/>
      <c r="K228" s="118"/>
      <c r="L228" s="118"/>
      <c r="M228" s="122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</row>
    <row r="229" spans="1:30" ht="12" customHeight="1">
      <c r="A229" s="118"/>
      <c r="B229" s="118"/>
      <c r="C229" s="118"/>
      <c r="D229" s="119"/>
      <c r="E229" s="120"/>
      <c r="F229" s="119"/>
      <c r="G229" s="118"/>
      <c r="H229" s="118"/>
      <c r="I229" s="118"/>
      <c r="J229" s="118"/>
      <c r="K229" s="118"/>
      <c r="L229" s="118"/>
      <c r="M229" s="122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</row>
    <row r="230" spans="1:30" ht="12" customHeight="1">
      <c r="A230" s="118"/>
      <c r="B230" s="118"/>
      <c r="C230" s="118"/>
      <c r="D230" s="119"/>
      <c r="E230" s="120"/>
      <c r="F230" s="119"/>
      <c r="G230" s="118"/>
      <c r="H230" s="118"/>
      <c r="I230" s="118"/>
      <c r="J230" s="118"/>
      <c r="K230" s="118"/>
      <c r="L230" s="118"/>
      <c r="M230" s="122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</row>
    <row r="231" spans="1:30" ht="12" customHeight="1">
      <c r="A231" s="118"/>
      <c r="B231" s="118"/>
      <c r="C231" s="118"/>
      <c r="D231" s="119"/>
      <c r="E231" s="120"/>
      <c r="F231" s="119"/>
      <c r="G231" s="118"/>
      <c r="H231" s="118"/>
      <c r="I231" s="118"/>
      <c r="J231" s="118"/>
      <c r="K231" s="118"/>
      <c r="L231" s="118"/>
      <c r="M231" s="122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</row>
    <row r="232" spans="1:30" ht="12" customHeight="1">
      <c r="A232" s="118"/>
      <c r="B232" s="118"/>
      <c r="C232" s="118"/>
      <c r="D232" s="119"/>
      <c r="E232" s="120"/>
      <c r="F232" s="119"/>
      <c r="G232" s="118"/>
      <c r="H232" s="118"/>
      <c r="I232" s="118"/>
      <c r="J232" s="118"/>
      <c r="K232" s="118"/>
      <c r="L232" s="118"/>
      <c r="M232" s="122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</row>
    <row r="233" spans="1:30" ht="12" customHeight="1">
      <c r="A233" s="118"/>
      <c r="B233" s="118"/>
      <c r="C233" s="118"/>
      <c r="D233" s="119"/>
      <c r="E233" s="120"/>
      <c r="F233" s="119"/>
      <c r="G233" s="118"/>
      <c r="H233" s="118"/>
      <c r="I233" s="118"/>
      <c r="J233" s="118"/>
      <c r="K233" s="118"/>
      <c r="L233" s="118"/>
      <c r="M233" s="122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</row>
    <row r="234" spans="1:30" ht="12" customHeight="1">
      <c r="A234" s="118"/>
      <c r="B234" s="118"/>
      <c r="C234" s="118"/>
      <c r="D234" s="119"/>
      <c r="E234" s="120"/>
      <c r="F234" s="119"/>
      <c r="G234" s="118"/>
      <c r="H234" s="118"/>
      <c r="I234" s="118"/>
      <c r="J234" s="118"/>
      <c r="K234" s="118"/>
      <c r="L234" s="118"/>
      <c r="M234" s="122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</row>
    <row r="235" spans="1:30" ht="12" customHeight="1">
      <c r="A235" s="118"/>
      <c r="B235" s="118"/>
      <c r="C235" s="118"/>
      <c r="D235" s="119"/>
      <c r="E235" s="120"/>
      <c r="F235" s="119"/>
      <c r="G235" s="118"/>
      <c r="H235" s="118"/>
      <c r="I235" s="118"/>
      <c r="J235" s="118"/>
      <c r="K235" s="118"/>
      <c r="L235" s="118"/>
      <c r="M235" s="122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</row>
    <row r="236" spans="1:30" ht="12" customHeight="1">
      <c r="A236" s="118"/>
      <c r="B236" s="118"/>
      <c r="C236" s="118"/>
      <c r="D236" s="119"/>
      <c r="E236" s="120"/>
      <c r="F236" s="119"/>
      <c r="G236" s="118"/>
      <c r="H236" s="118"/>
      <c r="I236" s="118"/>
      <c r="J236" s="118"/>
      <c r="K236" s="118"/>
      <c r="L236" s="118"/>
      <c r="M236" s="122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</row>
    <row r="237" spans="1:30" ht="12" customHeight="1">
      <c r="A237" s="118"/>
      <c r="B237" s="118"/>
      <c r="C237" s="118"/>
      <c r="D237" s="119"/>
      <c r="E237" s="120"/>
      <c r="F237" s="119"/>
      <c r="G237" s="118"/>
      <c r="H237" s="118"/>
      <c r="I237" s="118"/>
      <c r="J237" s="118"/>
      <c r="K237" s="118"/>
      <c r="L237" s="118"/>
      <c r="M237" s="122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</row>
    <row r="238" spans="1:30" ht="12" customHeight="1">
      <c r="A238" s="118"/>
      <c r="B238" s="118"/>
      <c r="C238" s="118"/>
      <c r="D238" s="119"/>
      <c r="E238" s="120"/>
      <c r="F238" s="119"/>
      <c r="G238" s="118"/>
      <c r="H238" s="118"/>
      <c r="I238" s="118"/>
      <c r="J238" s="118"/>
      <c r="K238" s="118"/>
      <c r="L238" s="118"/>
      <c r="M238" s="122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</row>
    <row r="239" spans="1:30" ht="12" customHeight="1">
      <c r="A239" s="118"/>
      <c r="B239" s="118"/>
      <c r="C239" s="118"/>
      <c r="D239" s="119"/>
      <c r="E239" s="120"/>
      <c r="F239" s="119"/>
      <c r="G239" s="118"/>
      <c r="H239" s="118"/>
      <c r="I239" s="118"/>
      <c r="J239" s="118"/>
      <c r="K239" s="118"/>
      <c r="L239" s="118"/>
      <c r="M239" s="122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</row>
    <row r="240" spans="1:30" ht="12" customHeight="1">
      <c r="A240" s="118"/>
      <c r="B240" s="118"/>
      <c r="C240" s="118"/>
      <c r="D240" s="119"/>
      <c r="E240" s="120"/>
      <c r="F240" s="119"/>
      <c r="G240" s="118"/>
      <c r="H240" s="118"/>
      <c r="I240" s="118"/>
      <c r="J240" s="118"/>
      <c r="K240" s="118"/>
      <c r="L240" s="118"/>
      <c r="M240" s="122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</row>
    <row r="241" spans="1:30" ht="12" customHeight="1">
      <c r="A241" s="118"/>
      <c r="B241" s="118"/>
      <c r="C241" s="118"/>
      <c r="D241" s="119"/>
      <c r="E241" s="120"/>
      <c r="F241" s="119"/>
      <c r="G241" s="118"/>
      <c r="H241" s="118"/>
      <c r="I241" s="118"/>
      <c r="J241" s="118"/>
      <c r="K241" s="118"/>
      <c r="L241" s="118"/>
      <c r="M241" s="122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</row>
    <row r="242" spans="1:30" ht="12" customHeight="1">
      <c r="A242" s="118"/>
      <c r="B242" s="118"/>
      <c r="C242" s="118"/>
      <c r="D242" s="119"/>
      <c r="E242" s="120"/>
      <c r="F242" s="119"/>
      <c r="G242" s="118"/>
      <c r="H242" s="118"/>
      <c r="I242" s="118"/>
      <c r="J242" s="118"/>
      <c r="K242" s="118"/>
      <c r="L242" s="118"/>
      <c r="M242" s="122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</row>
    <row r="243" spans="1:30" ht="12" customHeight="1">
      <c r="A243" s="118"/>
      <c r="B243" s="118"/>
      <c r="C243" s="118"/>
      <c r="D243" s="119"/>
      <c r="E243" s="120"/>
      <c r="F243" s="119"/>
      <c r="G243" s="118"/>
      <c r="H243" s="118"/>
      <c r="I243" s="118"/>
      <c r="J243" s="118"/>
      <c r="K243" s="118"/>
      <c r="L243" s="118"/>
      <c r="M243" s="122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</row>
    <row r="244" spans="1:30" ht="12" customHeight="1">
      <c r="A244" s="118"/>
      <c r="B244" s="118"/>
      <c r="C244" s="118"/>
      <c r="D244" s="119"/>
      <c r="E244" s="120"/>
      <c r="F244" s="119"/>
      <c r="G244" s="118"/>
      <c r="H244" s="118"/>
      <c r="I244" s="118"/>
      <c r="J244" s="118"/>
      <c r="K244" s="118"/>
      <c r="L244" s="118"/>
      <c r="M244" s="122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</row>
    <row r="245" spans="1:30" ht="12" customHeight="1">
      <c r="A245" s="118"/>
      <c r="B245" s="118"/>
      <c r="C245" s="118"/>
      <c r="D245" s="119"/>
      <c r="E245" s="120"/>
      <c r="F245" s="119"/>
      <c r="G245" s="118"/>
      <c r="H245" s="118"/>
      <c r="I245" s="118"/>
      <c r="J245" s="118"/>
      <c r="K245" s="118"/>
      <c r="L245" s="118"/>
      <c r="M245" s="122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</row>
    <row r="246" spans="1:30" ht="12" customHeight="1">
      <c r="A246" s="118"/>
      <c r="B246" s="118"/>
      <c r="C246" s="118"/>
      <c r="D246" s="119"/>
      <c r="E246" s="120"/>
      <c r="F246" s="119"/>
      <c r="G246" s="118"/>
      <c r="H246" s="118"/>
      <c r="I246" s="118"/>
      <c r="J246" s="118"/>
      <c r="K246" s="118"/>
      <c r="L246" s="118"/>
      <c r="M246" s="122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</row>
    <row r="247" spans="1:30" ht="12" customHeight="1">
      <c r="A247" s="118"/>
      <c r="B247" s="118"/>
      <c r="C247" s="118"/>
      <c r="D247" s="119"/>
      <c r="E247" s="120"/>
      <c r="F247" s="119"/>
      <c r="G247" s="118"/>
      <c r="H247" s="118"/>
      <c r="I247" s="118"/>
      <c r="J247" s="118"/>
      <c r="K247" s="118"/>
      <c r="L247" s="118"/>
      <c r="M247" s="122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</row>
    <row r="248" spans="1:30" ht="12" customHeight="1">
      <c r="A248" s="118"/>
      <c r="B248" s="118"/>
      <c r="C248" s="118"/>
      <c r="D248" s="119"/>
      <c r="E248" s="120"/>
      <c r="F248" s="119"/>
      <c r="G248" s="118"/>
      <c r="H248" s="118"/>
      <c r="I248" s="118"/>
      <c r="J248" s="118"/>
      <c r="K248" s="118"/>
      <c r="L248" s="118"/>
      <c r="M248" s="122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</row>
    <row r="249" spans="1:30" ht="12" customHeight="1">
      <c r="A249" s="118"/>
      <c r="B249" s="118"/>
      <c r="C249" s="118"/>
      <c r="D249" s="119"/>
      <c r="E249" s="120"/>
      <c r="F249" s="119"/>
      <c r="G249" s="118"/>
      <c r="H249" s="118"/>
      <c r="I249" s="118"/>
      <c r="J249" s="118"/>
      <c r="K249" s="118"/>
      <c r="L249" s="118"/>
      <c r="M249" s="122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</row>
    <row r="250" spans="1:30" ht="12" customHeight="1">
      <c r="A250" s="118"/>
      <c r="B250" s="118"/>
      <c r="C250" s="118"/>
      <c r="D250" s="119"/>
      <c r="E250" s="120"/>
      <c r="F250" s="119"/>
      <c r="G250" s="118"/>
      <c r="H250" s="118"/>
      <c r="I250" s="118"/>
      <c r="J250" s="118"/>
      <c r="K250" s="118"/>
      <c r="L250" s="118"/>
      <c r="M250" s="122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</row>
    <row r="251" spans="1:30" ht="12" customHeight="1">
      <c r="A251" s="118"/>
      <c r="B251" s="118"/>
      <c r="C251" s="118"/>
      <c r="D251" s="119"/>
      <c r="E251" s="120"/>
      <c r="F251" s="119"/>
      <c r="G251" s="118"/>
      <c r="H251" s="118"/>
      <c r="I251" s="118"/>
      <c r="J251" s="118"/>
      <c r="K251" s="118"/>
      <c r="L251" s="118"/>
      <c r="M251" s="122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</row>
    <row r="252" spans="1:30" ht="12" customHeight="1">
      <c r="A252" s="118"/>
      <c r="B252" s="118"/>
      <c r="C252" s="118"/>
      <c r="D252" s="119"/>
      <c r="E252" s="120"/>
      <c r="F252" s="119"/>
      <c r="G252" s="118"/>
      <c r="H252" s="118"/>
      <c r="I252" s="118"/>
      <c r="J252" s="118"/>
      <c r="K252" s="118"/>
      <c r="L252" s="118"/>
      <c r="M252" s="122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</row>
    <row r="253" spans="1:30" ht="12" customHeight="1">
      <c r="A253" s="118"/>
      <c r="B253" s="118"/>
      <c r="C253" s="118"/>
      <c r="D253" s="119"/>
      <c r="E253" s="120"/>
      <c r="F253" s="119"/>
      <c r="G253" s="118"/>
      <c r="H253" s="118"/>
      <c r="I253" s="118"/>
      <c r="J253" s="118"/>
      <c r="K253" s="118"/>
      <c r="L253" s="118"/>
      <c r="M253" s="122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</row>
    <row r="254" spans="1:30" ht="12" customHeight="1">
      <c r="A254" s="118"/>
      <c r="B254" s="118"/>
      <c r="C254" s="118"/>
      <c r="D254" s="119"/>
      <c r="E254" s="120"/>
      <c r="F254" s="119"/>
      <c r="G254" s="118"/>
      <c r="H254" s="118"/>
      <c r="I254" s="118"/>
      <c r="J254" s="118"/>
      <c r="K254" s="118"/>
      <c r="L254" s="118"/>
      <c r="M254" s="122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</row>
    <row r="255" spans="1:30" ht="12" customHeight="1">
      <c r="A255" s="118"/>
      <c r="B255" s="118"/>
      <c r="C255" s="118"/>
      <c r="D255" s="119"/>
      <c r="E255" s="120"/>
      <c r="F255" s="119"/>
      <c r="G255" s="118"/>
      <c r="H255" s="118"/>
      <c r="I255" s="118"/>
      <c r="J255" s="118"/>
      <c r="K255" s="118"/>
      <c r="L255" s="118"/>
      <c r="M255" s="122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</row>
    <row r="256" spans="1:30" ht="12" customHeight="1">
      <c r="A256" s="118"/>
      <c r="B256" s="118"/>
      <c r="C256" s="118"/>
      <c r="D256" s="119"/>
      <c r="E256" s="120"/>
      <c r="F256" s="119"/>
      <c r="G256" s="118"/>
      <c r="H256" s="118"/>
      <c r="I256" s="118"/>
      <c r="J256" s="118"/>
      <c r="K256" s="118"/>
      <c r="L256" s="118"/>
      <c r="M256" s="122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</row>
    <row r="257" spans="1:30" ht="12" customHeight="1">
      <c r="A257" s="118"/>
      <c r="B257" s="118"/>
      <c r="C257" s="118"/>
      <c r="D257" s="119"/>
      <c r="E257" s="120"/>
      <c r="F257" s="119"/>
      <c r="G257" s="118"/>
      <c r="H257" s="118"/>
      <c r="I257" s="118"/>
      <c r="J257" s="118"/>
      <c r="K257" s="118"/>
      <c r="L257" s="118"/>
      <c r="M257" s="122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</row>
    <row r="258" spans="1:30" ht="12" customHeight="1">
      <c r="A258" s="118"/>
      <c r="B258" s="118"/>
      <c r="C258" s="118"/>
      <c r="D258" s="119"/>
      <c r="E258" s="120"/>
      <c r="F258" s="119"/>
      <c r="G258" s="118"/>
      <c r="H258" s="118"/>
      <c r="I258" s="118"/>
      <c r="J258" s="118"/>
      <c r="K258" s="118"/>
      <c r="L258" s="118"/>
      <c r="M258" s="122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</row>
    <row r="259" spans="1:30" ht="12" customHeight="1">
      <c r="A259" s="118"/>
      <c r="B259" s="118"/>
      <c r="C259" s="118"/>
      <c r="D259" s="119"/>
      <c r="E259" s="120"/>
      <c r="F259" s="119"/>
      <c r="G259" s="118"/>
      <c r="H259" s="118"/>
      <c r="I259" s="118"/>
      <c r="J259" s="118"/>
      <c r="K259" s="118"/>
      <c r="L259" s="118"/>
      <c r="M259" s="122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</row>
    <row r="260" spans="1:30" ht="12" customHeight="1">
      <c r="A260" s="118"/>
      <c r="B260" s="118"/>
      <c r="C260" s="118"/>
      <c r="D260" s="119"/>
      <c r="E260" s="120"/>
      <c r="F260" s="119"/>
      <c r="G260" s="118"/>
      <c r="H260" s="118"/>
      <c r="I260" s="118"/>
      <c r="J260" s="118"/>
      <c r="K260" s="118"/>
      <c r="L260" s="118"/>
      <c r="M260" s="122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</row>
    <row r="261" spans="1:30" ht="12" customHeight="1">
      <c r="A261" s="118"/>
      <c r="B261" s="118"/>
      <c r="C261" s="118"/>
      <c r="D261" s="119"/>
      <c r="E261" s="120"/>
      <c r="F261" s="119"/>
      <c r="G261" s="118"/>
      <c r="H261" s="118"/>
      <c r="I261" s="118"/>
      <c r="J261" s="118"/>
      <c r="K261" s="118"/>
      <c r="L261" s="118"/>
      <c r="M261" s="122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</row>
    <row r="262" spans="1:30" ht="12" customHeight="1">
      <c r="A262" s="118"/>
      <c r="B262" s="118"/>
      <c r="C262" s="118"/>
      <c r="D262" s="119"/>
      <c r="E262" s="120"/>
      <c r="F262" s="119"/>
      <c r="G262" s="118"/>
      <c r="H262" s="118"/>
      <c r="I262" s="118"/>
      <c r="J262" s="118"/>
      <c r="K262" s="118"/>
      <c r="L262" s="118"/>
      <c r="M262" s="122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</row>
    <row r="263" spans="1:30" ht="12" customHeight="1">
      <c r="A263" s="118"/>
      <c r="B263" s="118"/>
      <c r="C263" s="118"/>
      <c r="D263" s="119"/>
      <c r="E263" s="120"/>
      <c r="F263" s="119"/>
      <c r="G263" s="118"/>
      <c r="H263" s="118"/>
      <c r="I263" s="118"/>
      <c r="J263" s="118"/>
      <c r="K263" s="118"/>
      <c r="L263" s="118"/>
      <c r="M263" s="122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</row>
    <row r="264" spans="1:30" ht="12" customHeight="1">
      <c r="A264" s="118"/>
      <c r="B264" s="118"/>
      <c r="C264" s="118"/>
      <c r="D264" s="119"/>
      <c r="E264" s="120"/>
      <c r="F264" s="119"/>
      <c r="G264" s="118"/>
      <c r="H264" s="118"/>
      <c r="I264" s="118"/>
      <c r="J264" s="118"/>
      <c r="K264" s="118"/>
      <c r="L264" s="118"/>
      <c r="M264" s="122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</row>
    <row r="265" spans="1:30" ht="12" customHeight="1">
      <c r="A265" s="118"/>
      <c r="B265" s="118"/>
      <c r="C265" s="118"/>
      <c r="D265" s="119"/>
      <c r="E265" s="120"/>
      <c r="F265" s="119"/>
      <c r="G265" s="118"/>
      <c r="H265" s="118"/>
      <c r="I265" s="118"/>
      <c r="J265" s="118"/>
      <c r="K265" s="118"/>
      <c r="L265" s="118"/>
      <c r="M265" s="122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</row>
    <row r="266" spans="1:30" ht="12" customHeight="1">
      <c r="A266" s="118"/>
      <c r="B266" s="118"/>
      <c r="C266" s="118"/>
      <c r="D266" s="119"/>
      <c r="E266" s="120"/>
      <c r="F266" s="119"/>
      <c r="G266" s="118"/>
      <c r="H266" s="118"/>
      <c r="I266" s="118"/>
      <c r="J266" s="118"/>
      <c r="K266" s="118"/>
      <c r="L266" s="118"/>
      <c r="M266" s="122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</row>
    <row r="267" spans="1:30" ht="12" customHeight="1">
      <c r="A267" s="118"/>
      <c r="B267" s="118"/>
      <c r="C267" s="118"/>
      <c r="D267" s="119"/>
      <c r="E267" s="120"/>
      <c r="F267" s="119"/>
      <c r="G267" s="118"/>
      <c r="H267" s="118"/>
      <c r="I267" s="118"/>
      <c r="J267" s="118"/>
      <c r="K267" s="118"/>
      <c r="L267" s="118"/>
      <c r="M267" s="122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</row>
    <row r="268" spans="1:30" ht="12" customHeight="1">
      <c r="A268" s="118"/>
      <c r="B268" s="118"/>
      <c r="C268" s="118"/>
      <c r="D268" s="119"/>
      <c r="E268" s="120"/>
      <c r="F268" s="119"/>
      <c r="G268" s="118"/>
      <c r="H268" s="118"/>
      <c r="I268" s="118"/>
      <c r="J268" s="118"/>
      <c r="K268" s="118"/>
      <c r="L268" s="118"/>
      <c r="M268" s="122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</row>
    <row r="269" spans="1:30" ht="12" customHeight="1">
      <c r="A269" s="118"/>
      <c r="B269" s="118"/>
      <c r="C269" s="118"/>
      <c r="D269" s="119"/>
      <c r="E269" s="120"/>
      <c r="F269" s="119"/>
      <c r="G269" s="118"/>
      <c r="H269" s="118"/>
      <c r="I269" s="118"/>
      <c r="J269" s="118"/>
      <c r="K269" s="118"/>
      <c r="L269" s="118"/>
      <c r="M269" s="122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</row>
    <row r="270" spans="1:30" ht="12" customHeight="1">
      <c r="A270" s="118"/>
      <c r="B270" s="118"/>
      <c r="C270" s="118"/>
      <c r="D270" s="119"/>
      <c r="E270" s="120"/>
      <c r="F270" s="119"/>
      <c r="G270" s="118"/>
      <c r="H270" s="118"/>
      <c r="I270" s="118"/>
      <c r="J270" s="118"/>
      <c r="K270" s="118"/>
      <c r="L270" s="118"/>
      <c r="M270" s="122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</row>
    <row r="271" spans="1:30" ht="12" customHeight="1">
      <c r="A271" s="118"/>
      <c r="B271" s="118"/>
      <c r="C271" s="118"/>
      <c r="D271" s="119"/>
      <c r="E271" s="120"/>
      <c r="F271" s="119"/>
      <c r="G271" s="118"/>
      <c r="H271" s="118"/>
      <c r="I271" s="118"/>
      <c r="J271" s="118"/>
      <c r="K271" s="118"/>
      <c r="L271" s="118"/>
      <c r="M271" s="122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</row>
    <row r="272" spans="1:30" ht="12" customHeight="1">
      <c r="A272" s="118"/>
      <c r="B272" s="118"/>
      <c r="C272" s="118"/>
      <c r="D272" s="119"/>
      <c r="E272" s="120"/>
      <c r="F272" s="119"/>
      <c r="G272" s="118"/>
      <c r="H272" s="118"/>
      <c r="I272" s="118"/>
      <c r="J272" s="118"/>
      <c r="K272" s="118"/>
      <c r="L272" s="118"/>
      <c r="M272" s="122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</row>
    <row r="273" spans="1:30" ht="12" customHeight="1">
      <c r="A273" s="118"/>
      <c r="B273" s="118"/>
      <c r="C273" s="118"/>
      <c r="D273" s="119"/>
      <c r="E273" s="120"/>
      <c r="F273" s="119"/>
      <c r="G273" s="118"/>
      <c r="H273" s="118"/>
      <c r="I273" s="118"/>
      <c r="J273" s="118"/>
      <c r="K273" s="118"/>
      <c r="L273" s="118"/>
      <c r="M273" s="122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</row>
    <row r="274" spans="1:30" ht="12" customHeight="1">
      <c r="A274" s="118"/>
      <c r="B274" s="118"/>
      <c r="C274" s="118"/>
      <c r="D274" s="119"/>
      <c r="E274" s="120"/>
      <c r="F274" s="119"/>
      <c r="G274" s="118"/>
      <c r="H274" s="118"/>
      <c r="I274" s="118"/>
      <c r="J274" s="118"/>
      <c r="K274" s="118"/>
      <c r="L274" s="118"/>
      <c r="M274" s="122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</row>
    <row r="275" spans="1:30" ht="12" customHeight="1">
      <c r="A275" s="118"/>
      <c r="B275" s="118"/>
      <c r="C275" s="118"/>
      <c r="D275" s="119"/>
      <c r="E275" s="120"/>
      <c r="F275" s="119"/>
      <c r="G275" s="118"/>
      <c r="H275" s="118"/>
      <c r="I275" s="118"/>
      <c r="J275" s="118"/>
      <c r="K275" s="118"/>
      <c r="L275" s="118"/>
      <c r="M275" s="122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</row>
    <row r="276" spans="1:30" ht="12" customHeight="1">
      <c r="A276" s="118"/>
      <c r="B276" s="118"/>
      <c r="C276" s="118"/>
      <c r="D276" s="119"/>
      <c r="E276" s="120"/>
      <c r="F276" s="119"/>
      <c r="G276" s="118"/>
      <c r="H276" s="118"/>
      <c r="I276" s="118"/>
      <c r="J276" s="118"/>
      <c r="K276" s="118"/>
      <c r="L276" s="118"/>
      <c r="M276" s="122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</row>
    <row r="277" spans="1:30" ht="12" customHeight="1">
      <c r="A277" s="118"/>
      <c r="B277" s="118"/>
      <c r="C277" s="118"/>
      <c r="D277" s="119"/>
      <c r="E277" s="120"/>
      <c r="F277" s="119"/>
      <c r="G277" s="118"/>
      <c r="H277" s="118"/>
      <c r="I277" s="118"/>
      <c r="J277" s="118"/>
      <c r="K277" s="118"/>
      <c r="L277" s="118"/>
      <c r="M277" s="122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</row>
    <row r="278" spans="1:30" ht="12" customHeight="1">
      <c r="A278" s="118"/>
      <c r="B278" s="118"/>
      <c r="C278" s="118"/>
      <c r="D278" s="119"/>
      <c r="E278" s="120"/>
      <c r="F278" s="119"/>
      <c r="G278" s="118"/>
      <c r="H278" s="118"/>
      <c r="I278" s="118"/>
      <c r="J278" s="118"/>
      <c r="K278" s="118"/>
      <c r="L278" s="118"/>
      <c r="M278" s="122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</row>
    <row r="279" spans="1:30" ht="12" customHeight="1">
      <c r="A279" s="118"/>
      <c r="B279" s="118"/>
      <c r="C279" s="118"/>
      <c r="D279" s="119"/>
      <c r="E279" s="120"/>
      <c r="F279" s="119"/>
      <c r="G279" s="118"/>
      <c r="H279" s="118"/>
      <c r="I279" s="118"/>
      <c r="J279" s="118"/>
      <c r="K279" s="118"/>
      <c r="L279" s="118"/>
      <c r="M279" s="122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</row>
    <row r="280" spans="1:30" ht="12" customHeight="1">
      <c r="A280" s="118"/>
      <c r="B280" s="118"/>
      <c r="C280" s="118"/>
      <c r="D280" s="119"/>
      <c r="E280" s="120"/>
      <c r="F280" s="119"/>
      <c r="G280" s="118"/>
      <c r="H280" s="118"/>
      <c r="I280" s="118"/>
      <c r="J280" s="118"/>
      <c r="K280" s="118"/>
      <c r="L280" s="118"/>
      <c r="M280" s="122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</row>
    <row r="281" spans="1:30" ht="12" customHeight="1">
      <c r="A281" s="118"/>
      <c r="B281" s="118"/>
      <c r="C281" s="118"/>
      <c r="D281" s="119"/>
      <c r="E281" s="120"/>
      <c r="F281" s="119"/>
      <c r="G281" s="118"/>
      <c r="H281" s="118"/>
      <c r="I281" s="118"/>
      <c r="J281" s="118"/>
      <c r="K281" s="118"/>
      <c r="L281" s="118"/>
      <c r="M281" s="122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</row>
    <row r="282" spans="1:30" ht="12" customHeight="1">
      <c r="A282" s="118"/>
      <c r="B282" s="118"/>
      <c r="C282" s="118"/>
      <c r="D282" s="119"/>
      <c r="E282" s="120"/>
      <c r="F282" s="119"/>
      <c r="G282" s="118"/>
      <c r="H282" s="118"/>
      <c r="I282" s="118"/>
      <c r="J282" s="118"/>
      <c r="K282" s="118"/>
      <c r="L282" s="118"/>
      <c r="M282" s="122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</row>
    <row r="283" spans="1:30" ht="12" customHeight="1">
      <c r="A283" s="118"/>
      <c r="B283" s="118"/>
      <c r="C283" s="118"/>
      <c r="D283" s="119"/>
      <c r="E283" s="120"/>
      <c r="F283" s="119"/>
      <c r="G283" s="118"/>
      <c r="H283" s="118"/>
      <c r="I283" s="118"/>
      <c r="J283" s="118"/>
      <c r="K283" s="118"/>
      <c r="L283" s="118"/>
      <c r="M283" s="122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</row>
    <row r="284" spans="1:30" ht="12" customHeight="1">
      <c r="A284" s="118"/>
      <c r="B284" s="118"/>
      <c r="C284" s="118"/>
      <c r="D284" s="119"/>
      <c r="E284" s="120"/>
      <c r="F284" s="119"/>
      <c r="G284" s="118"/>
      <c r="H284" s="118"/>
      <c r="I284" s="118"/>
      <c r="J284" s="118"/>
      <c r="K284" s="118"/>
      <c r="L284" s="118"/>
      <c r="M284" s="122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</row>
    <row r="285" spans="1:30" ht="12" customHeight="1">
      <c r="A285" s="118"/>
      <c r="B285" s="118"/>
      <c r="C285" s="118"/>
      <c r="D285" s="119"/>
      <c r="E285" s="120"/>
      <c r="F285" s="119"/>
      <c r="G285" s="118"/>
      <c r="H285" s="118"/>
      <c r="I285" s="118"/>
      <c r="J285" s="118"/>
      <c r="K285" s="118"/>
      <c r="L285" s="118"/>
      <c r="M285" s="122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</row>
    <row r="286" spans="1:30" ht="12" customHeight="1">
      <c r="A286" s="118"/>
      <c r="B286" s="118"/>
      <c r="C286" s="118"/>
      <c r="D286" s="119"/>
      <c r="E286" s="120"/>
      <c r="F286" s="119"/>
      <c r="G286" s="118"/>
      <c r="H286" s="118"/>
      <c r="I286" s="118"/>
      <c r="J286" s="118"/>
      <c r="K286" s="118"/>
      <c r="L286" s="118"/>
      <c r="M286" s="122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</row>
    <row r="287" spans="1:30" ht="12" customHeight="1">
      <c r="A287" s="118"/>
      <c r="B287" s="118"/>
      <c r="C287" s="118"/>
      <c r="D287" s="119"/>
      <c r="E287" s="120"/>
      <c r="F287" s="119"/>
      <c r="G287" s="118"/>
      <c r="H287" s="118"/>
      <c r="I287" s="118"/>
      <c r="J287" s="118"/>
      <c r="K287" s="118"/>
      <c r="L287" s="118"/>
      <c r="M287" s="122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</row>
    <row r="288" spans="1:30" ht="12" customHeight="1">
      <c r="A288" s="118"/>
      <c r="B288" s="118"/>
      <c r="C288" s="118"/>
      <c r="D288" s="119"/>
      <c r="E288" s="120"/>
      <c r="F288" s="119"/>
      <c r="G288" s="118"/>
      <c r="H288" s="118"/>
      <c r="I288" s="118"/>
      <c r="J288" s="118"/>
      <c r="K288" s="118"/>
      <c r="L288" s="118"/>
      <c r="M288" s="122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</row>
    <row r="289" spans="1:30" ht="12" customHeight="1">
      <c r="A289" s="118"/>
      <c r="B289" s="118"/>
      <c r="C289" s="118"/>
      <c r="D289" s="119"/>
      <c r="E289" s="120"/>
      <c r="F289" s="119"/>
      <c r="G289" s="118"/>
      <c r="H289" s="118"/>
      <c r="I289" s="118"/>
      <c r="J289" s="118"/>
      <c r="K289" s="118"/>
      <c r="L289" s="118"/>
      <c r="M289" s="122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</row>
    <row r="290" spans="1:30" ht="12" customHeight="1">
      <c r="A290" s="118"/>
      <c r="B290" s="118"/>
      <c r="C290" s="118"/>
      <c r="D290" s="119"/>
      <c r="E290" s="120"/>
      <c r="F290" s="119"/>
      <c r="G290" s="118"/>
      <c r="H290" s="118"/>
      <c r="I290" s="118"/>
      <c r="J290" s="118"/>
      <c r="K290" s="118"/>
      <c r="L290" s="118"/>
      <c r="M290" s="122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</row>
    <row r="291" spans="1:30" ht="12" customHeight="1">
      <c r="A291" s="118"/>
      <c r="B291" s="118"/>
      <c r="C291" s="118"/>
      <c r="D291" s="119"/>
      <c r="E291" s="120"/>
      <c r="F291" s="119"/>
      <c r="G291" s="118"/>
      <c r="H291" s="118"/>
      <c r="I291" s="118"/>
      <c r="J291" s="118"/>
      <c r="K291" s="118"/>
      <c r="L291" s="118"/>
      <c r="M291" s="122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</row>
    <row r="292" spans="1:30" ht="12" customHeight="1">
      <c r="A292" s="118"/>
      <c r="B292" s="118"/>
      <c r="C292" s="118"/>
      <c r="D292" s="119"/>
      <c r="E292" s="120"/>
      <c r="F292" s="119"/>
      <c r="G292" s="118"/>
      <c r="H292" s="118"/>
      <c r="I292" s="118"/>
      <c r="J292" s="118"/>
      <c r="K292" s="118"/>
      <c r="L292" s="118"/>
      <c r="M292" s="122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</row>
    <row r="293" spans="1:30" ht="12" customHeight="1">
      <c r="A293" s="118"/>
      <c r="B293" s="118"/>
      <c r="C293" s="118"/>
      <c r="D293" s="119"/>
      <c r="E293" s="120"/>
      <c r="F293" s="119"/>
      <c r="G293" s="118"/>
      <c r="H293" s="118"/>
      <c r="I293" s="118"/>
      <c r="J293" s="118"/>
      <c r="K293" s="118"/>
      <c r="L293" s="118"/>
      <c r="M293" s="122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</row>
    <row r="294" spans="1:30" ht="12" customHeight="1">
      <c r="A294" s="118"/>
      <c r="B294" s="118"/>
      <c r="C294" s="118"/>
      <c r="D294" s="119"/>
      <c r="E294" s="120"/>
      <c r="F294" s="119"/>
      <c r="G294" s="118"/>
      <c r="H294" s="118"/>
      <c r="I294" s="118"/>
      <c r="J294" s="118"/>
      <c r="K294" s="118"/>
      <c r="L294" s="118"/>
      <c r="M294" s="122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</row>
    <row r="295" spans="1:30" ht="12" customHeight="1">
      <c r="A295" s="118"/>
      <c r="B295" s="118"/>
      <c r="C295" s="118"/>
      <c r="D295" s="119"/>
      <c r="E295" s="120"/>
      <c r="F295" s="119"/>
      <c r="G295" s="118"/>
      <c r="H295" s="118"/>
      <c r="I295" s="118"/>
      <c r="J295" s="118"/>
      <c r="K295" s="118"/>
      <c r="L295" s="118"/>
      <c r="M295" s="122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</row>
    <row r="296" spans="1:30" ht="12" customHeight="1">
      <c r="A296" s="118"/>
      <c r="B296" s="118"/>
      <c r="C296" s="118"/>
      <c r="D296" s="119"/>
      <c r="E296" s="120"/>
      <c r="F296" s="119"/>
      <c r="G296" s="118"/>
      <c r="H296" s="118"/>
      <c r="I296" s="118"/>
      <c r="J296" s="118"/>
      <c r="K296" s="118"/>
      <c r="L296" s="118"/>
      <c r="M296" s="122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</row>
    <row r="297" spans="1:30" ht="12" customHeight="1">
      <c r="A297" s="118"/>
      <c r="B297" s="118"/>
      <c r="C297" s="118"/>
      <c r="D297" s="119"/>
      <c r="E297" s="120"/>
      <c r="F297" s="119"/>
      <c r="G297" s="118"/>
      <c r="H297" s="118"/>
      <c r="I297" s="118"/>
      <c r="J297" s="118"/>
      <c r="K297" s="118"/>
      <c r="L297" s="118"/>
      <c r="M297" s="122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</row>
    <row r="298" spans="1:30" ht="12" customHeight="1">
      <c r="A298" s="118"/>
      <c r="B298" s="118"/>
      <c r="C298" s="118"/>
      <c r="D298" s="119"/>
      <c r="E298" s="120"/>
      <c r="F298" s="119"/>
      <c r="G298" s="118"/>
      <c r="H298" s="118"/>
      <c r="I298" s="118"/>
      <c r="J298" s="118"/>
      <c r="K298" s="118"/>
      <c r="L298" s="118"/>
      <c r="M298" s="122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</row>
    <row r="299" spans="1:30" ht="12" customHeight="1">
      <c r="A299" s="118"/>
      <c r="B299" s="118"/>
      <c r="C299" s="118"/>
      <c r="D299" s="119"/>
      <c r="E299" s="120"/>
      <c r="F299" s="119"/>
      <c r="G299" s="118"/>
      <c r="H299" s="118"/>
      <c r="I299" s="118"/>
      <c r="J299" s="118"/>
      <c r="K299" s="118"/>
      <c r="L299" s="118"/>
      <c r="M299" s="122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</row>
    <row r="300" spans="1:30" ht="12" customHeight="1">
      <c r="A300" s="118"/>
      <c r="B300" s="118"/>
      <c r="C300" s="118"/>
      <c r="D300" s="119"/>
      <c r="E300" s="120"/>
      <c r="F300" s="119"/>
      <c r="G300" s="118"/>
      <c r="H300" s="118"/>
      <c r="I300" s="118"/>
      <c r="J300" s="118"/>
      <c r="K300" s="118"/>
      <c r="L300" s="118"/>
      <c r="M300" s="122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</row>
    <row r="301" spans="1:30" ht="12" customHeight="1">
      <c r="A301" s="118"/>
      <c r="B301" s="118"/>
      <c r="C301" s="118"/>
      <c r="D301" s="119"/>
      <c r="E301" s="120"/>
      <c r="F301" s="119"/>
      <c r="G301" s="118"/>
      <c r="H301" s="118"/>
      <c r="I301" s="118"/>
      <c r="J301" s="118"/>
      <c r="K301" s="118"/>
      <c r="L301" s="118"/>
      <c r="M301" s="122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</row>
    <row r="302" spans="1:30" ht="12" customHeight="1">
      <c r="A302" s="118"/>
      <c r="B302" s="118"/>
      <c r="C302" s="118"/>
      <c r="D302" s="119"/>
      <c r="E302" s="120"/>
      <c r="F302" s="119"/>
      <c r="G302" s="118"/>
      <c r="H302" s="118"/>
      <c r="I302" s="118"/>
      <c r="J302" s="118"/>
      <c r="K302" s="118"/>
      <c r="L302" s="118"/>
      <c r="M302" s="122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</row>
    <row r="303" spans="1:30" ht="12" customHeight="1">
      <c r="A303" s="118"/>
      <c r="B303" s="118"/>
      <c r="C303" s="118"/>
      <c r="D303" s="119"/>
      <c r="E303" s="120"/>
      <c r="F303" s="119"/>
      <c r="G303" s="118"/>
      <c r="H303" s="118"/>
      <c r="I303" s="118"/>
      <c r="J303" s="118"/>
      <c r="K303" s="118"/>
      <c r="L303" s="118"/>
      <c r="M303" s="122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</row>
    <row r="304" spans="1:30" ht="12" customHeight="1">
      <c r="A304" s="118"/>
      <c r="B304" s="118"/>
      <c r="C304" s="118"/>
      <c r="D304" s="119"/>
      <c r="E304" s="120"/>
      <c r="F304" s="119"/>
      <c r="G304" s="118"/>
      <c r="H304" s="118"/>
      <c r="I304" s="118"/>
      <c r="J304" s="118"/>
      <c r="K304" s="118"/>
      <c r="L304" s="118"/>
      <c r="M304" s="122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</row>
    <row r="305" spans="1:30" ht="12" customHeight="1">
      <c r="A305" s="118"/>
      <c r="B305" s="118"/>
      <c r="C305" s="118"/>
      <c r="D305" s="119"/>
      <c r="E305" s="120"/>
      <c r="F305" s="119"/>
      <c r="G305" s="118"/>
      <c r="H305" s="118"/>
      <c r="I305" s="118"/>
      <c r="J305" s="118"/>
      <c r="K305" s="118"/>
      <c r="L305" s="118"/>
      <c r="M305" s="122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</row>
    <row r="306" spans="1:30" ht="12" customHeight="1">
      <c r="A306" s="118"/>
      <c r="B306" s="118"/>
      <c r="C306" s="118"/>
      <c r="D306" s="119"/>
      <c r="E306" s="120"/>
      <c r="F306" s="119"/>
      <c r="G306" s="118"/>
      <c r="H306" s="118"/>
      <c r="I306" s="118"/>
      <c r="J306" s="118"/>
      <c r="K306" s="118"/>
      <c r="L306" s="118"/>
      <c r="M306" s="122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</row>
    <row r="307" spans="1:30" ht="12" customHeight="1">
      <c r="A307" s="118"/>
      <c r="B307" s="118"/>
      <c r="C307" s="118"/>
      <c r="D307" s="119"/>
      <c r="E307" s="120"/>
      <c r="F307" s="119"/>
      <c r="G307" s="118"/>
      <c r="H307" s="118"/>
      <c r="I307" s="118"/>
      <c r="J307" s="118"/>
      <c r="K307" s="118"/>
      <c r="L307" s="118"/>
      <c r="M307" s="122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</row>
    <row r="308" spans="1:30" ht="12" customHeight="1">
      <c r="A308" s="118"/>
      <c r="B308" s="118"/>
      <c r="C308" s="118"/>
      <c r="D308" s="119"/>
      <c r="E308" s="120"/>
      <c r="F308" s="119"/>
      <c r="G308" s="118"/>
      <c r="H308" s="118"/>
      <c r="I308" s="118"/>
      <c r="J308" s="118"/>
      <c r="K308" s="118"/>
      <c r="L308" s="118"/>
      <c r="M308" s="122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</row>
    <row r="309" spans="1:30" ht="12" customHeight="1">
      <c r="A309" s="118"/>
      <c r="B309" s="118"/>
      <c r="C309" s="118"/>
      <c r="D309" s="119"/>
      <c r="E309" s="120"/>
      <c r="F309" s="119"/>
      <c r="G309" s="118"/>
      <c r="H309" s="118"/>
      <c r="I309" s="118"/>
      <c r="J309" s="118"/>
      <c r="K309" s="118"/>
      <c r="L309" s="118"/>
      <c r="M309" s="122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</row>
    <row r="310" spans="1:30" ht="12" customHeight="1">
      <c r="A310" s="118"/>
      <c r="B310" s="118"/>
      <c r="C310" s="118"/>
      <c r="D310" s="119"/>
      <c r="E310" s="120"/>
      <c r="F310" s="119"/>
      <c r="G310" s="118"/>
      <c r="H310" s="118"/>
      <c r="I310" s="118"/>
      <c r="J310" s="118"/>
      <c r="K310" s="118"/>
      <c r="L310" s="118"/>
      <c r="M310" s="122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</row>
    <row r="311" spans="1:30" ht="12" customHeight="1">
      <c r="A311" s="118"/>
      <c r="B311" s="118"/>
      <c r="C311" s="118"/>
      <c r="D311" s="119"/>
      <c r="E311" s="120"/>
      <c r="F311" s="119"/>
      <c r="G311" s="118"/>
      <c r="H311" s="118"/>
      <c r="I311" s="118"/>
      <c r="J311" s="118"/>
      <c r="K311" s="118"/>
      <c r="L311" s="118"/>
      <c r="M311" s="122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</row>
    <row r="312" spans="1:30" ht="12" customHeight="1">
      <c r="A312" s="118"/>
      <c r="B312" s="118"/>
      <c r="C312" s="118"/>
      <c r="D312" s="119"/>
      <c r="E312" s="120"/>
      <c r="F312" s="119"/>
      <c r="G312" s="118"/>
      <c r="H312" s="118"/>
      <c r="I312" s="118"/>
      <c r="J312" s="118"/>
      <c r="K312" s="118"/>
      <c r="L312" s="118"/>
      <c r="M312" s="122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</row>
    <row r="313" spans="1:30" ht="12" customHeight="1">
      <c r="A313" s="118"/>
      <c r="B313" s="118"/>
      <c r="C313" s="118"/>
      <c r="D313" s="119"/>
      <c r="E313" s="120"/>
      <c r="F313" s="119"/>
      <c r="G313" s="118"/>
      <c r="H313" s="118"/>
      <c r="I313" s="118"/>
      <c r="J313" s="118"/>
      <c r="K313" s="118"/>
      <c r="L313" s="118"/>
      <c r="M313" s="122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</row>
    <row r="314" spans="1:30" ht="12" customHeight="1">
      <c r="A314" s="118"/>
      <c r="B314" s="118"/>
      <c r="C314" s="118"/>
      <c r="D314" s="119"/>
      <c r="E314" s="120"/>
      <c r="F314" s="119"/>
      <c r="G314" s="118"/>
      <c r="H314" s="118"/>
      <c r="I314" s="118"/>
      <c r="J314" s="118"/>
      <c r="K314" s="118"/>
      <c r="L314" s="118"/>
      <c r="M314" s="122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</row>
    <row r="315" spans="1:30" ht="12" customHeight="1">
      <c r="A315" s="118"/>
      <c r="B315" s="118"/>
      <c r="C315" s="118"/>
      <c r="D315" s="119"/>
      <c r="E315" s="120"/>
      <c r="F315" s="119"/>
      <c r="G315" s="118"/>
      <c r="H315" s="118"/>
      <c r="I315" s="118"/>
      <c r="J315" s="118"/>
      <c r="K315" s="118"/>
      <c r="L315" s="118"/>
      <c r="M315" s="122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</row>
    <row r="316" spans="1:30" ht="12" customHeight="1">
      <c r="A316" s="118"/>
      <c r="B316" s="118"/>
      <c r="C316" s="118"/>
      <c r="D316" s="119"/>
      <c r="E316" s="120"/>
      <c r="F316" s="119"/>
      <c r="G316" s="118"/>
      <c r="H316" s="118"/>
      <c r="I316" s="118"/>
      <c r="J316" s="118"/>
      <c r="K316" s="118"/>
      <c r="L316" s="118"/>
      <c r="M316" s="122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</row>
    <row r="317" spans="1:30" ht="12" customHeight="1">
      <c r="A317" s="118"/>
      <c r="B317" s="118"/>
      <c r="C317" s="118"/>
      <c r="D317" s="119"/>
      <c r="E317" s="120"/>
      <c r="F317" s="119"/>
      <c r="G317" s="118"/>
      <c r="H317" s="118"/>
      <c r="I317" s="118"/>
      <c r="J317" s="118"/>
      <c r="K317" s="118"/>
      <c r="L317" s="118"/>
      <c r="M317" s="122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</row>
    <row r="318" spans="1:30" ht="12" customHeight="1">
      <c r="A318" s="118"/>
      <c r="B318" s="118"/>
      <c r="C318" s="118"/>
      <c r="D318" s="119"/>
      <c r="E318" s="120"/>
      <c r="F318" s="119"/>
      <c r="G318" s="118"/>
      <c r="H318" s="118"/>
      <c r="I318" s="118"/>
      <c r="J318" s="118"/>
      <c r="K318" s="118"/>
      <c r="L318" s="118"/>
      <c r="M318" s="122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</row>
    <row r="319" spans="1:30" ht="12" customHeight="1">
      <c r="A319" s="118"/>
      <c r="B319" s="118"/>
      <c r="C319" s="118"/>
      <c r="D319" s="119"/>
      <c r="E319" s="120"/>
      <c r="F319" s="119"/>
      <c r="G319" s="118"/>
      <c r="H319" s="118"/>
      <c r="I319" s="118"/>
      <c r="J319" s="118"/>
      <c r="K319" s="118"/>
      <c r="L319" s="118"/>
      <c r="M319" s="122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</row>
    <row r="320" spans="1:30" ht="12" customHeight="1">
      <c r="A320" s="118"/>
      <c r="B320" s="118"/>
      <c r="C320" s="118"/>
      <c r="D320" s="119"/>
      <c r="E320" s="120"/>
      <c r="F320" s="119"/>
      <c r="G320" s="118"/>
      <c r="H320" s="118"/>
      <c r="I320" s="118"/>
      <c r="J320" s="118"/>
      <c r="K320" s="118"/>
      <c r="L320" s="118"/>
      <c r="M320" s="122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</row>
    <row r="321" spans="1:30" ht="12" customHeight="1">
      <c r="A321" s="118"/>
      <c r="B321" s="118"/>
      <c r="C321" s="118"/>
      <c r="D321" s="119"/>
      <c r="E321" s="120"/>
      <c r="F321" s="119"/>
      <c r="G321" s="118"/>
      <c r="H321" s="118"/>
      <c r="I321" s="118"/>
      <c r="J321" s="118"/>
      <c r="K321" s="118"/>
      <c r="L321" s="118"/>
      <c r="M321" s="122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</row>
    <row r="322" spans="1:30" ht="12" customHeight="1">
      <c r="A322" s="118"/>
      <c r="B322" s="118"/>
      <c r="C322" s="118"/>
      <c r="D322" s="119"/>
      <c r="E322" s="120"/>
      <c r="F322" s="119"/>
      <c r="G322" s="118"/>
      <c r="H322" s="118"/>
      <c r="I322" s="118"/>
      <c r="J322" s="118"/>
      <c r="K322" s="118"/>
      <c r="L322" s="118"/>
      <c r="M322" s="122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</row>
    <row r="323" spans="1:30" ht="12" customHeight="1">
      <c r="A323" s="118"/>
      <c r="B323" s="118"/>
      <c r="C323" s="118"/>
      <c r="D323" s="119"/>
      <c r="E323" s="120"/>
      <c r="F323" s="119"/>
      <c r="G323" s="118"/>
      <c r="H323" s="118"/>
      <c r="I323" s="118"/>
      <c r="J323" s="118"/>
      <c r="K323" s="118"/>
      <c r="L323" s="118"/>
      <c r="M323" s="122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</row>
    <row r="324" spans="1:30" ht="12" customHeight="1">
      <c r="A324" s="118"/>
      <c r="B324" s="118"/>
      <c r="C324" s="118"/>
      <c r="D324" s="119"/>
      <c r="E324" s="120"/>
      <c r="F324" s="119"/>
      <c r="G324" s="118"/>
      <c r="H324" s="118"/>
      <c r="I324" s="118"/>
      <c r="J324" s="118"/>
      <c r="K324" s="118"/>
      <c r="L324" s="118"/>
      <c r="M324" s="122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</row>
    <row r="325" spans="1:30" ht="12" customHeight="1">
      <c r="A325" s="118"/>
      <c r="B325" s="118"/>
      <c r="C325" s="118"/>
      <c r="D325" s="119"/>
      <c r="E325" s="120"/>
      <c r="F325" s="119"/>
      <c r="G325" s="118"/>
      <c r="H325" s="118"/>
      <c r="I325" s="118"/>
      <c r="J325" s="118"/>
      <c r="K325" s="118"/>
      <c r="L325" s="118"/>
      <c r="M325" s="122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</row>
    <row r="326" spans="1:30" ht="12" customHeight="1">
      <c r="A326" s="118"/>
      <c r="B326" s="118"/>
      <c r="C326" s="118"/>
      <c r="D326" s="119"/>
      <c r="E326" s="120"/>
      <c r="F326" s="119"/>
      <c r="G326" s="118"/>
      <c r="H326" s="118"/>
      <c r="I326" s="118"/>
      <c r="J326" s="118"/>
      <c r="K326" s="118"/>
      <c r="L326" s="118"/>
      <c r="M326" s="122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</row>
    <row r="327" spans="1:30" ht="12" customHeight="1">
      <c r="A327" s="118"/>
      <c r="B327" s="118"/>
      <c r="C327" s="118"/>
      <c r="D327" s="119"/>
      <c r="E327" s="120"/>
      <c r="F327" s="119"/>
      <c r="G327" s="118"/>
      <c r="H327" s="118"/>
      <c r="I327" s="118"/>
      <c r="J327" s="118"/>
      <c r="K327" s="118"/>
      <c r="L327" s="118"/>
      <c r="M327" s="122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</row>
    <row r="328" spans="1:30" ht="12" customHeight="1">
      <c r="A328" s="118"/>
      <c r="B328" s="118"/>
      <c r="C328" s="118"/>
      <c r="D328" s="119"/>
      <c r="E328" s="120"/>
      <c r="F328" s="119"/>
      <c r="G328" s="118"/>
      <c r="H328" s="118"/>
      <c r="I328" s="118"/>
      <c r="J328" s="118"/>
      <c r="K328" s="118"/>
      <c r="L328" s="118"/>
      <c r="M328" s="122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</row>
    <row r="329" spans="1:30" ht="12" customHeight="1">
      <c r="A329" s="118"/>
      <c r="B329" s="118"/>
      <c r="C329" s="118"/>
      <c r="D329" s="119"/>
      <c r="E329" s="120"/>
      <c r="F329" s="119"/>
      <c r="G329" s="118"/>
      <c r="H329" s="118"/>
      <c r="I329" s="118"/>
      <c r="J329" s="118"/>
      <c r="K329" s="118"/>
      <c r="L329" s="118"/>
      <c r="M329" s="122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</row>
    <row r="330" spans="1:30" ht="12" customHeight="1">
      <c r="A330" s="118"/>
      <c r="B330" s="118"/>
      <c r="C330" s="118"/>
      <c r="D330" s="119"/>
      <c r="E330" s="120"/>
      <c r="F330" s="119"/>
      <c r="G330" s="118"/>
      <c r="H330" s="118"/>
      <c r="I330" s="118"/>
      <c r="J330" s="118"/>
      <c r="K330" s="118"/>
      <c r="L330" s="118"/>
      <c r="M330" s="122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</row>
    <row r="331" spans="1:30" ht="12" customHeight="1">
      <c r="A331" s="118"/>
      <c r="B331" s="118"/>
      <c r="C331" s="118"/>
      <c r="D331" s="119"/>
      <c r="E331" s="120"/>
      <c r="F331" s="119"/>
      <c r="G331" s="118"/>
      <c r="H331" s="118"/>
      <c r="I331" s="118"/>
      <c r="J331" s="118"/>
      <c r="K331" s="118"/>
      <c r="L331" s="118"/>
      <c r="M331" s="122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</row>
    <row r="332" spans="1:30" ht="12" customHeight="1">
      <c r="A332" s="118"/>
      <c r="B332" s="118"/>
      <c r="C332" s="118"/>
      <c r="D332" s="119"/>
      <c r="E332" s="120"/>
      <c r="F332" s="119"/>
      <c r="G332" s="118"/>
      <c r="H332" s="118"/>
      <c r="I332" s="118"/>
      <c r="J332" s="118"/>
      <c r="K332" s="118"/>
      <c r="L332" s="118"/>
      <c r="M332" s="122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</row>
    <row r="333" spans="1:30" ht="12" customHeight="1">
      <c r="A333" s="118"/>
      <c r="B333" s="118"/>
      <c r="C333" s="118"/>
      <c r="D333" s="119"/>
      <c r="E333" s="120"/>
      <c r="F333" s="119"/>
      <c r="G333" s="118"/>
      <c r="H333" s="118"/>
      <c r="I333" s="118"/>
      <c r="J333" s="118"/>
      <c r="K333" s="118"/>
      <c r="L333" s="118"/>
      <c r="M333" s="122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</row>
    <row r="334" spans="1:30" ht="12" customHeight="1">
      <c r="A334" s="118"/>
      <c r="B334" s="118"/>
      <c r="C334" s="118"/>
      <c r="D334" s="119"/>
      <c r="E334" s="120"/>
      <c r="F334" s="119"/>
      <c r="G334" s="118"/>
      <c r="H334" s="118"/>
      <c r="I334" s="118"/>
      <c r="J334" s="118"/>
      <c r="K334" s="118"/>
      <c r="L334" s="118"/>
      <c r="M334" s="122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</row>
    <row r="335" spans="1:30" ht="12" customHeight="1">
      <c r="A335" s="118"/>
      <c r="B335" s="118"/>
      <c r="C335" s="118"/>
      <c r="D335" s="119"/>
      <c r="E335" s="120"/>
      <c r="F335" s="119"/>
      <c r="G335" s="118"/>
      <c r="H335" s="118"/>
      <c r="I335" s="118"/>
      <c r="J335" s="118"/>
      <c r="K335" s="118"/>
      <c r="L335" s="118"/>
      <c r="M335" s="122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</row>
    <row r="336" spans="1:30" ht="12" customHeight="1">
      <c r="A336" s="118"/>
      <c r="B336" s="118"/>
      <c r="C336" s="118"/>
      <c r="D336" s="119"/>
      <c r="E336" s="120"/>
      <c r="F336" s="119"/>
      <c r="G336" s="118"/>
      <c r="H336" s="118"/>
      <c r="I336" s="118"/>
      <c r="J336" s="118"/>
      <c r="K336" s="118"/>
      <c r="L336" s="118"/>
      <c r="M336" s="122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</row>
    <row r="337" spans="1:30" ht="12" customHeight="1">
      <c r="A337" s="118"/>
      <c r="B337" s="118"/>
      <c r="C337" s="118"/>
      <c r="D337" s="119"/>
      <c r="E337" s="120"/>
      <c r="F337" s="119"/>
      <c r="G337" s="118"/>
      <c r="H337" s="118"/>
      <c r="I337" s="118"/>
      <c r="J337" s="118"/>
      <c r="K337" s="118"/>
      <c r="L337" s="118"/>
      <c r="M337" s="122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</row>
    <row r="338" spans="1:30" ht="12" customHeight="1">
      <c r="A338" s="118"/>
      <c r="B338" s="118"/>
      <c r="C338" s="118"/>
      <c r="D338" s="119"/>
      <c r="E338" s="120"/>
      <c r="F338" s="119"/>
      <c r="G338" s="118"/>
      <c r="H338" s="118"/>
      <c r="I338" s="118"/>
      <c r="J338" s="118"/>
      <c r="K338" s="118"/>
      <c r="L338" s="118"/>
      <c r="M338" s="122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</row>
    <row r="339" spans="1:30" ht="12" customHeight="1">
      <c r="A339" s="118"/>
      <c r="B339" s="118"/>
      <c r="C339" s="118"/>
      <c r="D339" s="119"/>
      <c r="E339" s="120"/>
      <c r="F339" s="119"/>
      <c r="G339" s="118"/>
      <c r="H339" s="118"/>
      <c r="I339" s="118"/>
      <c r="J339" s="118"/>
      <c r="K339" s="118"/>
      <c r="L339" s="118"/>
      <c r="M339" s="122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</row>
    <row r="340" spans="1:30" ht="12" customHeight="1">
      <c r="A340" s="118"/>
      <c r="B340" s="118"/>
      <c r="C340" s="118"/>
      <c r="D340" s="119"/>
      <c r="E340" s="120"/>
      <c r="F340" s="119"/>
      <c r="G340" s="118"/>
      <c r="H340" s="118"/>
      <c r="I340" s="118"/>
      <c r="J340" s="118"/>
      <c r="K340" s="118"/>
      <c r="L340" s="118"/>
      <c r="M340" s="122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</row>
    <row r="341" spans="1:30" ht="12" customHeight="1">
      <c r="A341" s="118"/>
      <c r="B341" s="118"/>
      <c r="C341" s="118"/>
      <c r="D341" s="119"/>
      <c r="E341" s="120"/>
      <c r="F341" s="119"/>
      <c r="G341" s="118"/>
      <c r="H341" s="118"/>
      <c r="I341" s="118"/>
      <c r="J341" s="118"/>
      <c r="K341" s="118"/>
      <c r="L341" s="118"/>
      <c r="M341" s="122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</row>
    <row r="342" spans="1:30" ht="12" customHeight="1">
      <c r="A342" s="118"/>
      <c r="B342" s="118"/>
      <c r="C342" s="118"/>
      <c r="D342" s="119"/>
      <c r="E342" s="120"/>
      <c r="F342" s="119"/>
      <c r="G342" s="118"/>
      <c r="H342" s="118"/>
      <c r="I342" s="118"/>
      <c r="J342" s="118"/>
      <c r="K342" s="118"/>
      <c r="L342" s="118"/>
      <c r="M342" s="122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</row>
    <row r="343" spans="1:30" ht="12" customHeight="1">
      <c r="A343" s="118"/>
      <c r="B343" s="118"/>
      <c r="C343" s="118"/>
      <c r="D343" s="119"/>
      <c r="E343" s="120"/>
      <c r="F343" s="119"/>
      <c r="G343" s="118"/>
      <c r="H343" s="118"/>
      <c r="I343" s="118"/>
      <c r="J343" s="118"/>
      <c r="K343" s="118"/>
      <c r="L343" s="118"/>
      <c r="M343" s="122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</row>
    <row r="344" spans="1:30" ht="12" customHeight="1">
      <c r="A344" s="118"/>
      <c r="B344" s="118"/>
      <c r="C344" s="118"/>
      <c r="D344" s="119"/>
      <c r="E344" s="120"/>
      <c r="F344" s="119"/>
      <c r="G344" s="118"/>
      <c r="H344" s="118"/>
      <c r="I344" s="118"/>
      <c r="J344" s="118"/>
      <c r="K344" s="118"/>
      <c r="L344" s="118"/>
      <c r="M344" s="122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</row>
    <row r="345" spans="1:30" ht="12" customHeight="1">
      <c r="A345" s="118"/>
      <c r="B345" s="118"/>
      <c r="C345" s="118"/>
      <c r="D345" s="119"/>
      <c r="E345" s="120"/>
      <c r="F345" s="119"/>
      <c r="G345" s="118"/>
      <c r="H345" s="118"/>
      <c r="I345" s="118"/>
      <c r="J345" s="118"/>
      <c r="K345" s="118"/>
      <c r="L345" s="118"/>
      <c r="M345" s="122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</row>
    <row r="346" spans="1:30" ht="12" customHeight="1">
      <c r="A346" s="118"/>
      <c r="B346" s="118"/>
      <c r="C346" s="118"/>
      <c r="D346" s="119"/>
      <c r="E346" s="120"/>
      <c r="F346" s="119"/>
      <c r="G346" s="118"/>
      <c r="H346" s="118"/>
      <c r="I346" s="118"/>
      <c r="J346" s="118"/>
      <c r="K346" s="118"/>
      <c r="L346" s="118"/>
      <c r="M346" s="122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</row>
    <row r="347" spans="1:30" ht="12" customHeight="1">
      <c r="A347" s="118"/>
      <c r="B347" s="118"/>
      <c r="C347" s="118"/>
      <c r="D347" s="119"/>
      <c r="E347" s="120"/>
      <c r="F347" s="119"/>
      <c r="G347" s="118"/>
      <c r="H347" s="118"/>
      <c r="I347" s="118"/>
      <c r="J347" s="118"/>
      <c r="K347" s="118"/>
      <c r="L347" s="118"/>
      <c r="M347" s="122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</row>
    <row r="348" spans="1:30" ht="12" customHeight="1">
      <c r="A348" s="118"/>
      <c r="B348" s="118"/>
      <c r="C348" s="118"/>
      <c r="D348" s="119"/>
      <c r="E348" s="120"/>
      <c r="F348" s="119"/>
      <c r="G348" s="118"/>
      <c r="H348" s="118"/>
      <c r="I348" s="118"/>
      <c r="J348" s="118"/>
      <c r="K348" s="118"/>
      <c r="L348" s="118"/>
      <c r="M348" s="122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</row>
    <row r="349" spans="1:30" ht="12" customHeight="1">
      <c r="A349" s="118"/>
      <c r="B349" s="118"/>
      <c r="C349" s="118"/>
      <c r="D349" s="119"/>
      <c r="E349" s="120"/>
      <c r="F349" s="119"/>
      <c r="G349" s="118"/>
      <c r="H349" s="118"/>
      <c r="I349" s="118"/>
      <c r="J349" s="118"/>
      <c r="K349" s="118"/>
      <c r="L349" s="118"/>
      <c r="M349" s="122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</row>
    <row r="350" spans="1:30" ht="12" customHeight="1">
      <c r="A350" s="118"/>
      <c r="B350" s="118"/>
      <c r="C350" s="118"/>
      <c r="D350" s="119"/>
      <c r="E350" s="120"/>
      <c r="F350" s="119"/>
      <c r="G350" s="118"/>
      <c r="H350" s="118"/>
      <c r="I350" s="118"/>
      <c r="J350" s="118"/>
      <c r="K350" s="118"/>
      <c r="L350" s="118"/>
      <c r="M350" s="122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</row>
    <row r="351" spans="1:30" ht="12" customHeight="1">
      <c r="A351" s="118"/>
      <c r="B351" s="118"/>
      <c r="C351" s="118"/>
      <c r="D351" s="119"/>
      <c r="E351" s="120"/>
      <c r="F351" s="119"/>
      <c r="G351" s="118"/>
      <c r="H351" s="118"/>
      <c r="I351" s="118"/>
      <c r="J351" s="118"/>
      <c r="K351" s="118"/>
      <c r="L351" s="118"/>
      <c r="M351" s="122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</row>
    <row r="352" spans="1:30" ht="12" customHeight="1">
      <c r="A352" s="118"/>
      <c r="B352" s="118"/>
      <c r="C352" s="118"/>
      <c r="D352" s="119"/>
      <c r="E352" s="120"/>
      <c r="F352" s="119"/>
      <c r="G352" s="118"/>
      <c r="H352" s="118"/>
      <c r="I352" s="118"/>
      <c r="J352" s="118"/>
      <c r="K352" s="118"/>
      <c r="L352" s="118"/>
      <c r="M352" s="122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</row>
    <row r="353" spans="1:30" ht="12" customHeight="1">
      <c r="A353" s="118"/>
      <c r="B353" s="118"/>
      <c r="C353" s="118"/>
      <c r="D353" s="119"/>
      <c r="E353" s="120"/>
      <c r="F353" s="119"/>
      <c r="G353" s="118"/>
      <c r="H353" s="118"/>
      <c r="I353" s="118"/>
      <c r="J353" s="118"/>
      <c r="K353" s="118"/>
      <c r="L353" s="118"/>
      <c r="M353" s="122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</row>
    <row r="354" spans="1:30" ht="12" customHeight="1">
      <c r="A354" s="118"/>
      <c r="B354" s="118"/>
      <c r="C354" s="118"/>
      <c r="D354" s="119"/>
      <c r="E354" s="120"/>
      <c r="F354" s="119"/>
      <c r="G354" s="118"/>
      <c r="H354" s="118"/>
      <c r="I354" s="118"/>
      <c r="J354" s="118"/>
      <c r="K354" s="118"/>
      <c r="L354" s="118"/>
      <c r="M354" s="122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</row>
    <row r="355" spans="1:30" ht="12" customHeight="1">
      <c r="A355" s="118"/>
      <c r="B355" s="118"/>
      <c r="C355" s="118"/>
      <c r="D355" s="119"/>
      <c r="E355" s="120"/>
      <c r="F355" s="119"/>
      <c r="G355" s="118"/>
      <c r="H355" s="118"/>
      <c r="I355" s="118"/>
      <c r="J355" s="118"/>
      <c r="K355" s="118"/>
      <c r="L355" s="118"/>
      <c r="M355" s="122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</row>
    <row r="356" spans="1:30" ht="12" customHeight="1">
      <c r="A356" s="118"/>
      <c r="B356" s="118"/>
      <c r="C356" s="118"/>
      <c r="D356" s="119"/>
      <c r="E356" s="120"/>
      <c r="F356" s="119"/>
      <c r="G356" s="118"/>
      <c r="H356" s="118"/>
      <c r="I356" s="118"/>
      <c r="J356" s="118"/>
      <c r="K356" s="118"/>
      <c r="L356" s="118"/>
      <c r="M356" s="122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</row>
    <row r="357" spans="1:30" ht="12" customHeight="1">
      <c r="A357" s="118"/>
      <c r="B357" s="118"/>
      <c r="C357" s="118"/>
      <c r="D357" s="119"/>
      <c r="E357" s="120"/>
      <c r="F357" s="119"/>
      <c r="G357" s="118"/>
      <c r="H357" s="118"/>
      <c r="I357" s="118"/>
      <c r="J357" s="118"/>
      <c r="K357" s="118"/>
      <c r="L357" s="118"/>
      <c r="M357" s="122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</row>
    <row r="358" spans="1:30" ht="12" customHeight="1">
      <c r="A358" s="118"/>
      <c r="B358" s="118"/>
      <c r="C358" s="118"/>
      <c r="D358" s="119"/>
      <c r="E358" s="120"/>
      <c r="F358" s="119"/>
      <c r="G358" s="118"/>
      <c r="H358" s="118"/>
      <c r="I358" s="118"/>
      <c r="J358" s="118"/>
      <c r="K358" s="118"/>
      <c r="L358" s="118"/>
      <c r="M358" s="122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</row>
    <row r="359" spans="1:30" ht="12" customHeight="1">
      <c r="A359" s="118"/>
      <c r="B359" s="118"/>
      <c r="C359" s="118"/>
      <c r="D359" s="119"/>
      <c r="E359" s="120"/>
      <c r="F359" s="119"/>
      <c r="G359" s="118"/>
      <c r="H359" s="118"/>
      <c r="I359" s="118"/>
      <c r="J359" s="118"/>
      <c r="K359" s="118"/>
      <c r="L359" s="118"/>
      <c r="M359" s="122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</row>
    <row r="360" spans="1:30" ht="12" customHeight="1">
      <c r="A360" s="118"/>
      <c r="B360" s="118"/>
      <c r="C360" s="118"/>
      <c r="D360" s="119"/>
      <c r="E360" s="120"/>
      <c r="F360" s="119"/>
      <c r="G360" s="118"/>
      <c r="H360" s="118"/>
      <c r="I360" s="118"/>
      <c r="J360" s="118"/>
      <c r="K360" s="118"/>
      <c r="L360" s="118"/>
      <c r="M360" s="122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</row>
    <row r="361" spans="1:30" ht="12" customHeight="1">
      <c r="A361" s="118"/>
      <c r="B361" s="118"/>
      <c r="C361" s="118"/>
      <c r="D361" s="119"/>
      <c r="E361" s="120"/>
      <c r="F361" s="119"/>
      <c r="G361" s="118"/>
      <c r="H361" s="118"/>
      <c r="I361" s="118"/>
      <c r="J361" s="118"/>
      <c r="K361" s="118"/>
      <c r="L361" s="118"/>
      <c r="M361" s="122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</row>
    <row r="362" spans="1:30" ht="12" customHeight="1">
      <c r="A362" s="118"/>
      <c r="B362" s="118"/>
      <c r="C362" s="118"/>
      <c r="D362" s="119"/>
      <c r="E362" s="120"/>
      <c r="F362" s="119"/>
      <c r="G362" s="118"/>
      <c r="H362" s="118"/>
      <c r="I362" s="118"/>
      <c r="J362" s="118"/>
      <c r="K362" s="118"/>
      <c r="L362" s="118"/>
      <c r="M362" s="122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</row>
    <row r="363" spans="1:30" ht="12" customHeight="1">
      <c r="A363" s="118"/>
      <c r="B363" s="118"/>
      <c r="C363" s="118"/>
      <c r="D363" s="119"/>
      <c r="E363" s="120"/>
      <c r="F363" s="119"/>
      <c r="G363" s="118"/>
      <c r="H363" s="118"/>
      <c r="I363" s="118"/>
      <c r="J363" s="118"/>
      <c r="K363" s="118"/>
      <c r="L363" s="118"/>
      <c r="M363" s="122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</row>
    <row r="364" spans="1:30" ht="12" customHeight="1">
      <c r="A364" s="118"/>
      <c r="B364" s="118"/>
      <c r="C364" s="118"/>
      <c r="D364" s="119"/>
      <c r="E364" s="120"/>
      <c r="F364" s="119"/>
      <c r="G364" s="118"/>
      <c r="H364" s="118"/>
      <c r="I364" s="118"/>
      <c r="J364" s="118"/>
      <c r="K364" s="118"/>
      <c r="L364" s="118"/>
      <c r="M364" s="122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</row>
    <row r="365" spans="1:30" ht="12" customHeight="1">
      <c r="A365" s="118"/>
      <c r="B365" s="118"/>
      <c r="C365" s="118"/>
      <c r="D365" s="119"/>
      <c r="E365" s="120"/>
      <c r="F365" s="119"/>
      <c r="G365" s="118"/>
      <c r="H365" s="118"/>
      <c r="I365" s="118"/>
      <c r="J365" s="118"/>
      <c r="K365" s="118"/>
      <c r="L365" s="118"/>
      <c r="M365" s="122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</row>
    <row r="366" spans="1:30" ht="12" customHeight="1">
      <c r="A366" s="118"/>
      <c r="B366" s="118"/>
      <c r="C366" s="118"/>
      <c r="D366" s="119"/>
      <c r="E366" s="120"/>
      <c r="F366" s="119"/>
      <c r="G366" s="118"/>
      <c r="H366" s="118"/>
      <c r="I366" s="118"/>
      <c r="J366" s="118"/>
      <c r="K366" s="118"/>
      <c r="L366" s="118"/>
      <c r="M366" s="122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</row>
    <row r="367" spans="1:30" ht="12" customHeight="1">
      <c r="A367" s="118"/>
      <c r="B367" s="118"/>
      <c r="C367" s="118"/>
      <c r="D367" s="119"/>
      <c r="E367" s="120"/>
      <c r="F367" s="119"/>
      <c r="G367" s="118"/>
      <c r="H367" s="118"/>
      <c r="I367" s="118"/>
      <c r="J367" s="118"/>
      <c r="K367" s="118"/>
      <c r="L367" s="118"/>
      <c r="M367" s="122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</row>
    <row r="368" spans="1:30" ht="12" customHeight="1">
      <c r="A368" s="118"/>
      <c r="B368" s="118"/>
      <c r="C368" s="118"/>
      <c r="D368" s="119"/>
      <c r="E368" s="120"/>
      <c r="F368" s="119"/>
      <c r="G368" s="118"/>
      <c r="H368" s="118"/>
      <c r="I368" s="118"/>
      <c r="J368" s="118"/>
      <c r="K368" s="118"/>
      <c r="L368" s="118"/>
      <c r="M368" s="122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</row>
    <row r="369" spans="1:30" ht="12" customHeight="1">
      <c r="A369" s="118"/>
      <c r="B369" s="118"/>
      <c r="C369" s="118"/>
      <c r="D369" s="119"/>
      <c r="E369" s="120"/>
      <c r="F369" s="119"/>
      <c r="G369" s="118"/>
      <c r="H369" s="118"/>
      <c r="I369" s="118"/>
      <c r="J369" s="118"/>
      <c r="K369" s="118"/>
      <c r="L369" s="118"/>
      <c r="M369" s="122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</row>
    <row r="370" spans="1:30" ht="12" customHeight="1">
      <c r="A370" s="118"/>
      <c r="B370" s="118"/>
      <c r="C370" s="118"/>
      <c r="D370" s="119"/>
      <c r="E370" s="120"/>
      <c r="F370" s="119"/>
      <c r="G370" s="118"/>
      <c r="H370" s="118"/>
      <c r="I370" s="118"/>
      <c r="J370" s="118"/>
      <c r="K370" s="118"/>
      <c r="L370" s="118"/>
      <c r="M370" s="122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</row>
    <row r="371" spans="1:30" ht="12" customHeight="1">
      <c r="A371" s="118"/>
      <c r="B371" s="118"/>
      <c r="C371" s="118"/>
      <c r="D371" s="119"/>
      <c r="E371" s="120"/>
      <c r="F371" s="119"/>
      <c r="G371" s="118"/>
      <c r="H371" s="118"/>
      <c r="I371" s="118"/>
      <c r="J371" s="118"/>
      <c r="K371" s="118"/>
      <c r="L371" s="118"/>
      <c r="M371" s="122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</row>
    <row r="372" spans="1:30" ht="12" customHeight="1">
      <c r="A372" s="118"/>
      <c r="B372" s="118"/>
      <c r="C372" s="118"/>
      <c r="D372" s="119"/>
      <c r="E372" s="120"/>
      <c r="F372" s="119"/>
      <c r="G372" s="118"/>
      <c r="H372" s="118"/>
      <c r="I372" s="118"/>
      <c r="J372" s="118"/>
      <c r="K372" s="118"/>
      <c r="L372" s="118"/>
      <c r="M372" s="122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</row>
    <row r="373" spans="1:30" ht="12" customHeight="1">
      <c r="A373" s="118"/>
      <c r="B373" s="118"/>
      <c r="C373" s="118"/>
      <c r="D373" s="119"/>
      <c r="E373" s="120"/>
      <c r="F373" s="119"/>
      <c r="G373" s="118"/>
      <c r="H373" s="118"/>
      <c r="I373" s="118"/>
      <c r="J373" s="118"/>
      <c r="K373" s="118"/>
      <c r="L373" s="118"/>
      <c r="M373" s="122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</row>
    <row r="374" spans="1:30" ht="12" customHeight="1">
      <c r="A374" s="118"/>
      <c r="B374" s="118"/>
      <c r="C374" s="118"/>
      <c r="D374" s="119"/>
      <c r="E374" s="120"/>
      <c r="F374" s="119"/>
      <c r="G374" s="118"/>
      <c r="H374" s="118"/>
      <c r="I374" s="118"/>
      <c r="J374" s="118"/>
      <c r="K374" s="118"/>
      <c r="L374" s="118"/>
      <c r="M374" s="122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</row>
    <row r="375" spans="1:30" ht="12" customHeight="1">
      <c r="A375" s="118"/>
      <c r="B375" s="118"/>
      <c r="C375" s="118"/>
      <c r="D375" s="119"/>
      <c r="E375" s="120"/>
      <c r="F375" s="119"/>
      <c r="G375" s="118"/>
      <c r="H375" s="118"/>
      <c r="I375" s="118"/>
      <c r="J375" s="118"/>
      <c r="K375" s="118"/>
      <c r="L375" s="118"/>
      <c r="M375" s="122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</row>
    <row r="376" spans="1:30" ht="12" customHeight="1">
      <c r="A376" s="118"/>
      <c r="B376" s="118"/>
      <c r="C376" s="118"/>
      <c r="D376" s="119"/>
      <c r="E376" s="120"/>
      <c r="F376" s="119"/>
      <c r="G376" s="118"/>
      <c r="H376" s="118"/>
      <c r="I376" s="118"/>
      <c r="J376" s="118"/>
      <c r="K376" s="118"/>
      <c r="L376" s="118"/>
      <c r="M376" s="122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</row>
    <row r="377" spans="1:30" ht="12" customHeight="1">
      <c r="A377" s="118"/>
      <c r="B377" s="118"/>
      <c r="C377" s="118"/>
      <c r="D377" s="119"/>
      <c r="E377" s="120"/>
      <c r="F377" s="119"/>
      <c r="G377" s="118"/>
      <c r="H377" s="118"/>
      <c r="I377" s="118"/>
      <c r="J377" s="118"/>
      <c r="K377" s="118"/>
      <c r="L377" s="118"/>
      <c r="M377" s="122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</row>
    <row r="378" spans="1:30" ht="12" customHeight="1">
      <c r="A378" s="118"/>
      <c r="B378" s="118"/>
      <c r="C378" s="118"/>
      <c r="D378" s="119"/>
      <c r="E378" s="120"/>
      <c r="F378" s="119"/>
      <c r="G378" s="118"/>
      <c r="H378" s="118"/>
      <c r="I378" s="118"/>
      <c r="J378" s="118"/>
      <c r="K378" s="118"/>
      <c r="L378" s="118"/>
      <c r="M378" s="122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</row>
    <row r="379" spans="1:30" ht="12" customHeight="1">
      <c r="A379" s="118"/>
      <c r="B379" s="118"/>
      <c r="C379" s="118"/>
      <c r="D379" s="119"/>
      <c r="E379" s="120"/>
      <c r="F379" s="119"/>
      <c r="G379" s="118"/>
      <c r="H379" s="118"/>
      <c r="I379" s="118"/>
      <c r="J379" s="118"/>
      <c r="K379" s="118"/>
      <c r="L379" s="118"/>
      <c r="M379" s="122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</row>
    <row r="380" spans="1:30" ht="12" customHeight="1">
      <c r="A380" s="118"/>
      <c r="B380" s="118"/>
      <c r="C380" s="118"/>
      <c r="D380" s="119"/>
      <c r="E380" s="120"/>
      <c r="F380" s="119"/>
      <c r="G380" s="118"/>
      <c r="H380" s="118"/>
      <c r="I380" s="118"/>
      <c r="J380" s="118"/>
      <c r="K380" s="118"/>
      <c r="L380" s="118"/>
      <c r="M380" s="122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</row>
    <row r="381" spans="1:30" ht="12" customHeight="1">
      <c r="A381" s="118"/>
      <c r="B381" s="118"/>
      <c r="C381" s="118"/>
      <c r="D381" s="119"/>
      <c r="E381" s="120"/>
      <c r="F381" s="119"/>
      <c r="G381" s="118"/>
      <c r="H381" s="118"/>
      <c r="I381" s="118"/>
      <c r="J381" s="118"/>
      <c r="K381" s="118"/>
      <c r="L381" s="118"/>
      <c r="M381" s="122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</row>
    <row r="382" spans="1:30" ht="12" customHeight="1">
      <c r="A382" s="118"/>
      <c r="B382" s="118"/>
      <c r="C382" s="118"/>
      <c r="D382" s="119"/>
      <c r="E382" s="120"/>
      <c r="F382" s="119"/>
      <c r="G382" s="118"/>
      <c r="H382" s="118"/>
      <c r="I382" s="118"/>
      <c r="J382" s="118"/>
      <c r="K382" s="118"/>
      <c r="L382" s="118"/>
      <c r="M382" s="122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</row>
    <row r="383" spans="1:30" ht="12" customHeight="1">
      <c r="A383" s="118"/>
      <c r="B383" s="118"/>
      <c r="C383" s="118"/>
      <c r="D383" s="119"/>
      <c r="E383" s="120"/>
      <c r="F383" s="119"/>
      <c r="G383" s="118"/>
      <c r="H383" s="118"/>
      <c r="I383" s="118"/>
      <c r="J383" s="118"/>
      <c r="K383" s="118"/>
      <c r="L383" s="118"/>
      <c r="M383" s="122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</row>
    <row r="384" spans="1:30" ht="12" customHeight="1">
      <c r="A384" s="118"/>
      <c r="B384" s="118"/>
      <c r="C384" s="118"/>
      <c r="D384" s="119"/>
      <c r="E384" s="120"/>
      <c r="F384" s="119"/>
      <c r="G384" s="118"/>
      <c r="H384" s="118"/>
      <c r="I384" s="118"/>
      <c r="J384" s="118"/>
      <c r="K384" s="118"/>
      <c r="L384" s="118"/>
      <c r="M384" s="122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</row>
    <row r="385" spans="1:30" ht="12" customHeight="1">
      <c r="A385" s="118"/>
      <c r="B385" s="118"/>
      <c r="C385" s="118"/>
      <c r="D385" s="119"/>
      <c r="E385" s="120"/>
      <c r="F385" s="119"/>
      <c r="G385" s="118"/>
      <c r="H385" s="118"/>
      <c r="I385" s="118"/>
      <c r="J385" s="118"/>
      <c r="K385" s="118"/>
      <c r="L385" s="118"/>
      <c r="M385" s="122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</row>
    <row r="386" spans="1:30" ht="12" customHeight="1">
      <c r="A386" s="118"/>
      <c r="B386" s="118"/>
      <c r="C386" s="118"/>
      <c r="D386" s="119"/>
      <c r="E386" s="120"/>
      <c r="F386" s="119"/>
      <c r="G386" s="118"/>
      <c r="H386" s="118"/>
      <c r="I386" s="118"/>
      <c r="J386" s="118"/>
      <c r="K386" s="118"/>
      <c r="L386" s="118"/>
      <c r="M386" s="122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</row>
    <row r="387" spans="1:30" ht="12" customHeight="1">
      <c r="A387" s="118"/>
      <c r="B387" s="118"/>
      <c r="C387" s="118"/>
      <c r="D387" s="119"/>
      <c r="E387" s="120"/>
      <c r="F387" s="119"/>
      <c r="G387" s="118"/>
      <c r="H387" s="118"/>
      <c r="I387" s="118"/>
      <c r="J387" s="118"/>
      <c r="K387" s="118"/>
      <c r="L387" s="118"/>
      <c r="M387" s="122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</row>
    <row r="388" spans="1:30" ht="12" customHeight="1">
      <c r="A388" s="118"/>
      <c r="B388" s="118"/>
      <c r="C388" s="118"/>
      <c r="D388" s="119"/>
      <c r="E388" s="120"/>
      <c r="F388" s="119"/>
      <c r="G388" s="118"/>
      <c r="H388" s="118"/>
      <c r="I388" s="118"/>
      <c r="J388" s="118"/>
      <c r="K388" s="118"/>
      <c r="L388" s="118"/>
      <c r="M388" s="122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</row>
    <row r="389" spans="1:30" ht="12" customHeight="1">
      <c r="A389" s="118"/>
      <c r="B389" s="118"/>
      <c r="C389" s="118"/>
      <c r="D389" s="119"/>
      <c r="E389" s="120"/>
      <c r="F389" s="119"/>
      <c r="G389" s="118"/>
      <c r="H389" s="118"/>
      <c r="I389" s="118"/>
      <c r="J389" s="118"/>
      <c r="K389" s="118"/>
      <c r="L389" s="118"/>
      <c r="M389" s="122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</row>
    <row r="390" spans="1:30" ht="12" customHeight="1">
      <c r="A390" s="118"/>
      <c r="B390" s="118"/>
      <c r="C390" s="118"/>
      <c r="D390" s="119"/>
      <c r="E390" s="120"/>
      <c r="F390" s="119"/>
      <c r="G390" s="118"/>
      <c r="H390" s="118"/>
      <c r="I390" s="118"/>
      <c r="J390" s="118"/>
      <c r="K390" s="118"/>
      <c r="L390" s="118"/>
      <c r="M390" s="122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</row>
    <row r="391" spans="1:30" ht="12" customHeight="1">
      <c r="A391" s="118"/>
      <c r="B391" s="118"/>
      <c r="C391" s="118"/>
      <c r="D391" s="119"/>
      <c r="E391" s="120"/>
      <c r="F391" s="119"/>
      <c r="G391" s="118"/>
      <c r="H391" s="118"/>
      <c r="I391" s="118"/>
      <c r="J391" s="118"/>
      <c r="K391" s="118"/>
      <c r="L391" s="118"/>
      <c r="M391" s="122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</row>
    <row r="392" spans="1:30" ht="12" customHeight="1">
      <c r="A392" s="118"/>
      <c r="B392" s="118"/>
      <c r="C392" s="118"/>
      <c r="D392" s="119"/>
      <c r="E392" s="120"/>
      <c r="F392" s="119"/>
      <c r="G392" s="118"/>
      <c r="H392" s="118"/>
      <c r="I392" s="118"/>
      <c r="J392" s="118"/>
      <c r="K392" s="118"/>
      <c r="L392" s="118"/>
      <c r="M392" s="122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</row>
    <row r="393" spans="1:30" ht="12" customHeight="1">
      <c r="A393" s="118"/>
      <c r="B393" s="118"/>
      <c r="C393" s="118"/>
      <c r="D393" s="119"/>
      <c r="E393" s="120"/>
      <c r="F393" s="119"/>
      <c r="G393" s="118"/>
      <c r="H393" s="118"/>
      <c r="I393" s="118"/>
      <c r="J393" s="118"/>
      <c r="K393" s="118"/>
      <c r="L393" s="118"/>
      <c r="M393" s="122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</row>
    <row r="394" spans="1:30" ht="12" customHeight="1">
      <c r="A394" s="118"/>
      <c r="B394" s="118"/>
      <c r="C394" s="118"/>
      <c r="D394" s="119"/>
      <c r="E394" s="120"/>
      <c r="F394" s="119"/>
      <c r="G394" s="118"/>
      <c r="H394" s="118"/>
      <c r="I394" s="118"/>
      <c r="J394" s="118"/>
      <c r="K394" s="118"/>
      <c r="L394" s="118"/>
      <c r="M394" s="122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</row>
    <row r="395" spans="1:30" ht="12" customHeight="1">
      <c r="A395" s="118"/>
      <c r="B395" s="118"/>
      <c r="C395" s="118"/>
      <c r="D395" s="119"/>
      <c r="E395" s="120"/>
      <c r="F395" s="119"/>
      <c r="G395" s="118"/>
      <c r="H395" s="118"/>
      <c r="I395" s="118"/>
      <c r="J395" s="118"/>
      <c r="K395" s="118"/>
      <c r="L395" s="118"/>
      <c r="M395" s="122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</row>
    <row r="396" spans="1:30" ht="12" customHeight="1">
      <c r="A396" s="118"/>
      <c r="B396" s="118"/>
      <c r="C396" s="118"/>
      <c r="D396" s="119"/>
      <c r="E396" s="120"/>
      <c r="F396" s="119"/>
      <c r="G396" s="118"/>
      <c r="H396" s="118"/>
      <c r="I396" s="118"/>
      <c r="J396" s="118"/>
      <c r="K396" s="118"/>
      <c r="L396" s="118"/>
      <c r="M396" s="122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</row>
    <row r="397" spans="1:30" ht="12" customHeight="1">
      <c r="A397" s="118"/>
      <c r="B397" s="118"/>
      <c r="C397" s="118"/>
      <c r="D397" s="119"/>
      <c r="E397" s="120"/>
      <c r="F397" s="119"/>
      <c r="G397" s="118"/>
      <c r="H397" s="118"/>
      <c r="I397" s="118"/>
      <c r="J397" s="118"/>
      <c r="K397" s="118"/>
      <c r="L397" s="118"/>
      <c r="M397" s="122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</row>
    <row r="398" spans="1:30" ht="12" customHeight="1">
      <c r="A398" s="118"/>
      <c r="B398" s="118"/>
      <c r="C398" s="118"/>
      <c r="D398" s="119"/>
      <c r="E398" s="120"/>
      <c r="F398" s="119"/>
      <c r="G398" s="118"/>
      <c r="H398" s="118"/>
      <c r="I398" s="118"/>
      <c r="J398" s="118"/>
      <c r="K398" s="118"/>
      <c r="L398" s="118"/>
      <c r="M398" s="122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</row>
    <row r="399" spans="1:30" ht="12" customHeight="1">
      <c r="A399" s="118"/>
      <c r="B399" s="118"/>
      <c r="C399" s="118"/>
      <c r="D399" s="119"/>
      <c r="E399" s="120"/>
      <c r="F399" s="119"/>
      <c r="G399" s="118"/>
      <c r="H399" s="118"/>
      <c r="I399" s="118"/>
      <c r="J399" s="118"/>
      <c r="K399" s="118"/>
      <c r="L399" s="118"/>
      <c r="M399" s="122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</row>
    <row r="400" spans="1:30" ht="12" customHeight="1">
      <c r="A400" s="118"/>
      <c r="B400" s="118"/>
      <c r="C400" s="118"/>
      <c r="D400" s="119"/>
      <c r="E400" s="120"/>
      <c r="F400" s="119"/>
      <c r="G400" s="118"/>
      <c r="H400" s="118"/>
      <c r="I400" s="118"/>
      <c r="J400" s="118"/>
      <c r="K400" s="118"/>
      <c r="L400" s="118"/>
      <c r="M400" s="122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</row>
    <row r="401" spans="1:30" ht="12" customHeight="1">
      <c r="A401" s="118"/>
      <c r="B401" s="118"/>
      <c r="C401" s="118"/>
      <c r="D401" s="119"/>
      <c r="E401" s="120"/>
      <c r="F401" s="119"/>
      <c r="G401" s="118"/>
      <c r="H401" s="118"/>
      <c r="I401" s="118"/>
      <c r="J401" s="118"/>
      <c r="K401" s="118"/>
      <c r="L401" s="118"/>
      <c r="M401" s="122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</row>
    <row r="402" spans="1:30" ht="12" customHeight="1">
      <c r="A402" s="118"/>
      <c r="B402" s="118"/>
      <c r="C402" s="118"/>
      <c r="D402" s="119"/>
      <c r="E402" s="120"/>
      <c r="F402" s="119"/>
      <c r="G402" s="118"/>
      <c r="H402" s="118"/>
      <c r="I402" s="118"/>
      <c r="J402" s="118"/>
      <c r="K402" s="118"/>
      <c r="L402" s="118"/>
      <c r="M402" s="122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</row>
    <row r="403" spans="1:30" ht="12" customHeight="1">
      <c r="A403" s="118"/>
      <c r="B403" s="118"/>
      <c r="C403" s="118"/>
      <c r="D403" s="119"/>
      <c r="E403" s="120"/>
      <c r="F403" s="119"/>
      <c r="G403" s="118"/>
      <c r="H403" s="118"/>
      <c r="I403" s="118"/>
      <c r="J403" s="118"/>
      <c r="K403" s="118"/>
      <c r="L403" s="118"/>
      <c r="M403" s="122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</row>
    <row r="404" spans="1:30" ht="12" customHeight="1">
      <c r="A404" s="118"/>
      <c r="B404" s="118"/>
      <c r="C404" s="118"/>
      <c r="D404" s="119"/>
      <c r="E404" s="120"/>
      <c r="F404" s="119"/>
      <c r="G404" s="118"/>
      <c r="H404" s="118"/>
      <c r="I404" s="118"/>
      <c r="J404" s="118"/>
      <c r="K404" s="118"/>
      <c r="L404" s="118"/>
      <c r="M404" s="122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</row>
    <row r="405" spans="1:30" ht="12" customHeight="1">
      <c r="A405" s="118"/>
      <c r="B405" s="118"/>
      <c r="C405" s="118"/>
      <c r="D405" s="119"/>
      <c r="E405" s="120"/>
      <c r="F405" s="119"/>
      <c r="G405" s="118"/>
      <c r="H405" s="118"/>
      <c r="I405" s="118"/>
      <c r="J405" s="118"/>
      <c r="K405" s="118"/>
      <c r="L405" s="118"/>
      <c r="M405" s="122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</row>
    <row r="406" spans="1:30" ht="12" customHeight="1">
      <c r="A406" s="118"/>
      <c r="B406" s="118"/>
      <c r="C406" s="118"/>
      <c r="D406" s="119"/>
      <c r="E406" s="120"/>
      <c r="F406" s="119"/>
      <c r="G406" s="118"/>
      <c r="H406" s="118"/>
      <c r="I406" s="118"/>
      <c r="J406" s="118"/>
      <c r="K406" s="118"/>
      <c r="L406" s="118"/>
      <c r="M406" s="122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</row>
    <row r="407" spans="1:30" ht="12" customHeight="1">
      <c r="A407" s="118"/>
      <c r="B407" s="118"/>
      <c r="C407" s="118"/>
      <c r="D407" s="119"/>
      <c r="E407" s="120"/>
      <c r="F407" s="119"/>
      <c r="G407" s="118"/>
      <c r="H407" s="118"/>
      <c r="I407" s="118"/>
      <c r="J407" s="118"/>
      <c r="K407" s="118"/>
      <c r="L407" s="118"/>
      <c r="M407" s="122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</row>
    <row r="408" spans="1:30" ht="12" customHeight="1">
      <c r="A408" s="118"/>
      <c r="B408" s="118"/>
      <c r="C408" s="118"/>
      <c r="D408" s="119"/>
      <c r="E408" s="120"/>
      <c r="F408" s="119"/>
      <c r="G408" s="118"/>
      <c r="H408" s="118"/>
      <c r="I408" s="118"/>
      <c r="J408" s="118"/>
      <c r="K408" s="118"/>
      <c r="L408" s="118"/>
      <c r="M408" s="122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</row>
    <row r="409" spans="1:30" ht="12" customHeight="1">
      <c r="A409" s="118"/>
      <c r="B409" s="118"/>
      <c r="C409" s="118"/>
      <c r="D409" s="119"/>
      <c r="E409" s="120"/>
      <c r="F409" s="119"/>
      <c r="G409" s="118"/>
      <c r="H409" s="118"/>
      <c r="I409" s="118"/>
      <c r="J409" s="118"/>
      <c r="K409" s="118"/>
      <c r="L409" s="118"/>
      <c r="M409" s="122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</row>
    <row r="410" spans="1:30" ht="12" customHeight="1">
      <c r="A410" s="118"/>
      <c r="B410" s="118"/>
      <c r="C410" s="118"/>
      <c r="D410" s="119"/>
      <c r="E410" s="120"/>
      <c r="F410" s="119"/>
      <c r="G410" s="118"/>
      <c r="H410" s="118"/>
      <c r="I410" s="118"/>
      <c r="J410" s="118"/>
      <c r="K410" s="118"/>
      <c r="L410" s="118"/>
      <c r="M410" s="122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</row>
    <row r="411" spans="1:30" ht="12" customHeight="1">
      <c r="A411" s="118"/>
      <c r="B411" s="118"/>
      <c r="C411" s="118"/>
      <c r="D411" s="119"/>
      <c r="E411" s="120"/>
      <c r="F411" s="119"/>
      <c r="G411" s="118"/>
      <c r="H411" s="118"/>
      <c r="I411" s="118"/>
      <c r="J411" s="118"/>
      <c r="K411" s="118"/>
      <c r="L411" s="118"/>
      <c r="M411" s="122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</row>
    <row r="412" spans="1:30" ht="12" customHeight="1">
      <c r="A412" s="118"/>
      <c r="B412" s="118"/>
      <c r="C412" s="118"/>
      <c r="D412" s="119"/>
      <c r="E412" s="120"/>
      <c r="F412" s="119"/>
      <c r="G412" s="118"/>
      <c r="H412" s="118"/>
      <c r="I412" s="118"/>
      <c r="J412" s="118"/>
      <c r="K412" s="118"/>
      <c r="L412" s="118"/>
      <c r="M412" s="122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</row>
    <row r="413" spans="1:30" ht="12" customHeight="1">
      <c r="A413" s="118"/>
      <c r="B413" s="118"/>
      <c r="C413" s="118"/>
      <c r="D413" s="119"/>
      <c r="E413" s="120"/>
      <c r="F413" s="119"/>
      <c r="G413" s="118"/>
      <c r="H413" s="118"/>
      <c r="I413" s="118"/>
      <c r="J413" s="118"/>
      <c r="K413" s="118"/>
      <c r="L413" s="118"/>
      <c r="M413" s="122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</row>
    <row r="414" spans="1:30" ht="12" customHeight="1">
      <c r="A414" s="118"/>
      <c r="B414" s="118"/>
      <c r="C414" s="118"/>
      <c r="D414" s="119"/>
      <c r="E414" s="120"/>
      <c r="F414" s="119"/>
      <c r="G414" s="118"/>
      <c r="H414" s="118"/>
      <c r="I414" s="118"/>
      <c r="J414" s="118"/>
      <c r="K414" s="118"/>
      <c r="L414" s="118"/>
      <c r="M414" s="122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</row>
    <row r="415" spans="1:30" ht="12" customHeight="1">
      <c r="A415" s="118"/>
      <c r="B415" s="118"/>
      <c r="C415" s="118"/>
      <c r="D415" s="119"/>
      <c r="E415" s="120"/>
      <c r="F415" s="119"/>
      <c r="G415" s="118"/>
      <c r="H415" s="118"/>
      <c r="I415" s="118"/>
      <c r="J415" s="118"/>
      <c r="K415" s="118"/>
      <c r="L415" s="118"/>
      <c r="M415" s="122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</row>
    <row r="416" spans="1:30" ht="12" customHeight="1">
      <c r="A416" s="118"/>
      <c r="B416" s="118"/>
      <c r="C416" s="118"/>
      <c r="D416" s="119"/>
      <c r="E416" s="120"/>
      <c r="F416" s="119"/>
      <c r="G416" s="118"/>
      <c r="H416" s="118"/>
      <c r="I416" s="118"/>
      <c r="J416" s="118"/>
      <c r="K416" s="118"/>
      <c r="L416" s="118"/>
      <c r="M416" s="122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</row>
    <row r="417" spans="1:30" ht="12" customHeight="1">
      <c r="A417" s="118"/>
      <c r="B417" s="118"/>
      <c r="C417" s="118"/>
      <c r="D417" s="119"/>
      <c r="E417" s="120"/>
      <c r="F417" s="119"/>
      <c r="G417" s="118"/>
      <c r="H417" s="118"/>
      <c r="I417" s="118"/>
      <c r="J417" s="118"/>
      <c r="K417" s="118"/>
      <c r="L417" s="118"/>
      <c r="M417" s="122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</row>
    <row r="418" spans="1:30" ht="12" customHeight="1">
      <c r="A418" s="118"/>
      <c r="B418" s="118"/>
      <c r="C418" s="118"/>
      <c r="D418" s="119"/>
      <c r="E418" s="120"/>
      <c r="F418" s="119"/>
      <c r="G418" s="118"/>
      <c r="H418" s="118"/>
      <c r="I418" s="118"/>
      <c r="J418" s="118"/>
      <c r="K418" s="118"/>
      <c r="L418" s="118"/>
      <c r="M418" s="122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</row>
    <row r="419" spans="1:30" ht="12" customHeight="1">
      <c r="A419" s="118"/>
      <c r="B419" s="118"/>
      <c r="C419" s="118"/>
      <c r="D419" s="119"/>
      <c r="E419" s="120"/>
      <c r="F419" s="119"/>
      <c r="G419" s="118"/>
      <c r="H419" s="118"/>
      <c r="I419" s="118"/>
      <c r="J419" s="118"/>
      <c r="K419" s="118"/>
      <c r="L419" s="118"/>
      <c r="M419" s="122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</row>
    <row r="420" spans="1:30" ht="12" customHeight="1">
      <c r="A420" s="118"/>
      <c r="B420" s="118"/>
      <c r="C420" s="118"/>
      <c r="D420" s="119"/>
      <c r="E420" s="120"/>
      <c r="F420" s="119"/>
      <c r="G420" s="118"/>
      <c r="H420" s="118"/>
      <c r="I420" s="118"/>
      <c r="J420" s="118"/>
      <c r="K420" s="118"/>
      <c r="L420" s="118"/>
      <c r="M420" s="122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</row>
    <row r="421" spans="1:30" ht="12" customHeight="1">
      <c r="A421" s="118"/>
      <c r="B421" s="118"/>
      <c r="C421" s="118"/>
      <c r="D421" s="119"/>
      <c r="E421" s="120"/>
      <c r="F421" s="119"/>
      <c r="G421" s="118"/>
      <c r="H421" s="118"/>
      <c r="I421" s="118"/>
      <c r="J421" s="118"/>
      <c r="K421" s="118"/>
      <c r="L421" s="118"/>
      <c r="M421" s="122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</row>
    <row r="422" spans="1:30" ht="12" customHeight="1">
      <c r="A422" s="118"/>
      <c r="B422" s="118"/>
      <c r="C422" s="118"/>
      <c r="D422" s="119"/>
      <c r="E422" s="120"/>
      <c r="F422" s="119"/>
      <c r="G422" s="118"/>
      <c r="H422" s="118"/>
      <c r="I422" s="118"/>
      <c r="J422" s="118"/>
      <c r="K422" s="118"/>
      <c r="L422" s="118"/>
      <c r="M422" s="122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</row>
    <row r="423" spans="1:30" ht="12" customHeight="1">
      <c r="A423" s="118"/>
      <c r="B423" s="118"/>
      <c r="C423" s="118"/>
      <c r="D423" s="119"/>
      <c r="E423" s="120"/>
      <c r="F423" s="119"/>
      <c r="G423" s="118"/>
      <c r="H423" s="118"/>
      <c r="I423" s="118"/>
      <c r="J423" s="118"/>
      <c r="K423" s="118"/>
      <c r="L423" s="118"/>
      <c r="M423" s="122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</row>
    <row r="424" spans="1:30" ht="12" customHeight="1">
      <c r="A424" s="118"/>
      <c r="B424" s="118"/>
      <c r="C424" s="118"/>
      <c r="D424" s="119"/>
      <c r="E424" s="120"/>
      <c r="F424" s="119"/>
      <c r="G424" s="118"/>
      <c r="H424" s="118"/>
      <c r="I424" s="118"/>
      <c r="J424" s="118"/>
      <c r="K424" s="118"/>
      <c r="L424" s="118"/>
      <c r="M424" s="122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</row>
    <row r="425" spans="1:30" ht="12" customHeight="1">
      <c r="A425" s="118"/>
      <c r="B425" s="118"/>
      <c r="C425" s="118"/>
      <c r="D425" s="119"/>
      <c r="E425" s="120"/>
      <c r="F425" s="119"/>
      <c r="G425" s="118"/>
      <c r="H425" s="118"/>
      <c r="I425" s="118"/>
      <c r="J425" s="118"/>
      <c r="K425" s="118"/>
      <c r="L425" s="118"/>
      <c r="M425" s="122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</row>
    <row r="426" spans="1:30" ht="12" customHeight="1">
      <c r="A426" s="118"/>
      <c r="B426" s="118"/>
      <c r="C426" s="118"/>
      <c r="D426" s="119"/>
      <c r="E426" s="120"/>
      <c r="F426" s="119"/>
      <c r="G426" s="118"/>
      <c r="H426" s="118"/>
      <c r="I426" s="118"/>
      <c r="J426" s="118"/>
      <c r="K426" s="118"/>
      <c r="L426" s="118"/>
      <c r="M426" s="122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</row>
    <row r="427" spans="1:30" ht="12" customHeight="1">
      <c r="A427" s="118"/>
      <c r="B427" s="118"/>
      <c r="C427" s="118"/>
      <c r="D427" s="119"/>
      <c r="E427" s="120"/>
      <c r="F427" s="119"/>
      <c r="G427" s="118"/>
      <c r="H427" s="118"/>
      <c r="I427" s="118"/>
      <c r="J427" s="118"/>
      <c r="K427" s="118"/>
      <c r="L427" s="118"/>
      <c r="M427" s="122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</row>
    <row r="428" spans="1:30" ht="12" customHeight="1">
      <c r="A428" s="118"/>
      <c r="B428" s="118"/>
      <c r="C428" s="118"/>
      <c r="D428" s="119"/>
      <c r="E428" s="120"/>
      <c r="F428" s="119"/>
      <c r="G428" s="118"/>
      <c r="H428" s="118"/>
      <c r="I428" s="118"/>
      <c r="J428" s="118"/>
      <c r="K428" s="118"/>
      <c r="L428" s="118"/>
      <c r="M428" s="122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</row>
    <row r="429" spans="1:30" ht="12" customHeight="1">
      <c r="A429" s="118"/>
      <c r="B429" s="118"/>
      <c r="C429" s="118"/>
      <c r="D429" s="119"/>
      <c r="E429" s="120"/>
      <c r="F429" s="119"/>
      <c r="G429" s="118"/>
      <c r="H429" s="118"/>
      <c r="I429" s="118"/>
      <c r="J429" s="118"/>
      <c r="K429" s="118"/>
      <c r="L429" s="118"/>
      <c r="M429" s="122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</row>
    <row r="430" spans="1:30" ht="12" customHeight="1">
      <c r="A430" s="118"/>
      <c r="B430" s="118"/>
      <c r="C430" s="118"/>
      <c r="D430" s="119"/>
      <c r="E430" s="120"/>
      <c r="F430" s="119"/>
      <c r="G430" s="118"/>
      <c r="H430" s="118"/>
      <c r="I430" s="118"/>
      <c r="J430" s="118"/>
      <c r="K430" s="118"/>
      <c r="L430" s="118"/>
      <c r="M430" s="122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</row>
    <row r="431" spans="1:30" ht="12" customHeight="1">
      <c r="A431" s="118"/>
      <c r="B431" s="118"/>
      <c r="C431" s="118"/>
      <c r="D431" s="119"/>
      <c r="E431" s="120"/>
      <c r="F431" s="119"/>
      <c r="G431" s="118"/>
      <c r="H431" s="118"/>
      <c r="I431" s="118"/>
      <c r="J431" s="118"/>
      <c r="K431" s="118"/>
      <c r="L431" s="118"/>
      <c r="M431" s="122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</row>
    <row r="432" spans="1:30" ht="12" customHeight="1">
      <c r="A432" s="118"/>
      <c r="B432" s="118"/>
      <c r="C432" s="118"/>
      <c r="D432" s="119"/>
      <c r="E432" s="120"/>
      <c r="F432" s="119"/>
      <c r="G432" s="118"/>
      <c r="H432" s="118"/>
      <c r="I432" s="118"/>
      <c r="J432" s="118"/>
      <c r="K432" s="118"/>
      <c r="L432" s="118"/>
      <c r="M432" s="122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</row>
    <row r="433" spans="1:30" ht="12" customHeight="1">
      <c r="A433" s="118"/>
      <c r="B433" s="118"/>
      <c r="C433" s="118"/>
      <c r="D433" s="119"/>
      <c r="E433" s="120"/>
      <c r="F433" s="119"/>
      <c r="G433" s="118"/>
      <c r="H433" s="118"/>
      <c r="I433" s="118"/>
      <c r="J433" s="118"/>
      <c r="K433" s="118"/>
      <c r="L433" s="118"/>
      <c r="M433" s="122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</row>
    <row r="434" spans="1:30" ht="12" customHeight="1">
      <c r="A434" s="118"/>
      <c r="B434" s="118"/>
      <c r="C434" s="118"/>
      <c r="D434" s="119"/>
      <c r="E434" s="120"/>
      <c r="F434" s="119"/>
      <c r="G434" s="118"/>
      <c r="H434" s="118"/>
      <c r="I434" s="118"/>
      <c r="J434" s="118"/>
      <c r="K434" s="118"/>
      <c r="L434" s="118"/>
      <c r="M434" s="122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</row>
    <row r="435" spans="1:30" ht="12" customHeight="1">
      <c r="A435" s="118"/>
      <c r="B435" s="118"/>
      <c r="C435" s="118"/>
      <c r="D435" s="119"/>
      <c r="E435" s="120"/>
      <c r="F435" s="119"/>
      <c r="G435" s="118"/>
      <c r="H435" s="118"/>
      <c r="I435" s="118"/>
      <c r="J435" s="118"/>
      <c r="K435" s="118"/>
      <c r="L435" s="118"/>
      <c r="M435" s="122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</row>
    <row r="436" spans="1:30" ht="12" customHeight="1">
      <c r="A436" s="118"/>
      <c r="B436" s="118"/>
      <c r="C436" s="118"/>
      <c r="D436" s="119"/>
      <c r="E436" s="120"/>
      <c r="F436" s="119"/>
      <c r="G436" s="118"/>
      <c r="H436" s="118"/>
      <c r="I436" s="118"/>
      <c r="J436" s="118"/>
      <c r="K436" s="118"/>
      <c r="L436" s="118"/>
      <c r="M436" s="122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</row>
    <row r="437" spans="1:30" ht="12" customHeight="1">
      <c r="A437" s="118"/>
      <c r="B437" s="118"/>
      <c r="C437" s="118"/>
      <c r="D437" s="119"/>
      <c r="E437" s="120"/>
      <c r="F437" s="119"/>
      <c r="G437" s="118"/>
      <c r="H437" s="118"/>
      <c r="I437" s="118"/>
      <c r="J437" s="118"/>
      <c r="K437" s="118"/>
      <c r="L437" s="118"/>
      <c r="M437" s="122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</row>
    <row r="438" spans="1:30" ht="12" customHeight="1">
      <c r="A438" s="118"/>
      <c r="B438" s="118"/>
      <c r="C438" s="118"/>
      <c r="D438" s="119"/>
      <c r="E438" s="120"/>
      <c r="F438" s="119"/>
      <c r="G438" s="118"/>
      <c r="H438" s="118"/>
      <c r="I438" s="118"/>
      <c r="J438" s="118"/>
      <c r="K438" s="118"/>
      <c r="L438" s="118"/>
      <c r="M438" s="122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</row>
    <row r="439" spans="1:30" ht="12" customHeight="1">
      <c r="A439" s="118"/>
      <c r="B439" s="118"/>
      <c r="C439" s="118"/>
      <c r="D439" s="119"/>
      <c r="E439" s="120"/>
      <c r="F439" s="119"/>
      <c r="G439" s="118"/>
      <c r="H439" s="118"/>
      <c r="I439" s="118"/>
      <c r="J439" s="118"/>
      <c r="K439" s="118"/>
      <c r="L439" s="118"/>
      <c r="M439" s="122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</row>
    <row r="440" spans="1:30" ht="12" customHeight="1">
      <c r="A440" s="118"/>
      <c r="B440" s="118"/>
      <c r="C440" s="118"/>
      <c r="D440" s="119"/>
      <c r="E440" s="120"/>
      <c r="F440" s="119"/>
      <c r="G440" s="118"/>
      <c r="H440" s="118"/>
      <c r="I440" s="118"/>
      <c r="J440" s="118"/>
      <c r="K440" s="118"/>
      <c r="L440" s="118"/>
      <c r="M440" s="122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</row>
    <row r="441" spans="1:30" ht="12" customHeight="1">
      <c r="A441" s="118"/>
      <c r="B441" s="118"/>
      <c r="C441" s="118"/>
      <c r="D441" s="119"/>
      <c r="E441" s="120"/>
      <c r="F441" s="119"/>
      <c r="G441" s="118"/>
      <c r="H441" s="118"/>
      <c r="I441" s="118"/>
      <c r="J441" s="118"/>
      <c r="K441" s="118"/>
      <c r="L441" s="118"/>
      <c r="M441" s="122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</row>
    <row r="442" spans="1:30" ht="12" customHeight="1">
      <c r="A442" s="118"/>
      <c r="B442" s="118"/>
      <c r="C442" s="118"/>
      <c r="D442" s="119"/>
      <c r="E442" s="120"/>
      <c r="F442" s="119"/>
      <c r="G442" s="118"/>
      <c r="H442" s="118"/>
      <c r="I442" s="118"/>
      <c r="J442" s="118"/>
      <c r="K442" s="118"/>
      <c r="L442" s="118"/>
      <c r="M442" s="122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</row>
    <row r="443" spans="1:30" ht="12" customHeight="1">
      <c r="A443" s="118"/>
      <c r="B443" s="118"/>
      <c r="C443" s="118"/>
      <c r="D443" s="119"/>
      <c r="E443" s="120"/>
      <c r="F443" s="119"/>
      <c r="G443" s="118"/>
      <c r="H443" s="118"/>
      <c r="I443" s="118"/>
      <c r="J443" s="118"/>
      <c r="K443" s="118"/>
      <c r="L443" s="118"/>
      <c r="M443" s="122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</row>
    <row r="444" spans="1:30" ht="12" customHeight="1">
      <c r="A444" s="118"/>
      <c r="B444" s="118"/>
      <c r="C444" s="118"/>
      <c r="D444" s="119"/>
      <c r="E444" s="120"/>
      <c r="F444" s="119"/>
      <c r="G444" s="118"/>
      <c r="H444" s="118"/>
      <c r="I444" s="118"/>
      <c r="J444" s="118"/>
      <c r="K444" s="118"/>
      <c r="L444" s="118"/>
      <c r="M444" s="122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</row>
    <row r="445" spans="1:30" ht="12" customHeight="1">
      <c r="A445" s="118"/>
      <c r="B445" s="118"/>
      <c r="C445" s="118"/>
      <c r="D445" s="119"/>
      <c r="E445" s="120"/>
      <c r="F445" s="119"/>
      <c r="G445" s="118"/>
      <c r="H445" s="118"/>
      <c r="I445" s="118"/>
      <c r="J445" s="118"/>
      <c r="K445" s="118"/>
      <c r="L445" s="118"/>
      <c r="M445" s="122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</row>
    <row r="446" spans="1:30" ht="12" customHeight="1">
      <c r="A446" s="118"/>
      <c r="B446" s="118"/>
      <c r="C446" s="118"/>
      <c r="D446" s="119"/>
      <c r="E446" s="120"/>
      <c r="F446" s="119"/>
      <c r="G446" s="118"/>
      <c r="H446" s="118"/>
      <c r="I446" s="118"/>
      <c r="J446" s="118"/>
      <c r="K446" s="118"/>
      <c r="L446" s="118"/>
      <c r="M446" s="122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</row>
    <row r="447" spans="1:30" ht="12" customHeight="1">
      <c r="A447" s="118"/>
      <c r="B447" s="118"/>
      <c r="C447" s="118"/>
      <c r="D447" s="119"/>
      <c r="E447" s="120"/>
      <c r="F447" s="119"/>
      <c r="G447" s="118"/>
      <c r="H447" s="118"/>
      <c r="I447" s="118"/>
      <c r="J447" s="118"/>
      <c r="K447" s="118"/>
      <c r="L447" s="118"/>
      <c r="M447" s="122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</row>
    <row r="448" spans="1:30" ht="12" customHeight="1">
      <c r="A448" s="118"/>
      <c r="B448" s="118"/>
      <c r="C448" s="118"/>
      <c r="D448" s="119"/>
      <c r="E448" s="120"/>
      <c r="F448" s="119"/>
      <c r="G448" s="118"/>
      <c r="H448" s="118"/>
      <c r="I448" s="118"/>
      <c r="J448" s="118"/>
      <c r="K448" s="118"/>
      <c r="L448" s="118"/>
      <c r="M448" s="122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</row>
    <row r="449" spans="1:30" ht="12" customHeight="1">
      <c r="A449" s="118"/>
      <c r="B449" s="118"/>
      <c r="C449" s="118"/>
      <c r="D449" s="119"/>
      <c r="E449" s="120"/>
      <c r="F449" s="119"/>
      <c r="G449" s="118"/>
      <c r="H449" s="118"/>
      <c r="I449" s="118"/>
      <c r="J449" s="118"/>
      <c r="K449" s="118"/>
      <c r="L449" s="118"/>
      <c r="M449" s="122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</row>
    <row r="450" spans="1:30" ht="12" customHeight="1">
      <c r="A450" s="118"/>
      <c r="B450" s="118"/>
      <c r="C450" s="118"/>
      <c r="D450" s="119"/>
      <c r="E450" s="120"/>
      <c r="F450" s="119"/>
      <c r="G450" s="118"/>
      <c r="H450" s="118"/>
      <c r="I450" s="118"/>
      <c r="J450" s="118"/>
      <c r="K450" s="118"/>
      <c r="L450" s="118"/>
      <c r="M450" s="122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</row>
    <row r="451" spans="1:30" ht="12" customHeight="1">
      <c r="A451" s="118"/>
      <c r="B451" s="118"/>
      <c r="C451" s="118"/>
      <c r="D451" s="119"/>
      <c r="E451" s="120"/>
      <c r="F451" s="119"/>
      <c r="G451" s="118"/>
      <c r="H451" s="118"/>
      <c r="I451" s="118"/>
      <c r="J451" s="118"/>
      <c r="K451" s="118"/>
      <c r="L451" s="118"/>
      <c r="M451" s="122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</row>
    <row r="452" spans="1:30" ht="12" customHeight="1">
      <c r="A452" s="118"/>
      <c r="B452" s="118"/>
      <c r="C452" s="118"/>
      <c r="D452" s="119"/>
      <c r="E452" s="120"/>
      <c r="F452" s="119"/>
      <c r="G452" s="118"/>
      <c r="H452" s="118"/>
      <c r="I452" s="118"/>
      <c r="J452" s="118"/>
      <c r="K452" s="118"/>
      <c r="L452" s="118"/>
      <c r="M452" s="122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</row>
    <row r="453" spans="1:30" ht="12" customHeight="1">
      <c r="A453" s="118"/>
      <c r="B453" s="118"/>
      <c r="C453" s="118"/>
      <c r="D453" s="119"/>
      <c r="E453" s="120"/>
      <c r="F453" s="119"/>
      <c r="G453" s="118"/>
      <c r="H453" s="118"/>
      <c r="I453" s="118"/>
      <c r="J453" s="118"/>
      <c r="K453" s="118"/>
      <c r="L453" s="118"/>
      <c r="M453" s="122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</row>
    <row r="454" spans="1:30" ht="12" customHeight="1">
      <c r="A454" s="118"/>
      <c r="B454" s="118"/>
      <c r="C454" s="118"/>
      <c r="D454" s="119"/>
      <c r="E454" s="120"/>
      <c r="F454" s="119"/>
      <c r="G454" s="118"/>
      <c r="H454" s="118"/>
      <c r="I454" s="118"/>
      <c r="J454" s="118"/>
      <c r="K454" s="118"/>
      <c r="L454" s="118"/>
      <c r="M454" s="122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</row>
    <row r="455" spans="1:30" ht="12" customHeight="1">
      <c r="A455" s="118"/>
      <c r="B455" s="118"/>
      <c r="C455" s="118"/>
      <c r="D455" s="119"/>
      <c r="E455" s="120"/>
      <c r="F455" s="119"/>
      <c r="G455" s="118"/>
      <c r="H455" s="118"/>
      <c r="I455" s="118"/>
      <c r="J455" s="118"/>
      <c r="K455" s="118"/>
      <c r="L455" s="118"/>
      <c r="M455" s="122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</row>
    <row r="456" spans="1:30" ht="12" customHeight="1">
      <c r="A456" s="118"/>
      <c r="B456" s="118"/>
      <c r="C456" s="118"/>
      <c r="D456" s="119"/>
      <c r="E456" s="120"/>
      <c r="F456" s="119"/>
      <c r="G456" s="118"/>
      <c r="H456" s="118"/>
      <c r="I456" s="118"/>
      <c r="J456" s="118"/>
      <c r="K456" s="118"/>
      <c r="L456" s="118"/>
      <c r="M456" s="122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</row>
    <row r="457" spans="1:30" ht="12" customHeight="1">
      <c r="A457" s="118"/>
      <c r="B457" s="118"/>
      <c r="C457" s="118"/>
      <c r="D457" s="119"/>
      <c r="E457" s="120"/>
      <c r="F457" s="119"/>
      <c r="G457" s="118"/>
      <c r="H457" s="118"/>
      <c r="I457" s="118"/>
      <c r="J457" s="118"/>
      <c r="K457" s="118"/>
      <c r="L457" s="118"/>
      <c r="M457" s="122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</row>
    <row r="458" spans="1:30" ht="12" customHeight="1">
      <c r="A458" s="118"/>
      <c r="B458" s="118"/>
      <c r="C458" s="118"/>
      <c r="D458" s="119"/>
      <c r="E458" s="120"/>
      <c r="F458" s="119"/>
      <c r="G458" s="118"/>
      <c r="H458" s="118"/>
      <c r="I458" s="118"/>
      <c r="J458" s="118"/>
      <c r="K458" s="118"/>
      <c r="L458" s="118"/>
      <c r="M458" s="122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</row>
    <row r="459" spans="1:30" ht="12" customHeight="1">
      <c r="A459" s="118"/>
      <c r="B459" s="118"/>
      <c r="C459" s="118"/>
      <c r="D459" s="119"/>
      <c r="E459" s="120"/>
      <c r="F459" s="119"/>
      <c r="G459" s="118"/>
      <c r="H459" s="118"/>
      <c r="I459" s="118"/>
      <c r="J459" s="118"/>
      <c r="K459" s="118"/>
      <c r="L459" s="118"/>
      <c r="M459" s="122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</row>
    <row r="460" spans="1:30" ht="12" customHeight="1">
      <c r="A460" s="118"/>
      <c r="B460" s="118"/>
      <c r="C460" s="118"/>
      <c r="D460" s="119"/>
      <c r="E460" s="120"/>
      <c r="F460" s="119"/>
      <c r="G460" s="118"/>
      <c r="H460" s="118"/>
      <c r="I460" s="118"/>
      <c r="J460" s="118"/>
      <c r="K460" s="118"/>
      <c r="L460" s="118"/>
      <c r="M460" s="122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</row>
    <row r="461" spans="1:30" ht="12" customHeight="1">
      <c r="A461" s="118"/>
      <c r="B461" s="118"/>
      <c r="C461" s="118"/>
      <c r="D461" s="119"/>
      <c r="E461" s="120"/>
      <c r="F461" s="119"/>
      <c r="G461" s="118"/>
      <c r="H461" s="118"/>
      <c r="I461" s="118"/>
      <c r="J461" s="118"/>
      <c r="K461" s="118"/>
      <c r="L461" s="118"/>
      <c r="M461" s="122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</row>
    <row r="462" spans="1:30" ht="12" customHeight="1">
      <c r="A462" s="118"/>
      <c r="B462" s="118"/>
      <c r="C462" s="118"/>
      <c r="D462" s="119"/>
      <c r="E462" s="120"/>
      <c r="F462" s="119"/>
      <c r="G462" s="118"/>
      <c r="H462" s="118"/>
      <c r="I462" s="118"/>
      <c r="J462" s="118"/>
      <c r="K462" s="118"/>
      <c r="L462" s="118"/>
      <c r="M462" s="122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</row>
    <row r="463" spans="1:30" ht="12" customHeight="1">
      <c r="A463" s="118"/>
      <c r="B463" s="118"/>
      <c r="C463" s="118"/>
      <c r="D463" s="119"/>
      <c r="E463" s="120"/>
      <c r="F463" s="119"/>
      <c r="G463" s="118"/>
      <c r="H463" s="118"/>
      <c r="I463" s="118"/>
      <c r="J463" s="118"/>
      <c r="K463" s="118"/>
      <c r="L463" s="118"/>
      <c r="M463" s="122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</row>
    <row r="464" spans="1:30" ht="12" customHeight="1">
      <c r="A464" s="118"/>
      <c r="B464" s="118"/>
      <c r="C464" s="118"/>
      <c r="D464" s="119"/>
      <c r="E464" s="120"/>
      <c r="F464" s="119"/>
      <c r="G464" s="118"/>
      <c r="H464" s="118"/>
      <c r="I464" s="118"/>
      <c r="J464" s="118"/>
      <c r="K464" s="118"/>
      <c r="L464" s="118"/>
      <c r="M464" s="122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</row>
    <row r="465" spans="1:30" ht="12" customHeight="1">
      <c r="A465" s="118"/>
      <c r="B465" s="118"/>
      <c r="C465" s="118"/>
      <c r="D465" s="119"/>
      <c r="E465" s="120"/>
      <c r="F465" s="119"/>
      <c r="G465" s="118"/>
      <c r="H465" s="118"/>
      <c r="I465" s="118"/>
      <c r="J465" s="118"/>
      <c r="K465" s="118"/>
      <c r="L465" s="118"/>
      <c r="M465" s="122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</row>
    <row r="466" spans="1:30" ht="12" customHeight="1">
      <c r="A466" s="118"/>
      <c r="B466" s="118"/>
      <c r="C466" s="118"/>
      <c r="D466" s="119"/>
      <c r="E466" s="120"/>
      <c r="F466" s="119"/>
      <c r="G466" s="118"/>
      <c r="H466" s="118"/>
      <c r="I466" s="118"/>
      <c r="J466" s="118"/>
      <c r="K466" s="118"/>
      <c r="L466" s="118"/>
      <c r="M466" s="122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</row>
    <row r="467" spans="1:30" ht="12" customHeight="1">
      <c r="A467" s="118"/>
      <c r="B467" s="118"/>
      <c r="C467" s="118"/>
      <c r="D467" s="119"/>
      <c r="E467" s="120"/>
      <c r="F467" s="119"/>
      <c r="G467" s="118"/>
      <c r="H467" s="118"/>
      <c r="I467" s="118"/>
      <c r="J467" s="118"/>
      <c r="K467" s="118"/>
      <c r="L467" s="118"/>
      <c r="M467" s="122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</row>
    <row r="468" spans="1:30" ht="12" customHeight="1">
      <c r="A468" s="118"/>
      <c r="B468" s="118"/>
      <c r="C468" s="118"/>
      <c r="D468" s="119"/>
      <c r="E468" s="120"/>
      <c r="F468" s="119"/>
      <c r="G468" s="118"/>
      <c r="H468" s="118"/>
      <c r="I468" s="118"/>
      <c r="J468" s="118"/>
      <c r="K468" s="118"/>
      <c r="L468" s="118"/>
      <c r="M468" s="122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</row>
    <row r="469" spans="1:30" ht="12" customHeight="1">
      <c r="A469" s="118"/>
      <c r="B469" s="118"/>
      <c r="C469" s="118"/>
      <c r="D469" s="119"/>
      <c r="E469" s="120"/>
      <c r="F469" s="119"/>
      <c r="G469" s="118"/>
      <c r="H469" s="118"/>
      <c r="I469" s="118"/>
      <c r="J469" s="118"/>
      <c r="K469" s="118"/>
      <c r="L469" s="118"/>
      <c r="M469" s="122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</row>
    <row r="470" spans="1:30" ht="12" customHeight="1">
      <c r="A470" s="118"/>
      <c r="B470" s="118"/>
      <c r="C470" s="118"/>
      <c r="D470" s="119"/>
      <c r="E470" s="120"/>
      <c r="F470" s="119"/>
      <c r="G470" s="118"/>
      <c r="H470" s="118"/>
      <c r="I470" s="118"/>
      <c r="J470" s="118"/>
      <c r="K470" s="118"/>
      <c r="L470" s="118"/>
      <c r="M470" s="122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</row>
    <row r="471" spans="1:30" ht="12" customHeight="1">
      <c r="A471" s="118"/>
      <c r="B471" s="118"/>
      <c r="C471" s="118"/>
      <c r="D471" s="119"/>
      <c r="E471" s="120"/>
      <c r="F471" s="119"/>
      <c r="G471" s="118"/>
      <c r="H471" s="118"/>
      <c r="I471" s="118"/>
      <c r="J471" s="118"/>
      <c r="K471" s="118"/>
      <c r="L471" s="118"/>
      <c r="M471" s="122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</row>
    <row r="472" spans="1:30" ht="12" customHeight="1">
      <c r="A472" s="118"/>
      <c r="B472" s="118"/>
      <c r="C472" s="118"/>
      <c r="D472" s="119"/>
      <c r="E472" s="120"/>
      <c r="F472" s="119"/>
      <c r="G472" s="118"/>
      <c r="H472" s="118"/>
      <c r="I472" s="118"/>
      <c r="J472" s="118"/>
      <c r="K472" s="118"/>
      <c r="L472" s="118"/>
      <c r="M472" s="122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</row>
    <row r="473" spans="1:30" ht="12" customHeight="1">
      <c r="A473" s="118"/>
      <c r="B473" s="118"/>
      <c r="C473" s="118"/>
      <c r="D473" s="119"/>
      <c r="E473" s="120"/>
      <c r="F473" s="119"/>
      <c r="G473" s="118"/>
      <c r="H473" s="118"/>
      <c r="I473" s="118"/>
      <c r="J473" s="118"/>
      <c r="K473" s="118"/>
      <c r="L473" s="118"/>
      <c r="M473" s="122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</row>
    <row r="474" spans="1:30" ht="12" customHeight="1">
      <c r="A474" s="118"/>
      <c r="B474" s="118"/>
      <c r="C474" s="118"/>
      <c r="D474" s="119"/>
      <c r="E474" s="120"/>
      <c r="F474" s="119"/>
      <c r="G474" s="118"/>
      <c r="H474" s="118"/>
      <c r="I474" s="118"/>
      <c r="J474" s="118"/>
      <c r="K474" s="118"/>
      <c r="L474" s="118"/>
      <c r="M474" s="122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</row>
    <row r="475" spans="1:30" ht="12" customHeight="1">
      <c r="A475" s="118"/>
      <c r="B475" s="118"/>
      <c r="C475" s="118"/>
      <c r="D475" s="119"/>
      <c r="E475" s="120"/>
      <c r="F475" s="119"/>
      <c r="G475" s="118"/>
      <c r="H475" s="118"/>
      <c r="I475" s="118"/>
      <c r="J475" s="118"/>
      <c r="K475" s="118"/>
      <c r="L475" s="118"/>
      <c r="M475" s="122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</row>
    <row r="476" spans="1:30" ht="12" customHeight="1">
      <c r="A476" s="118"/>
      <c r="B476" s="118"/>
      <c r="C476" s="118"/>
      <c r="D476" s="119"/>
      <c r="E476" s="120"/>
      <c r="F476" s="119"/>
      <c r="G476" s="118"/>
      <c r="H476" s="118"/>
      <c r="I476" s="118"/>
      <c r="J476" s="118"/>
      <c r="K476" s="118"/>
      <c r="L476" s="118"/>
      <c r="M476" s="122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</row>
    <row r="477" spans="1:30" ht="12" customHeight="1">
      <c r="A477" s="118"/>
      <c r="B477" s="118"/>
      <c r="C477" s="118"/>
      <c r="D477" s="119"/>
      <c r="E477" s="120"/>
      <c r="F477" s="119"/>
      <c r="G477" s="118"/>
      <c r="H477" s="118"/>
      <c r="I477" s="118"/>
      <c r="J477" s="118"/>
      <c r="K477" s="118"/>
      <c r="L477" s="118"/>
      <c r="M477" s="122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</row>
    <row r="478" spans="1:30" ht="12" customHeight="1">
      <c r="A478" s="118"/>
      <c r="B478" s="118"/>
      <c r="C478" s="118"/>
      <c r="D478" s="119"/>
      <c r="E478" s="120"/>
      <c r="F478" s="119"/>
      <c r="G478" s="118"/>
      <c r="H478" s="118"/>
      <c r="I478" s="118"/>
      <c r="J478" s="118"/>
      <c r="K478" s="118"/>
      <c r="L478" s="118"/>
      <c r="M478" s="122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</row>
    <row r="479" spans="1:30" ht="12" customHeight="1">
      <c r="A479" s="118"/>
      <c r="B479" s="118"/>
      <c r="C479" s="118"/>
      <c r="D479" s="119"/>
      <c r="E479" s="120"/>
      <c r="F479" s="119"/>
      <c r="G479" s="118"/>
      <c r="H479" s="118"/>
      <c r="I479" s="118"/>
      <c r="J479" s="118"/>
      <c r="K479" s="118"/>
      <c r="L479" s="118"/>
      <c r="M479" s="122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</row>
    <row r="480" spans="1:30" ht="12" customHeight="1">
      <c r="A480" s="118"/>
      <c r="B480" s="118"/>
      <c r="C480" s="118"/>
      <c r="D480" s="119"/>
      <c r="E480" s="120"/>
      <c r="F480" s="119"/>
      <c r="G480" s="118"/>
      <c r="H480" s="118"/>
      <c r="I480" s="118"/>
      <c r="J480" s="118"/>
      <c r="K480" s="118"/>
      <c r="L480" s="118"/>
      <c r="M480" s="122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</row>
    <row r="481" spans="1:30" ht="12" customHeight="1">
      <c r="A481" s="118"/>
      <c r="B481" s="118"/>
      <c r="C481" s="118"/>
      <c r="D481" s="119"/>
      <c r="E481" s="120"/>
      <c r="F481" s="119"/>
      <c r="G481" s="118"/>
      <c r="H481" s="118"/>
      <c r="I481" s="118"/>
      <c r="J481" s="118"/>
      <c r="K481" s="118"/>
      <c r="L481" s="118"/>
      <c r="M481" s="122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</row>
    <row r="482" spans="1:30" ht="12" customHeight="1">
      <c r="A482" s="118"/>
      <c r="B482" s="118"/>
      <c r="C482" s="118"/>
      <c r="D482" s="119"/>
      <c r="E482" s="120"/>
      <c r="F482" s="119"/>
      <c r="G482" s="118"/>
      <c r="H482" s="118"/>
      <c r="I482" s="118"/>
      <c r="J482" s="118"/>
      <c r="K482" s="118"/>
      <c r="L482" s="118"/>
      <c r="M482" s="122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</row>
    <row r="483" spans="1:30" ht="12" customHeight="1">
      <c r="A483" s="118"/>
      <c r="B483" s="118"/>
      <c r="C483" s="118"/>
      <c r="D483" s="119"/>
      <c r="E483" s="120"/>
      <c r="F483" s="119"/>
      <c r="G483" s="118"/>
      <c r="H483" s="118"/>
      <c r="I483" s="118"/>
      <c r="J483" s="118"/>
      <c r="K483" s="118"/>
      <c r="L483" s="118"/>
      <c r="M483" s="122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</row>
    <row r="484" spans="1:30" ht="12" customHeight="1">
      <c r="A484" s="118"/>
      <c r="B484" s="118"/>
      <c r="C484" s="118"/>
      <c r="D484" s="119"/>
      <c r="E484" s="120"/>
      <c r="F484" s="119"/>
      <c r="G484" s="118"/>
      <c r="H484" s="118"/>
      <c r="I484" s="118"/>
      <c r="J484" s="118"/>
      <c r="K484" s="118"/>
      <c r="L484" s="118"/>
      <c r="M484" s="122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</row>
    <row r="485" spans="1:30" ht="12" customHeight="1">
      <c r="A485" s="118"/>
      <c r="B485" s="118"/>
      <c r="C485" s="118"/>
      <c r="D485" s="119"/>
      <c r="E485" s="120"/>
      <c r="F485" s="119"/>
      <c r="G485" s="118"/>
      <c r="H485" s="118"/>
      <c r="I485" s="118"/>
      <c r="J485" s="118"/>
      <c r="K485" s="118"/>
      <c r="L485" s="118"/>
      <c r="M485" s="122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</row>
    <row r="486" spans="1:30" ht="12" customHeight="1">
      <c r="A486" s="118"/>
      <c r="B486" s="118"/>
      <c r="C486" s="118"/>
      <c r="D486" s="119"/>
      <c r="E486" s="120"/>
      <c r="F486" s="119"/>
      <c r="G486" s="118"/>
      <c r="H486" s="118"/>
      <c r="I486" s="118"/>
      <c r="J486" s="118"/>
      <c r="K486" s="118"/>
      <c r="L486" s="118"/>
      <c r="M486" s="122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</row>
    <row r="487" spans="1:30" ht="12" customHeight="1">
      <c r="A487" s="118"/>
      <c r="B487" s="118"/>
      <c r="C487" s="118"/>
      <c r="D487" s="119"/>
      <c r="E487" s="120"/>
      <c r="F487" s="119"/>
      <c r="G487" s="118"/>
      <c r="H487" s="118"/>
      <c r="I487" s="118"/>
      <c r="J487" s="118"/>
      <c r="K487" s="118"/>
      <c r="L487" s="118"/>
      <c r="M487" s="122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</row>
    <row r="488" spans="1:30" ht="12" customHeight="1">
      <c r="A488" s="118"/>
      <c r="B488" s="118"/>
      <c r="C488" s="118"/>
      <c r="D488" s="119"/>
      <c r="E488" s="120"/>
      <c r="F488" s="119"/>
      <c r="G488" s="118"/>
      <c r="H488" s="118"/>
      <c r="I488" s="118"/>
      <c r="J488" s="118"/>
      <c r="K488" s="118"/>
      <c r="L488" s="118"/>
      <c r="M488" s="122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</row>
    <row r="489" spans="1:30" ht="12" customHeight="1">
      <c r="A489" s="118"/>
      <c r="B489" s="118"/>
      <c r="C489" s="118"/>
      <c r="D489" s="119"/>
      <c r="E489" s="120"/>
      <c r="F489" s="119"/>
      <c r="G489" s="118"/>
      <c r="H489" s="118"/>
      <c r="I489" s="118"/>
      <c r="J489" s="118"/>
      <c r="K489" s="118"/>
      <c r="L489" s="118"/>
      <c r="M489" s="122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</row>
    <row r="490" spans="1:30" ht="12" customHeight="1">
      <c r="A490" s="118"/>
      <c r="B490" s="118"/>
      <c r="C490" s="118"/>
      <c r="D490" s="119"/>
      <c r="E490" s="120"/>
      <c r="F490" s="119"/>
      <c r="G490" s="118"/>
      <c r="H490" s="118"/>
      <c r="I490" s="118"/>
      <c r="J490" s="118"/>
      <c r="K490" s="118"/>
      <c r="L490" s="118"/>
      <c r="M490" s="122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</row>
    <row r="491" spans="1:30" ht="12" customHeight="1">
      <c r="A491" s="118"/>
      <c r="B491" s="118"/>
      <c r="C491" s="118"/>
      <c r="D491" s="119"/>
      <c r="E491" s="120"/>
      <c r="F491" s="119"/>
      <c r="G491" s="118"/>
      <c r="H491" s="118"/>
      <c r="I491" s="118"/>
      <c r="J491" s="118"/>
      <c r="K491" s="118"/>
      <c r="L491" s="118"/>
      <c r="M491" s="122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</row>
    <row r="492" spans="1:30" ht="12" customHeight="1">
      <c r="A492" s="118"/>
      <c r="B492" s="118"/>
      <c r="C492" s="118"/>
      <c r="D492" s="119"/>
      <c r="E492" s="120"/>
      <c r="F492" s="119"/>
      <c r="G492" s="118"/>
      <c r="H492" s="118"/>
      <c r="I492" s="118"/>
      <c r="J492" s="118"/>
      <c r="K492" s="118"/>
      <c r="L492" s="118"/>
      <c r="M492" s="122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</row>
    <row r="493" spans="1:30" ht="12" customHeight="1">
      <c r="A493" s="118"/>
      <c r="B493" s="118"/>
      <c r="C493" s="118"/>
      <c r="D493" s="119"/>
      <c r="E493" s="120"/>
      <c r="F493" s="119"/>
      <c r="G493" s="118"/>
      <c r="H493" s="118"/>
      <c r="I493" s="118"/>
      <c r="J493" s="118"/>
      <c r="K493" s="118"/>
      <c r="L493" s="118"/>
      <c r="M493" s="122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</row>
    <row r="494" spans="1:30" ht="12" customHeight="1">
      <c r="A494" s="118"/>
      <c r="B494" s="118"/>
      <c r="C494" s="118"/>
      <c r="D494" s="119"/>
      <c r="E494" s="120"/>
      <c r="F494" s="119"/>
      <c r="G494" s="118"/>
      <c r="H494" s="118"/>
      <c r="I494" s="118"/>
      <c r="J494" s="118"/>
      <c r="K494" s="118"/>
      <c r="L494" s="118"/>
      <c r="M494" s="122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</row>
    <row r="495" spans="1:30" ht="12" customHeight="1">
      <c r="A495" s="118"/>
      <c r="B495" s="118"/>
      <c r="C495" s="118"/>
      <c r="D495" s="119"/>
      <c r="E495" s="120"/>
      <c r="F495" s="119"/>
      <c r="G495" s="118"/>
      <c r="H495" s="118"/>
      <c r="I495" s="118"/>
      <c r="J495" s="118"/>
      <c r="K495" s="118"/>
      <c r="L495" s="118"/>
      <c r="M495" s="122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</row>
    <row r="496" spans="1:30" ht="12" customHeight="1">
      <c r="A496" s="118"/>
      <c r="B496" s="118"/>
      <c r="C496" s="118"/>
      <c r="D496" s="119"/>
      <c r="E496" s="120"/>
      <c r="F496" s="119"/>
      <c r="G496" s="118"/>
      <c r="H496" s="118"/>
      <c r="I496" s="118"/>
      <c r="J496" s="118"/>
      <c r="K496" s="118"/>
      <c r="L496" s="118"/>
      <c r="M496" s="122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</row>
    <row r="497" spans="1:30" ht="12" customHeight="1">
      <c r="A497" s="118"/>
      <c r="B497" s="118"/>
      <c r="C497" s="118"/>
      <c r="D497" s="119"/>
      <c r="E497" s="120"/>
      <c r="F497" s="119"/>
      <c r="G497" s="118"/>
      <c r="H497" s="118"/>
      <c r="I497" s="118"/>
      <c r="J497" s="118"/>
      <c r="K497" s="118"/>
      <c r="L497" s="118"/>
      <c r="M497" s="122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</row>
    <row r="498" spans="1:30" ht="12" customHeight="1">
      <c r="A498" s="118"/>
      <c r="B498" s="118"/>
      <c r="C498" s="118"/>
      <c r="D498" s="119"/>
      <c r="E498" s="120"/>
      <c r="F498" s="119"/>
      <c r="G498" s="118"/>
      <c r="H498" s="118"/>
      <c r="I498" s="118"/>
      <c r="J498" s="118"/>
      <c r="K498" s="118"/>
      <c r="L498" s="118"/>
      <c r="M498" s="122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</row>
    <row r="499" spans="1:30" ht="12" customHeight="1">
      <c r="A499" s="118"/>
      <c r="B499" s="118"/>
      <c r="C499" s="118"/>
      <c r="D499" s="119"/>
      <c r="E499" s="120"/>
      <c r="F499" s="119"/>
      <c r="G499" s="118"/>
      <c r="H499" s="118"/>
      <c r="I499" s="118"/>
      <c r="J499" s="118"/>
      <c r="K499" s="118"/>
      <c r="L499" s="118"/>
      <c r="M499" s="122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</row>
    <row r="500" spans="1:30" ht="12" customHeight="1">
      <c r="A500" s="118"/>
      <c r="B500" s="118"/>
      <c r="C500" s="118"/>
      <c r="D500" s="119"/>
      <c r="E500" s="120"/>
      <c r="F500" s="119"/>
      <c r="G500" s="118"/>
      <c r="H500" s="118"/>
      <c r="I500" s="118"/>
      <c r="J500" s="118"/>
      <c r="K500" s="118"/>
      <c r="L500" s="118"/>
      <c r="M500" s="122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</row>
    <row r="501" spans="1:30" ht="12" customHeight="1">
      <c r="A501" s="118"/>
      <c r="B501" s="118"/>
      <c r="C501" s="118"/>
      <c r="D501" s="119"/>
      <c r="E501" s="120"/>
      <c r="F501" s="119"/>
      <c r="G501" s="118"/>
      <c r="H501" s="118"/>
      <c r="I501" s="118"/>
      <c r="J501" s="118"/>
      <c r="K501" s="118"/>
      <c r="L501" s="118"/>
      <c r="M501" s="122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</row>
    <row r="502" spans="1:30" ht="12" customHeight="1">
      <c r="A502" s="118"/>
      <c r="B502" s="118"/>
      <c r="C502" s="118"/>
      <c r="D502" s="119"/>
      <c r="E502" s="120"/>
      <c r="F502" s="119"/>
      <c r="G502" s="118"/>
      <c r="H502" s="118"/>
      <c r="I502" s="118"/>
      <c r="J502" s="118"/>
      <c r="K502" s="118"/>
      <c r="L502" s="118"/>
      <c r="M502" s="122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</row>
    <row r="503" spans="1:30" ht="12" customHeight="1">
      <c r="A503" s="118"/>
      <c r="B503" s="118"/>
      <c r="C503" s="118"/>
      <c r="D503" s="119"/>
      <c r="E503" s="120"/>
      <c r="F503" s="119"/>
      <c r="G503" s="118"/>
      <c r="H503" s="118"/>
      <c r="I503" s="118"/>
      <c r="J503" s="118"/>
      <c r="K503" s="118"/>
      <c r="L503" s="118"/>
      <c r="M503" s="122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</row>
    <row r="504" spans="1:30" ht="12" customHeight="1">
      <c r="A504" s="118"/>
      <c r="B504" s="118"/>
      <c r="C504" s="118"/>
      <c r="D504" s="119"/>
      <c r="E504" s="120"/>
      <c r="F504" s="119"/>
      <c r="G504" s="118"/>
      <c r="H504" s="118"/>
      <c r="I504" s="118"/>
      <c r="J504" s="118"/>
      <c r="K504" s="118"/>
      <c r="L504" s="118"/>
      <c r="M504" s="122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</row>
    <row r="505" spans="1:30" ht="12" customHeight="1">
      <c r="A505" s="118"/>
      <c r="B505" s="118"/>
      <c r="C505" s="118"/>
      <c r="D505" s="119"/>
      <c r="E505" s="120"/>
      <c r="F505" s="119"/>
      <c r="G505" s="118"/>
      <c r="H505" s="118"/>
      <c r="I505" s="118"/>
      <c r="J505" s="118"/>
      <c r="K505" s="118"/>
      <c r="L505" s="118"/>
      <c r="M505" s="122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</row>
    <row r="506" spans="1:30" ht="12" customHeight="1">
      <c r="A506" s="118"/>
      <c r="B506" s="118"/>
      <c r="C506" s="118"/>
      <c r="D506" s="119"/>
      <c r="E506" s="120"/>
      <c r="F506" s="119"/>
      <c r="G506" s="118"/>
      <c r="H506" s="118"/>
      <c r="I506" s="118"/>
      <c r="J506" s="118"/>
      <c r="K506" s="118"/>
      <c r="L506" s="118"/>
      <c r="M506" s="122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</row>
    <row r="507" spans="1:30" ht="12" customHeight="1">
      <c r="A507" s="118"/>
      <c r="B507" s="118"/>
      <c r="C507" s="118"/>
      <c r="D507" s="119"/>
      <c r="E507" s="120"/>
      <c r="F507" s="119"/>
      <c r="G507" s="118"/>
      <c r="H507" s="118"/>
      <c r="I507" s="118"/>
      <c r="J507" s="118"/>
      <c r="K507" s="118"/>
      <c r="L507" s="118"/>
      <c r="M507" s="122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</row>
    <row r="508" spans="1:30" ht="12" customHeight="1">
      <c r="A508" s="118"/>
      <c r="B508" s="118"/>
      <c r="C508" s="118"/>
      <c r="D508" s="119"/>
      <c r="E508" s="120"/>
      <c r="F508" s="119"/>
      <c r="G508" s="118"/>
      <c r="H508" s="118"/>
      <c r="I508" s="118"/>
      <c r="J508" s="118"/>
      <c r="K508" s="118"/>
      <c r="L508" s="118"/>
      <c r="M508" s="122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</row>
    <row r="509" spans="1:30" ht="12" customHeight="1">
      <c r="A509" s="118"/>
      <c r="B509" s="118"/>
      <c r="C509" s="118"/>
      <c r="D509" s="119"/>
      <c r="E509" s="120"/>
      <c r="F509" s="119"/>
      <c r="G509" s="118"/>
      <c r="H509" s="118"/>
      <c r="I509" s="118"/>
      <c r="J509" s="118"/>
      <c r="K509" s="118"/>
      <c r="L509" s="118"/>
      <c r="M509" s="122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</row>
    <row r="510" spans="1:30" ht="12" customHeight="1">
      <c r="A510" s="118"/>
      <c r="B510" s="118"/>
      <c r="C510" s="118"/>
      <c r="D510" s="119"/>
      <c r="E510" s="120"/>
      <c r="F510" s="119"/>
      <c r="G510" s="118"/>
      <c r="H510" s="118"/>
      <c r="I510" s="118"/>
      <c r="J510" s="118"/>
      <c r="K510" s="118"/>
      <c r="L510" s="118"/>
      <c r="M510" s="122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</row>
    <row r="511" spans="1:30" ht="12" customHeight="1">
      <c r="A511" s="118"/>
      <c r="B511" s="118"/>
      <c r="C511" s="118"/>
      <c r="D511" s="119"/>
      <c r="E511" s="120"/>
      <c r="F511" s="119"/>
      <c r="G511" s="118"/>
      <c r="H511" s="118"/>
      <c r="I511" s="118"/>
      <c r="J511" s="118"/>
      <c r="K511" s="118"/>
      <c r="L511" s="118"/>
      <c r="M511" s="122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</row>
    <row r="512" spans="1:30" ht="12" customHeight="1">
      <c r="A512" s="118"/>
      <c r="B512" s="118"/>
      <c r="C512" s="118"/>
      <c r="D512" s="119"/>
      <c r="E512" s="120"/>
      <c r="F512" s="119"/>
      <c r="G512" s="118"/>
      <c r="H512" s="118"/>
      <c r="I512" s="118"/>
      <c r="J512" s="118"/>
      <c r="K512" s="118"/>
      <c r="L512" s="118"/>
      <c r="M512" s="122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</row>
    <row r="513" spans="1:30" ht="12" customHeight="1">
      <c r="A513" s="118"/>
      <c r="B513" s="118"/>
      <c r="C513" s="118"/>
      <c r="D513" s="119"/>
      <c r="E513" s="120"/>
      <c r="F513" s="119"/>
      <c r="G513" s="118"/>
      <c r="H513" s="118"/>
      <c r="I513" s="118"/>
      <c r="J513" s="118"/>
      <c r="K513" s="118"/>
      <c r="L513" s="118"/>
      <c r="M513" s="122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</row>
    <row r="514" spans="1:30" ht="12" customHeight="1">
      <c r="A514" s="118"/>
      <c r="B514" s="118"/>
      <c r="C514" s="118"/>
      <c r="D514" s="119"/>
      <c r="E514" s="120"/>
      <c r="F514" s="119"/>
      <c r="G514" s="118"/>
      <c r="H514" s="118"/>
      <c r="I514" s="118"/>
      <c r="J514" s="118"/>
      <c r="K514" s="118"/>
      <c r="L514" s="118"/>
      <c r="M514" s="122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</row>
    <row r="515" spans="1:30" ht="12" customHeight="1">
      <c r="A515" s="118"/>
      <c r="B515" s="118"/>
      <c r="C515" s="118"/>
      <c r="D515" s="119"/>
      <c r="E515" s="120"/>
      <c r="F515" s="119"/>
      <c r="G515" s="118"/>
      <c r="H515" s="118"/>
      <c r="I515" s="118"/>
      <c r="J515" s="118"/>
      <c r="K515" s="118"/>
      <c r="L515" s="118"/>
      <c r="M515" s="122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</row>
    <row r="516" spans="1:30" ht="12" customHeight="1">
      <c r="A516" s="118"/>
      <c r="B516" s="118"/>
      <c r="C516" s="118"/>
      <c r="D516" s="119"/>
      <c r="E516" s="120"/>
      <c r="F516" s="119"/>
      <c r="G516" s="118"/>
      <c r="H516" s="118"/>
      <c r="I516" s="118"/>
      <c r="J516" s="118"/>
      <c r="K516" s="118"/>
      <c r="L516" s="118"/>
      <c r="M516" s="122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</row>
    <row r="517" spans="1:30" ht="12" customHeight="1">
      <c r="A517" s="118"/>
      <c r="B517" s="118"/>
      <c r="C517" s="118"/>
      <c r="D517" s="119"/>
      <c r="E517" s="120"/>
      <c r="F517" s="119"/>
      <c r="G517" s="118"/>
      <c r="H517" s="118"/>
      <c r="I517" s="118"/>
      <c r="J517" s="118"/>
      <c r="K517" s="118"/>
      <c r="L517" s="118"/>
      <c r="M517" s="122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</row>
    <row r="518" spans="1:30" ht="12" customHeight="1">
      <c r="A518" s="118"/>
      <c r="B518" s="118"/>
      <c r="C518" s="118"/>
      <c r="D518" s="119"/>
      <c r="E518" s="120"/>
      <c r="F518" s="119"/>
      <c r="G518" s="118"/>
      <c r="H518" s="118"/>
      <c r="I518" s="118"/>
      <c r="J518" s="118"/>
      <c r="K518" s="118"/>
      <c r="L518" s="118"/>
      <c r="M518" s="122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</row>
    <row r="519" spans="1:30" ht="12" customHeight="1">
      <c r="A519" s="118"/>
      <c r="B519" s="118"/>
      <c r="C519" s="118"/>
      <c r="D519" s="119"/>
      <c r="E519" s="120"/>
      <c r="F519" s="119"/>
      <c r="G519" s="118"/>
      <c r="H519" s="118"/>
      <c r="I519" s="118"/>
      <c r="J519" s="118"/>
      <c r="K519" s="118"/>
      <c r="L519" s="118"/>
      <c r="M519" s="122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</row>
    <row r="520" spans="1:30" ht="12" customHeight="1">
      <c r="A520" s="118"/>
      <c r="B520" s="118"/>
      <c r="C520" s="118"/>
      <c r="D520" s="119"/>
      <c r="E520" s="120"/>
      <c r="F520" s="119"/>
      <c r="G520" s="118"/>
      <c r="H520" s="118"/>
      <c r="I520" s="118"/>
      <c r="J520" s="118"/>
      <c r="K520" s="118"/>
      <c r="L520" s="118"/>
      <c r="M520" s="122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</row>
    <row r="521" spans="1:30" ht="12" customHeight="1">
      <c r="A521" s="118"/>
      <c r="B521" s="118"/>
      <c r="C521" s="118"/>
      <c r="D521" s="119"/>
      <c r="E521" s="120"/>
      <c r="F521" s="119"/>
      <c r="G521" s="118"/>
      <c r="H521" s="118"/>
      <c r="I521" s="118"/>
      <c r="J521" s="118"/>
      <c r="K521" s="118"/>
      <c r="L521" s="118"/>
      <c r="M521" s="122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</row>
    <row r="522" spans="1:30" ht="12" customHeight="1">
      <c r="A522" s="118"/>
      <c r="B522" s="118"/>
      <c r="C522" s="118"/>
      <c r="D522" s="119"/>
      <c r="E522" s="120"/>
      <c r="F522" s="119"/>
      <c r="G522" s="118"/>
      <c r="H522" s="118"/>
      <c r="I522" s="118"/>
      <c r="J522" s="118"/>
      <c r="K522" s="118"/>
      <c r="L522" s="118"/>
      <c r="M522" s="122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</row>
    <row r="523" spans="1:30" ht="12" customHeight="1">
      <c r="A523" s="118"/>
      <c r="B523" s="118"/>
      <c r="C523" s="118"/>
      <c r="D523" s="119"/>
      <c r="E523" s="120"/>
      <c r="F523" s="119"/>
      <c r="G523" s="118"/>
      <c r="H523" s="118"/>
      <c r="I523" s="118"/>
      <c r="J523" s="118"/>
      <c r="K523" s="118"/>
      <c r="L523" s="118"/>
      <c r="M523" s="122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</row>
    <row r="524" spans="1:30" ht="12" customHeight="1">
      <c r="A524" s="118"/>
      <c r="B524" s="118"/>
      <c r="C524" s="118"/>
      <c r="D524" s="119"/>
      <c r="E524" s="120"/>
      <c r="F524" s="119"/>
      <c r="G524" s="118"/>
      <c r="H524" s="118"/>
      <c r="I524" s="118"/>
      <c r="J524" s="118"/>
      <c r="K524" s="118"/>
      <c r="L524" s="118"/>
      <c r="M524" s="122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</row>
    <row r="525" spans="1:30" ht="12" customHeight="1">
      <c r="A525" s="118"/>
      <c r="B525" s="118"/>
      <c r="C525" s="118"/>
      <c r="D525" s="119"/>
      <c r="E525" s="120"/>
      <c r="F525" s="119"/>
      <c r="G525" s="118"/>
      <c r="H525" s="118"/>
      <c r="I525" s="118"/>
      <c r="J525" s="118"/>
      <c r="K525" s="118"/>
      <c r="L525" s="118"/>
      <c r="M525" s="122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</row>
    <row r="526" spans="1:30" ht="12" customHeight="1">
      <c r="A526" s="118"/>
      <c r="B526" s="118"/>
      <c r="C526" s="118"/>
      <c r="D526" s="119"/>
      <c r="E526" s="120"/>
      <c r="F526" s="119"/>
      <c r="G526" s="118"/>
      <c r="H526" s="118"/>
      <c r="I526" s="118"/>
      <c r="J526" s="118"/>
      <c r="K526" s="118"/>
      <c r="L526" s="118"/>
      <c r="M526" s="122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</row>
    <row r="527" spans="1:30" ht="12" customHeight="1">
      <c r="A527" s="118"/>
      <c r="B527" s="118"/>
      <c r="C527" s="118"/>
      <c r="D527" s="119"/>
      <c r="E527" s="120"/>
      <c r="F527" s="119"/>
      <c r="G527" s="118"/>
      <c r="H527" s="118"/>
      <c r="I527" s="118"/>
      <c r="J527" s="118"/>
      <c r="K527" s="118"/>
      <c r="L527" s="118"/>
      <c r="M527" s="122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</row>
    <row r="528" spans="1:30" ht="12" customHeight="1">
      <c r="A528" s="118"/>
      <c r="B528" s="118"/>
      <c r="C528" s="118"/>
      <c r="D528" s="119"/>
      <c r="E528" s="120"/>
      <c r="F528" s="119"/>
      <c r="G528" s="118"/>
      <c r="H528" s="118"/>
      <c r="I528" s="118"/>
      <c r="J528" s="118"/>
      <c r="K528" s="118"/>
      <c r="L528" s="118"/>
      <c r="M528" s="122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</row>
    <row r="529" spans="1:30" ht="12" customHeight="1">
      <c r="A529" s="118"/>
      <c r="B529" s="118"/>
      <c r="C529" s="118"/>
      <c r="D529" s="119"/>
      <c r="E529" s="120"/>
      <c r="F529" s="119"/>
      <c r="G529" s="118"/>
      <c r="H529" s="118"/>
      <c r="I529" s="118"/>
      <c r="J529" s="118"/>
      <c r="K529" s="118"/>
      <c r="L529" s="118"/>
      <c r="M529" s="122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</row>
    <row r="530" spans="1:30" ht="12" customHeight="1">
      <c r="A530" s="118"/>
      <c r="B530" s="118"/>
      <c r="C530" s="118"/>
      <c r="D530" s="119"/>
      <c r="E530" s="120"/>
      <c r="F530" s="119"/>
      <c r="G530" s="118"/>
      <c r="H530" s="118"/>
      <c r="I530" s="118"/>
      <c r="J530" s="118"/>
      <c r="K530" s="118"/>
      <c r="L530" s="118"/>
      <c r="M530" s="122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</row>
    <row r="531" spans="1:30" ht="12" customHeight="1">
      <c r="A531" s="118"/>
      <c r="B531" s="118"/>
      <c r="C531" s="118"/>
      <c r="D531" s="119"/>
      <c r="E531" s="120"/>
      <c r="F531" s="119"/>
      <c r="G531" s="118"/>
      <c r="H531" s="118"/>
      <c r="I531" s="118"/>
      <c r="J531" s="118"/>
      <c r="K531" s="118"/>
      <c r="L531" s="118"/>
      <c r="M531" s="122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</row>
    <row r="532" spans="1:30" ht="12" customHeight="1">
      <c r="A532" s="118"/>
      <c r="B532" s="118"/>
      <c r="C532" s="118"/>
      <c r="D532" s="119"/>
      <c r="E532" s="120"/>
      <c r="F532" s="119"/>
      <c r="G532" s="118"/>
      <c r="H532" s="118"/>
      <c r="I532" s="118"/>
      <c r="J532" s="118"/>
      <c r="K532" s="118"/>
      <c r="L532" s="118"/>
      <c r="M532" s="122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</row>
    <row r="533" spans="1:30" ht="12" customHeight="1">
      <c r="A533" s="118"/>
      <c r="B533" s="118"/>
      <c r="C533" s="118"/>
      <c r="D533" s="119"/>
      <c r="E533" s="120"/>
      <c r="F533" s="119"/>
      <c r="G533" s="118"/>
      <c r="H533" s="118"/>
      <c r="I533" s="118"/>
      <c r="J533" s="118"/>
      <c r="K533" s="118"/>
      <c r="L533" s="118"/>
      <c r="M533" s="122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</row>
    <row r="534" spans="1:30" ht="12" customHeight="1">
      <c r="A534" s="118"/>
      <c r="B534" s="118"/>
      <c r="C534" s="118"/>
      <c r="D534" s="119"/>
      <c r="E534" s="120"/>
      <c r="F534" s="119"/>
      <c r="G534" s="118"/>
      <c r="H534" s="118"/>
      <c r="I534" s="118"/>
      <c r="J534" s="118"/>
      <c r="K534" s="118"/>
      <c r="L534" s="118"/>
      <c r="M534" s="122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</row>
    <row r="535" spans="1:30" ht="12" customHeight="1">
      <c r="A535" s="118"/>
      <c r="B535" s="118"/>
      <c r="C535" s="118"/>
      <c r="D535" s="119"/>
      <c r="E535" s="120"/>
      <c r="F535" s="119"/>
      <c r="G535" s="118"/>
      <c r="H535" s="118"/>
      <c r="I535" s="118"/>
      <c r="J535" s="118"/>
      <c r="K535" s="118"/>
      <c r="L535" s="118"/>
      <c r="M535" s="122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</row>
    <row r="536" spans="1:30" ht="12" customHeight="1">
      <c r="A536" s="118"/>
      <c r="B536" s="118"/>
      <c r="C536" s="118"/>
      <c r="D536" s="119"/>
      <c r="E536" s="120"/>
      <c r="F536" s="119"/>
      <c r="G536" s="118"/>
      <c r="H536" s="118"/>
      <c r="I536" s="118"/>
      <c r="J536" s="118"/>
      <c r="K536" s="118"/>
      <c r="L536" s="118"/>
      <c r="M536" s="122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</row>
    <row r="537" spans="1:30" ht="12" customHeight="1">
      <c r="A537" s="118"/>
      <c r="B537" s="118"/>
      <c r="C537" s="118"/>
      <c r="D537" s="119"/>
      <c r="E537" s="120"/>
      <c r="F537" s="119"/>
      <c r="G537" s="118"/>
      <c r="H537" s="118"/>
      <c r="I537" s="118"/>
      <c r="J537" s="118"/>
      <c r="K537" s="118"/>
      <c r="L537" s="118"/>
      <c r="M537" s="122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</row>
    <row r="538" spans="1:30" ht="12" customHeight="1">
      <c r="A538" s="118"/>
      <c r="B538" s="118"/>
      <c r="C538" s="118"/>
      <c r="D538" s="119"/>
      <c r="E538" s="120"/>
      <c r="F538" s="119"/>
      <c r="G538" s="118"/>
      <c r="H538" s="118"/>
      <c r="I538" s="118"/>
      <c r="J538" s="118"/>
      <c r="K538" s="118"/>
      <c r="L538" s="118"/>
      <c r="M538" s="122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</row>
    <row r="539" spans="1:30" ht="12" customHeight="1">
      <c r="A539" s="118"/>
      <c r="B539" s="118"/>
      <c r="C539" s="118"/>
      <c r="D539" s="119"/>
      <c r="E539" s="120"/>
      <c r="F539" s="119"/>
      <c r="G539" s="118"/>
      <c r="H539" s="118"/>
      <c r="I539" s="118"/>
      <c r="J539" s="118"/>
      <c r="K539" s="118"/>
      <c r="L539" s="118"/>
      <c r="M539" s="122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</row>
    <row r="540" spans="1:30" ht="12" customHeight="1">
      <c r="A540" s="118"/>
      <c r="B540" s="118"/>
      <c r="C540" s="118"/>
      <c r="D540" s="119"/>
      <c r="E540" s="120"/>
      <c r="F540" s="119"/>
      <c r="G540" s="118"/>
      <c r="H540" s="118"/>
      <c r="I540" s="118"/>
      <c r="J540" s="118"/>
      <c r="K540" s="118"/>
      <c r="L540" s="118"/>
      <c r="M540" s="122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</row>
    <row r="541" spans="1:30" ht="12" customHeight="1">
      <c r="A541" s="118"/>
      <c r="B541" s="118"/>
      <c r="C541" s="118"/>
      <c r="D541" s="119"/>
      <c r="E541" s="120"/>
      <c r="F541" s="119"/>
      <c r="G541" s="118"/>
      <c r="H541" s="118"/>
      <c r="I541" s="118"/>
      <c r="J541" s="118"/>
      <c r="K541" s="118"/>
      <c r="L541" s="118"/>
      <c r="M541" s="122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</row>
    <row r="542" spans="1:30" ht="12" customHeight="1">
      <c r="A542" s="118"/>
      <c r="B542" s="118"/>
      <c r="C542" s="118"/>
      <c r="D542" s="119"/>
      <c r="E542" s="120"/>
      <c r="F542" s="119"/>
      <c r="G542" s="118"/>
      <c r="H542" s="118"/>
      <c r="I542" s="118"/>
      <c r="J542" s="118"/>
      <c r="K542" s="118"/>
      <c r="L542" s="118"/>
      <c r="M542" s="122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</row>
    <row r="543" spans="1:30" ht="12" customHeight="1">
      <c r="A543" s="118"/>
      <c r="B543" s="118"/>
      <c r="C543" s="118"/>
      <c r="D543" s="119"/>
      <c r="E543" s="120"/>
      <c r="F543" s="119"/>
      <c r="G543" s="118"/>
      <c r="H543" s="118"/>
      <c r="I543" s="118"/>
      <c r="J543" s="118"/>
      <c r="K543" s="118"/>
      <c r="L543" s="118"/>
      <c r="M543" s="122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</row>
    <row r="544" spans="1:30" ht="12" customHeight="1">
      <c r="A544" s="118"/>
      <c r="B544" s="118"/>
      <c r="C544" s="118"/>
      <c r="D544" s="119"/>
      <c r="E544" s="120"/>
      <c r="F544" s="119"/>
      <c r="G544" s="118"/>
      <c r="H544" s="118"/>
      <c r="I544" s="118"/>
      <c r="J544" s="118"/>
      <c r="K544" s="118"/>
      <c r="L544" s="118"/>
      <c r="M544" s="122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</row>
    <row r="545" spans="1:30" ht="12" customHeight="1">
      <c r="A545" s="118"/>
      <c r="B545" s="118"/>
      <c r="C545" s="118"/>
      <c r="D545" s="119"/>
      <c r="E545" s="120"/>
      <c r="F545" s="119"/>
      <c r="G545" s="118"/>
      <c r="H545" s="118"/>
      <c r="I545" s="118"/>
      <c r="J545" s="118"/>
      <c r="K545" s="118"/>
      <c r="L545" s="118"/>
      <c r="M545" s="122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</row>
    <row r="546" spans="1:30" ht="12" customHeight="1">
      <c r="A546" s="118"/>
      <c r="B546" s="118"/>
      <c r="C546" s="118"/>
      <c r="D546" s="119"/>
      <c r="E546" s="120"/>
      <c r="F546" s="119"/>
      <c r="G546" s="118"/>
      <c r="H546" s="118"/>
      <c r="I546" s="118"/>
      <c r="J546" s="118"/>
      <c r="K546" s="118"/>
      <c r="L546" s="118"/>
      <c r="M546" s="122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</row>
    <row r="547" spans="1:30" ht="12" customHeight="1">
      <c r="A547" s="118"/>
      <c r="B547" s="118"/>
      <c r="C547" s="118"/>
      <c r="D547" s="119"/>
      <c r="E547" s="120"/>
      <c r="F547" s="119"/>
      <c r="G547" s="118"/>
      <c r="H547" s="118"/>
      <c r="I547" s="118"/>
      <c r="J547" s="118"/>
      <c r="K547" s="118"/>
      <c r="L547" s="118"/>
      <c r="M547" s="122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</row>
    <row r="548" spans="1:30" ht="12" customHeight="1">
      <c r="A548" s="118"/>
      <c r="B548" s="118"/>
      <c r="C548" s="118"/>
      <c r="D548" s="119"/>
      <c r="E548" s="120"/>
      <c r="F548" s="119"/>
      <c r="G548" s="118"/>
      <c r="H548" s="118"/>
      <c r="I548" s="118"/>
      <c r="J548" s="118"/>
      <c r="K548" s="118"/>
      <c r="L548" s="118"/>
      <c r="M548" s="122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</row>
    <row r="549" spans="1:30" ht="12" customHeight="1">
      <c r="A549" s="118"/>
      <c r="B549" s="118"/>
      <c r="C549" s="118"/>
      <c r="D549" s="119"/>
      <c r="E549" s="120"/>
      <c r="F549" s="119"/>
      <c r="G549" s="118"/>
      <c r="H549" s="118"/>
      <c r="I549" s="118"/>
      <c r="J549" s="118"/>
      <c r="K549" s="118"/>
      <c r="L549" s="118"/>
      <c r="M549" s="122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</row>
    <row r="550" spans="1:30" ht="12" customHeight="1">
      <c r="A550" s="118"/>
      <c r="B550" s="118"/>
      <c r="C550" s="118"/>
      <c r="D550" s="119"/>
      <c r="E550" s="120"/>
      <c r="F550" s="119"/>
      <c r="G550" s="118"/>
      <c r="H550" s="118"/>
      <c r="I550" s="118"/>
      <c r="J550" s="118"/>
      <c r="K550" s="118"/>
      <c r="L550" s="118"/>
      <c r="M550" s="122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</row>
    <row r="551" spans="1:30" ht="12" customHeight="1">
      <c r="A551" s="118"/>
      <c r="B551" s="118"/>
      <c r="C551" s="118"/>
      <c r="D551" s="119"/>
      <c r="E551" s="120"/>
      <c r="F551" s="119"/>
      <c r="G551" s="118"/>
      <c r="H551" s="118"/>
      <c r="I551" s="118"/>
      <c r="J551" s="118"/>
      <c r="K551" s="118"/>
      <c r="L551" s="118"/>
      <c r="M551" s="122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</row>
    <row r="552" spans="1:30" ht="12" customHeight="1">
      <c r="A552" s="118"/>
      <c r="B552" s="118"/>
      <c r="C552" s="118"/>
      <c r="D552" s="119"/>
      <c r="E552" s="120"/>
      <c r="F552" s="119"/>
      <c r="G552" s="118"/>
      <c r="H552" s="118"/>
      <c r="I552" s="118"/>
      <c r="J552" s="118"/>
      <c r="K552" s="118"/>
      <c r="L552" s="118"/>
      <c r="M552" s="122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</row>
    <row r="553" spans="1:30" ht="12" customHeight="1">
      <c r="A553" s="118"/>
      <c r="B553" s="118"/>
      <c r="C553" s="118"/>
      <c r="D553" s="119"/>
      <c r="E553" s="120"/>
      <c r="F553" s="119"/>
      <c r="G553" s="118"/>
      <c r="H553" s="118"/>
      <c r="I553" s="118"/>
      <c r="J553" s="118"/>
      <c r="K553" s="118"/>
      <c r="L553" s="118"/>
      <c r="M553" s="122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</row>
    <row r="554" spans="1:30" ht="12" customHeight="1">
      <c r="A554" s="118"/>
      <c r="B554" s="118"/>
      <c r="C554" s="118"/>
      <c r="D554" s="119"/>
      <c r="E554" s="120"/>
      <c r="F554" s="119"/>
      <c r="G554" s="118"/>
      <c r="H554" s="118"/>
      <c r="I554" s="118"/>
      <c r="J554" s="118"/>
      <c r="K554" s="118"/>
      <c r="L554" s="118"/>
      <c r="M554" s="122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</row>
    <row r="555" spans="1:30" ht="12" customHeight="1">
      <c r="A555" s="118"/>
      <c r="B555" s="118"/>
      <c r="C555" s="118"/>
      <c r="D555" s="119"/>
      <c r="E555" s="120"/>
      <c r="F555" s="119"/>
      <c r="G555" s="118"/>
      <c r="H555" s="118"/>
      <c r="I555" s="118"/>
      <c r="J555" s="118"/>
      <c r="K555" s="118"/>
      <c r="L555" s="118"/>
      <c r="M555" s="122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</row>
    <row r="556" spans="1:30" ht="12" customHeight="1">
      <c r="A556" s="118"/>
      <c r="B556" s="118"/>
      <c r="C556" s="118"/>
      <c r="D556" s="119"/>
      <c r="E556" s="120"/>
      <c r="F556" s="119"/>
      <c r="G556" s="118"/>
      <c r="H556" s="118"/>
      <c r="I556" s="118"/>
      <c r="J556" s="118"/>
      <c r="K556" s="118"/>
      <c r="L556" s="118"/>
      <c r="M556" s="122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</row>
    <row r="557" spans="1:30" ht="12" customHeight="1">
      <c r="A557" s="118"/>
      <c r="B557" s="118"/>
      <c r="C557" s="118"/>
      <c r="D557" s="119"/>
      <c r="E557" s="120"/>
      <c r="F557" s="119"/>
      <c r="G557" s="118"/>
      <c r="H557" s="118"/>
      <c r="I557" s="118"/>
      <c r="J557" s="118"/>
      <c r="K557" s="118"/>
      <c r="L557" s="118"/>
      <c r="M557" s="122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</row>
    <row r="558" spans="1:30" ht="12" customHeight="1">
      <c r="A558" s="118"/>
      <c r="B558" s="118"/>
      <c r="C558" s="118"/>
      <c r="D558" s="119"/>
      <c r="E558" s="120"/>
      <c r="F558" s="119"/>
      <c r="G558" s="118"/>
      <c r="H558" s="118"/>
      <c r="I558" s="118"/>
      <c r="J558" s="118"/>
      <c r="K558" s="118"/>
      <c r="L558" s="118"/>
      <c r="M558" s="122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</row>
    <row r="559" spans="1:30" ht="12" customHeight="1">
      <c r="A559" s="118"/>
      <c r="B559" s="118"/>
      <c r="C559" s="118"/>
      <c r="D559" s="119"/>
      <c r="E559" s="120"/>
      <c r="F559" s="119"/>
      <c r="G559" s="118"/>
      <c r="H559" s="118"/>
      <c r="I559" s="118"/>
      <c r="J559" s="118"/>
      <c r="K559" s="118"/>
      <c r="L559" s="118"/>
      <c r="M559" s="122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</row>
    <row r="560" spans="1:30" ht="12" customHeight="1">
      <c r="A560" s="118"/>
      <c r="B560" s="118"/>
      <c r="C560" s="118"/>
      <c r="D560" s="119"/>
      <c r="E560" s="120"/>
      <c r="F560" s="119"/>
      <c r="G560" s="118"/>
      <c r="H560" s="118"/>
      <c r="I560" s="118"/>
      <c r="J560" s="118"/>
      <c r="K560" s="118"/>
      <c r="L560" s="118"/>
      <c r="M560" s="122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</row>
    <row r="561" spans="1:30" ht="12" customHeight="1">
      <c r="A561" s="118"/>
      <c r="B561" s="118"/>
      <c r="C561" s="118"/>
      <c r="D561" s="119"/>
      <c r="E561" s="120"/>
      <c r="F561" s="119"/>
      <c r="G561" s="118"/>
      <c r="H561" s="118"/>
      <c r="I561" s="118"/>
      <c r="J561" s="118"/>
      <c r="K561" s="118"/>
      <c r="L561" s="118"/>
      <c r="M561" s="122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</row>
    <row r="562" spans="1:30" ht="12" customHeight="1">
      <c r="A562" s="118"/>
      <c r="B562" s="118"/>
      <c r="C562" s="118"/>
      <c r="D562" s="119"/>
      <c r="E562" s="120"/>
      <c r="F562" s="119"/>
      <c r="G562" s="118"/>
      <c r="H562" s="118"/>
      <c r="I562" s="118"/>
      <c r="J562" s="118"/>
      <c r="K562" s="118"/>
      <c r="L562" s="118"/>
      <c r="M562" s="122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</row>
    <row r="563" spans="1:30" ht="12" customHeight="1">
      <c r="A563" s="118"/>
      <c r="B563" s="118"/>
      <c r="C563" s="118"/>
      <c r="D563" s="119"/>
      <c r="E563" s="120"/>
      <c r="F563" s="119"/>
      <c r="G563" s="118"/>
      <c r="H563" s="118"/>
      <c r="I563" s="118"/>
      <c r="J563" s="118"/>
      <c r="K563" s="118"/>
      <c r="L563" s="118"/>
      <c r="M563" s="122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</row>
    <row r="564" spans="1:30" ht="12" customHeight="1">
      <c r="A564" s="118"/>
      <c r="B564" s="118"/>
      <c r="C564" s="118"/>
      <c r="D564" s="119"/>
      <c r="E564" s="120"/>
      <c r="F564" s="119"/>
      <c r="G564" s="118"/>
      <c r="H564" s="118"/>
      <c r="I564" s="118"/>
      <c r="J564" s="118"/>
      <c r="K564" s="118"/>
      <c r="L564" s="118"/>
      <c r="M564" s="122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</row>
    <row r="565" spans="1:30" ht="12" customHeight="1">
      <c r="A565" s="118"/>
      <c r="B565" s="118"/>
      <c r="C565" s="118"/>
      <c r="D565" s="119"/>
      <c r="E565" s="120"/>
      <c r="F565" s="119"/>
      <c r="G565" s="118"/>
      <c r="H565" s="118"/>
      <c r="I565" s="118"/>
      <c r="J565" s="118"/>
      <c r="K565" s="118"/>
      <c r="L565" s="118"/>
      <c r="M565" s="122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</row>
    <row r="566" spans="1:30" ht="12" customHeight="1">
      <c r="A566" s="118"/>
      <c r="B566" s="118"/>
      <c r="C566" s="118"/>
      <c r="D566" s="119"/>
      <c r="E566" s="120"/>
      <c r="F566" s="119"/>
      <c r="G566" s="118"/>
      <c r="H566" s="118"/>
      <c r="I566" s="118"/>
      <c r="J566" s="118"/>
      <c r="K566" s="118"/>
      <c r="L566" s="118"/>
      <c r="M566" s="122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</row>
    <row r="567" spans="1:30" ht="12" customHeight="1">
      <c r="A567" s="118"/>
      <c r="B567" s="118"/>
      <c r="C567" s="118"/>
      <c r="D567" s="119"/>
      <c r="E567" s="120"/>
      <c r="F567" s="119"/>
      <c r="G567" s="118"/>
      <c r="H567" s="118"/>
      <c r="I567" s="118"/>
      <c r="J567" s="118"/>
      <c r="K567" s="118"/>
      <c r="L567" s="118"/>
      <c r="M567" s="122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</row>
    <row r="568" spans="1:30" ht="12" customHeight="1">
      <c r="A568" s="118"/>
      <c r="B568" s="118"/>
      <c r="C568" s="118"/>
      <c r="D568" s="119"/>
      <c r="E568" s="120"/>
      <c r="F568" s="119"/>
      <c r="G568" s="118"/>
      <c r="H568" s="118"/>
      <c r="I568" s="118"/>
      <c r="J568" s="118"/>
      <c r="K568" s="118"/>
      <c r="L568" s="118"/>
      <c r="M568" s="122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</row>
    <row r="569" spans="1:30" ht="12" customHeight="1">
      <c r="A569" s="118"/>
      <c r="B569" s="118"/>
      <c r="C569" s="118"/>
      <c r="D569" s="119"/>
      <c r="E569" s="120"/>
      <c r="F569" s="119"/>
      <c r="G569" s="118"/>
      <c r="H569" s="118"/>
      <c r="I569" s="118"/>
      <c r="J569" s="118"/>
      <c r="K569" s="118"/>
      <c r="L569" s="118"/>
      <c r="M569" s="122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</row>
    <row r="570" spans="1:30" ht="12" customHeight="1">
      <c r="A570" s="118"/>
      <c r="B570" s="118"/>
      <c r="C570" s="118"/>
      <c r="D570" s="119"/>
      <c r="E570" s="120"/>
      <c r="F570" s="119"/>
      <c r="G570" s="118"/>
      <c r="H570" s="118"/>
      <c r="I570" s="118"/>
      <c r="J570" s="118"/>
      <c r="K570" s="118"/>
      <c r="L570" s="118"/>
      <c r="M570" s="122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</row>
    <row r="571" spans="1:30" ht="12" customHeight="1">
      <c r="A571" s="118"/>
      <c r="B571" s="118"/>
      <c r="C571" s="118"/>
      <c r="D571" s="119"/>
      <c r="E571" s="120"/>
      <c r="F571" s="119"/>
      <c r="G571" s="118"/>
      <c r="H571" s="118"/>
      <c r="I571" s="118"/>
      <c r="J571" s="118"/>
      <c r="K571" s="118"/>
      <c r="L571" s="118"/>
      <c r="M571" s="122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</row>
    <row r="572" spans="1:30" ht="12" customHeight="1">
      <c r="A572" s="118"/>
      <c r="B572" s="118"/>
      <c r="C572" s="118"/>
      <c r="D572" s="119"/>
      <c r="E572" s="120"/>
      <c r="F572" s="119"/>
      <c r="G572" s="118"/>
      <c r="H572" s="118"/>
      <c r="I572" s="118"/>
      <c r="J572" s="118"/>
      <c r="K572" s="118"/>
      <c r="L572" s="118"/>
      <c r="M572" s="122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</row>
    <row r="573" spans="1:30" ht="12" customHeight="1">
      <c r="A573" s="118"/>
      <c r="B573" s="118"/>
      <c r="C573" s="118"/>
      <c r="D573" s="119"/>
      <c r="E573" s="120"/>
      <c r="F573" s="119"/>
      <c r="G573" s="118"/>
      <c r="H573" s="118"/>
      <c r="I573" s="118"/>
      <c r="J573" s="118"/>
      <c r="K573" s="118"/>
      <c r="L573" s="118"/>
      <c r="M573" s="122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</row>
    <row r="574" spans="1:30" ht="12" customHeight="1">
      <c r="A574" s="118"/>
      <c r="B574" s="118"/>
      <c r="C574" s="118"/>
      <c r="D574" s="119"/>
      <c r="E574" s="120"/>
      <c r="F574" s="119"/>
      <c r="G574" s="118"/>
      <c r="H574" s="118"/>
      <c r="I574" s="118"/>
      <c r="J574" s="118"/>
      <c r="K574" s="118"/>
      <c r="L574" s="118"/>
      <c r="M574" s="122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</row>
    <row r="575" spans="1:30" ht="12" customHeight="1">
      <c r="A575" s="118"/>
      <c r="B575" s="118"/>
      <c r="C575" s="118"/>
      <c r="D575" s="119"/>
      <c r="E575" s="120"/>
      <c r="F575" s="119"/>
      <c r="G575" s="118"/>
      <c r="H575" s="118"/>
      <c r="I575" s="118"/>
      <c r="J575" s="118"/>
      <c r="K575" s="118"/>
      <c r="L575" s="118"/>
      <c r="M575" s="122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</row>
    <row r="576" spans="1:30" ht="12" customHeight="1">
      <c r="A576" s="118"/>
      <c r="B576" s="118"/>
      <c r="C576" s="118"/>
      <c r="D576" s="119"/>
      <c r="E576" s="120"/>
      <c r="F576" s="119"/>
      <c r="G576" s="118"/>
      <c r="H576" s="118"/>
      <c r="I576" s="118"/>
      <c r="J576" s="118"/>
      <c r="K576" s="118"/>
      <c r="L576" s="118"/>
      <c r="M576" s="122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</row>
    <row r="577" spans="1:30" ht="12" customHeight="1">
      <c r="A577" s="118"/>
      <c r="B577" s="118"/>
      <c r="C577" s="118"/>
      <c r="D577" s="119"/>
      <c r="E577" s="120"/>
      <c r="F577" s="119"/>
      <c r="G577" s="118"/>
      <c r="H577" s="118"/>
      <c r="I577" s="118"/>
      <c r="J577" s="118"/>
      <c r="K577" s="118"/>
      <c r="L577" s="118"/>
      <c r="M577" s="122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</row>
    <row r="578" spans="1:30" ht="12" customHeight="1">
      <c r="A578" s="118"/>
      <c r="B578" s="118"/>
      <c r="C578" s="118"/>
      <c r="D578" s="119"/>
      <c r="E578" s="120"/>
      <c r="F578" s="119"/>
      <c r="G578" s="118"/>
      <c r="H578" s="118"/>
      <c r="I578" s="118"/>
      <c r="J578" s="118"/>
      <c r="K578" s="118"/>
      <c r="L578" s="118"/>
      <c r="M578" s="122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</row>
    <row r="579" spans="1:30" ht="12" customHeight="1">
      <c r="A579" s="118"/>
      <c r="B579" s="118"/>
      <c r="C579" s="118"/>
      <c r="D579" s="119"/>
      <c r="E579" s="120"/>
      <c r="F579" s="119"/>
      <c r="G579" s="118"/>
      <c r="H579" s="118"/>
      <c r="I579" s="118"/>
      <c r="J579" s="118"/>
      <c r="K579" s="118"/>
      <c r="L579" s="118"/>
      <c r="M579" s="122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</row>
    <row r="580" spans="1:30" ht="12" customHeight="1">
      <c r="A580" s="118"/>
      <c r="B580" s="118"/>
      <c r="C580" s="118"/>
      <c r="D580" s="119"/>
      <c r="E580" s="120"/>
      <c r="F580" s="119"/>
      <c r="G580" s="118"/>
      <c r="H580" s="118"/>
      <c r="I580" s="118"/>
      <c r="J580" s="118"/>
      <c r="K580" s="118"/>
      <c r="L580" s="118"/>
      <c r="M580" s="122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</row>
    <row r="581" spans="1:30" ht="12" customHeight="1">
      <c r="A581" s="118"/>
      <c r="B581" s="118"/>
      <c r="C581" s="118"/>
      <c r="D581" s="119"/>
      <c r="E581" s="120"/>
      <c r="F581" s="119"/>
      <c r="G581" s="118"/>
      <c r="H581" s="118"/>
      <c r="I581" s="118"/>
      <c r="J581" s="118"/>
      <c r="K581" s="118"/>
      <c r="L581" s="118"/>
      <c r="M581" s="122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</row>
    <row r="582" spans="1:30" ht="12" customHeight="1">
      <c r="A582" s="118"/>
      <c r="B582" s="118"/>
      <c r="C582" s="118"/>
      <c r="D582" s="119"/>
      <c r="E582" s="120"/>
      <c r="F582" s="119"/>
      <c r="G582" s="118"/>
      <c r="H582" s="118"/>
      <c r="I582" s="118"/>
      <c r="J582" s="118"/>
      <c r="K582" s="118"/>
      <c r="L582" s="118"/>
      <c r="M582" s="122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</row>
    <row r="583" spans="1:30" ht="12" customHeight="1">
      <c r="A583" s="118"/>
      <c r="B583" s="118"/>
      <c r="C583" s="118"/>
      <c r="D583" s="119"/>
      <c r="E583" s="120"/>
      <c r="F583" s="119"/>
      <c r="G583" s="118"/>
      <c r="H583" s="118"/>
      <c r="I583" s="118"/>
      <c r="J583" s="118"/>
      <c r="K583" s="118"/>
      <c r="L583" s="118"/>
      <c r="M583" s="122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</row>
    <row r="584" spans="1:30" ht="12" customHeight="1">
      <c r="A584" s="118"/>
      <c r="B584" s="118"/>
      <c r="C584" s="118"/>
      <c r="D584" s="119"/>
      <c r="E584" s="120"/>
      <c r="F584" s="119"/>
      <c r="G584" s="118"/>
      <c r="H584" s="118"/>
      <c r="I584" s="118"/>
      <c r="J584" s="118"/>
      <c r="K584" s="118"/>
      <c r="L584" s="118"/>
      <c r="M584" s="122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</row>
    <row r="585" spans="1:30" ht="12" customHeight="1">
      <c r="A585" s="118"/>
      <c r="B585" s="118"/>
      <c r="C585" s="118"/>
      <c r="D585" s="119"/>
      <c r="E585" s="120"/>
      <c r="F585" s="119"/>
      <c r="G585" s="118"/>
      <c r="H585" s="118"/>
      <c r="I585" s="118"/>
      <c r="J585" s="118"/>
      <c r="K585" s="118"/>
      <c r="L585" s="118"/>
      <c r="M585" s="122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</row>
    <row r="586" spans="1:30" ht="12" customHeight="1">
      <c r="A586" s="118"/>
      <c r="B586" s="118"/>
      <c r="C586" s="118"/>
      <c r="D586" s="119"/>
      <c r="E586" s="120"/>
      <c r="F586" s="119"/>
      <c r="G586" s="118"/>
      <c r="H586" s="118"/>
      <c r="I586" s="118"/>
      <c r="J586" s="118"/>
      <c r="K586" s="118"/>
      <c r="L586" s="118"/>
      <c r="M586" s="122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</row>
    <row r="587" spans="1:30" ht="12" customHeight="1">
      <c r="A587" s="118"/>
      <c r="B587" s="118"/>
      <c r="C587" s="118"/>
      <c r="D587" s="119"/>
      <c r="E587" s="120"/>
      <c r="F587" s="119"/>
      <c r="G587" s="118"/>
      <c r="H587" s="118"/>
      <c r="I587" s="118"/>
      <c r="J587" s="118"/>
      <c r="K587" s="118"/>
      <c r="L587" s="118"/>
      <c r="M587" s="122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</row>
    <row r="588" spans="1:30" ht="12" customHeight="1">
      <c r="A588" s="118"/>
      <c r="B588" s="118"/>
      <c r="C588" s="118"/>
      <c r="D588" s="119"/>
      <c r="E588" s="120"/>
      <c r="F588" s="119"/>
      <c r="G588" s="118"/>
      <c r="H588" s="118"/>
      <c r="I588" s="118"/>
      <c r="J588" s="118"/>
      <c r="K588" s="118"/>
      <c r="L588" s="118"/>
      <c r="M588" s="122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</row>
    <row r="589" spans="1:30" ht="12" customHeight="1">
      <c r="A589" s="118"/>
      <c r="B589" s="118"/>
      <c r="C589" s="118"/>
      <c r="D589" s="119"/>
      <c r="E589" s="120"/>
      <c r="F589" s="119"/>
      <c r="G589" s="118"/>
      <c r="H589" s="118"/>
      <c r="I589" s="118"/>
      <c r="J589" s="118"/>
      <c r="K589" s="118"/>
      <c r="L589" s="118"/>
      <c r="M589" s="122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</row>
    <row r="590" spans="1:30" ht="12" customHeight="1">
      <c r="A590" s="118"/>
      <c r="B590" s="118"/>
      <c r="C590" s="118"/>
      <c r="D590" s="119"/>
      <c r="E590" s="120"/>
      <c r="F590" s="119"/>
      <c r="G590" s="118"/>
      <c r="H590" s="118"/>
      <c r="I590" s="118"/>
      <c r="J590" s="118"/>
      <c r="K590" s="118"/>
      <c r="L590" s="118"/>
      <c r="M590" s="122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</row>
    <row r="591" spans="1:30" ht="12" customHeight="1">
      <c r="A591" s="118"/>
      <c r="B591" s="118"/>
      <c r="C591" s="118"/>
      <c r="D591" s="119"/>
      <c r="E591" s="120"/>
      <c r="F591" s="119"/>
      <c r="G591" s="118"/>
      <c r="H591" s="118"/>
      <c r="I591" s="118"/>
      <c r="J591" s="118"/>
      <c r="K591" s="118"/>
      <c r="L591" s="118"/>
      <c r="M591" s="122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</row>
    <row r="592" spans="1:30" ht="12" customHeight="1">
      <c r="A592" s="118"/>
      <c r="B592" s="118"/>
      <c r="C592" s="118"/>
      <c r="D592" s="119"/>
      <c r="E592" s="120"/>
      <c r="F592" s="119"/>
      <c r="G592" s="118"/>
      <c r="H592" s="118"/>
      <c r="I592" s="118"/>
      <c r="J592" s="118"/>
      <c r="K592" s="118"/>
      <c r="L592" s="118"/>
      <c r="M592" s="122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</row>
    <row r="593" spans="1:30" ht="12" customHeight="1">
      <c r="A593" s="118"/>
      <c r="B593" s="118"/>
      <c r="C593" s="118"/>
      <c r="D593" s="119"/>
      <c r="E593" s="120"/>
      <c r="F593" s="119"/>
      <c r="G593" s="118"/>
      <c r="H593" s="118"/>
      <c r="I593" s="118"/>
      <c r="J593" s="118"/>
      <c r="K593" s="118"/>
      <c r="L593" s="118"/>
      <c r="M593" s="122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</row>
    <row r="594" spans="1:30" ht="12" customHeight="1">
      <c r="A594" s="118"/>
      <c r="B594" s="118"/>
      <c r="C594" s="118"/>
      <c r="D594" s="119"/>
      <c r="E594" s="120"/>
      <c r="F594" s="119"/>
      <c r="G594" s="118"/>
      <c r="H594" s="118"/>
      <c r="I594" s="118"/>
      <c r="J594" s="118"/>
      <c r="K594" s="118"/>
      <c r="L594" s="118"/>
      <c r="M594" s="122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</row>
    <row r="595" spans="1:30" ht="12" customHeight="1">
      <c r="A595" s="118"/>
      <c r="B595" s="118"/>
      <c r="C595" s="118"/>
      <c r="D595" s="119"/>
      <c r="E595" s="120"/>
      <c r="F595" s="119"/>
      <c r="G595" s="118"/>
      <c r="H595" s="118"/>
      <c r="I595" s="118"/>
      <c r="J595" s="118"/>
      <c r="K595" s="118"/>
      <c r="L595" s="118"/>
      <c r="M595" s="122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</row>
    <row r="596" spans="1:30" ht="12" customHeight="1">
      <c r="A596" s="118"/>
      <c r="B596" s="118"/>
      <c r="C596" s="118"/>
      <c r="D596" s="119"/>
      <c r="E596" s="120"/>
      <c r="F596" s="119"/>
      <c r="G596" s="118"/>
      <c r="H596" s="118"/>
      <c r="I596" s="118"/>
      <c r="J596" s="118"/>
      <c r="K596" s="118"/>
      <c r="L596" s="118"/>
      <c r="M596" s="122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</row>
    <row r="597" spans="1:30" ht="12" customHeight="1">
      <c r="A597" s="118"/>
      <c r="B597" s="118"/>
      <c r="C597" s="118"/>
      <c r="D597" s="119"/>
      <c r="E597" s="120"/>
      <c r="F597" s="119"/>
      <c r="G597" s="118"/>
      <c r="H597" s="118"/>
      <c r="I597" s="118"/>
      <c r="J597" s="118"/>
      <c r="K597" s="118"/>
      <c r="L597" s="118"/>
      <c r="M597" s="122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</row>
    <row r="598" spans="1:30" ht="12" customHeight="1">
      <c r="A598" s="118"/>
      <c r="B598" s="118"/>
      <c r="C598" s="118"/>
      <c r="D598" s="119"/>
      <c r="E598" s="120"/>
      <c r="F598" s="119"/>
      <c r="G598" s="118"/>
      <c r="H598" s="118"/>
      <c r="I598" s="118"/>
      <c r="J598" s="118"/>
      <c r="K598" s="118"/>
      <c r="L598" s="118"/>
      <c r="M598" s="122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</row>
    <row r="599" spans="1:30" ht="12" customHeight="1">
      <c r="A599" s="118"/>
      <c r="B599" s="118"/>
      <c r="C599" s="118"/>
      <c r="D599" s="119"/>
      <c r="E599" s="120"/>
      <c r="F599" s="119"/>
      <c r="G599" s="118"/>
      <c r="H599" s="118"/>
      <c r="I599" s="118"/>
      <c r="J599" s="118"/>
      <c r="K599" s="118"/>
      <c r="L599" s="118"/>
      <c r="M599" s="122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</row>
    <row r="600" spans="1:30" ht="12" customHeight="1">
      <c r="A600" s="118"/>
      <c r="B600" s="118"/>
      <c r="C600" s="118"/>
      <c r="D600" s="119"/>
      <c r="E600" s="120"/>
      <c r="F600" s="119"/>
      <c r="G600" s="118"/>
      <c r="H600" s="118"/>
      <c r="I600" s="118"/>
      <c r="J600" s="118"/>
      <c r="K600" s="118"/>
      <c r="L600" s="118"/>
      <c r="M600" s="122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</row>
    <row r="601" spans="1:30" ht="12" customHeight="1">
      <c r="A601" s="118"/>
      <c r="B601" s="118"/>
      <c r="C601" s="118"/>
      <c r="D601" s="119"/>
      <c r="E601" s="120"/>
      <c r="F601" s="119"/>
      <c r="G601" s="118"/>
      <c r="H601" s="118"/>
      <c r="I601" s="118"/>
      <c r="J601" s="118"/>
      <c r="K601" s="118"/>
      <c r="L601" s="118"/>
      <c r="M601" s="122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</row>
    <row r="602" spans="1:30" ht="12" customHeight="1">
      <c r="A602" s="118"/>
      <c r="B602" s="118"/>
      <c r="C602" s="118"/>
      <c r="D602" s="119"/>
      <c r="E602" s="120"/>
      <c r="F602" s="119"/>
      <c r="G602" s="118"/>
      <c r="H602" s="118"/>
      <c r="I602" s="118"/>
      <c r="J602" s="118"/>
      <c r="K602" s="118"/>
      <c r="L602" s="118"/>
      <c r="M602" s="122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</row>
    <row r="603" spans="1:30" ht="12" customHeight="1">
      <c r="A603" s="118"/>
      <c r="B603" s="118"/>
      <c r="C603" s="118"/>
      <c r="D603" s="119"/>
      <c r="E603" s="120"/>
      <c r="F603" s="119"/>
      <c r="G603" s="118"/>
      <c r="H603" s="118"/>
      <c r="I603" s="118"/>
      <c r="J603" s="118"/>
      <c r="K603" s="118"/>
      <c r="L603" s="118"/>
      <c r="M603" s="122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</row>
    <row r="604" spans="1:30" ht="12" customHeight="1">
      <c r="A604" s="118"/>
      <c r="B604" s="118"/>
      <c r="C604" s="118"/>
      <c r="D604" s="119"/>
      <c r="E604" s="120"/>
      <c r="F604" s="119"/>
      <c r="G604" s="118"/>
      <c r="H604" s="118"/>
      <c r="I604" s="118"/>
      <c r="J604" s="118"/>
      <c r="K604" s="118"/>
      <c r="L604" s="118"/>
      <c r="M604" s="122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</row>
    <row r="605" spans="1:30" ht="12" customHeight="1">
      <c r="A605" s="118"/>
      <c r="B605" s="118"/>
      <c r="C605" s="118"/>
      <c r="D605" s="119"/>
      <c r="E605" s="120"/>
      <c r="F605" s="119"/>
      <c r="G605" s="118"/>
      <c r="H605" s="118"/>
      <c r="I605" s="118"/>
      <c r="J605" s="118"/>
      <c r="K605" s="118"/>
      <c r="L605" s="118"/>
      <c r="M605" s="122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</row>
    <row r="606" spans="1:30" ht="12" customHeight="1">
      <c r="A606" s="118"/>
      <c r="B606" s="118"/>
      <c r="C606" s="118"/>
      <c r="D606" s="119"/>
      <c r="E606" s="120"/>
      <c r="F606" s="119"/>
      <c r="G606" s="118"/>
      <c r="H606" s="118"/>
      <c r="I606" s="118"/>
      <c r="J606" s="118"/>
      <c r="K606" s="118"/>
      <c r="L606" s="118"/>
      <c r="M606" s="122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</row>
    <row r="607" spans="1:30" ht="12" customHeight="1">
      <c r="A607" s="118"/>
      <c r="B607" s="118"/>
      <c r="C607" s="118"/>
      <c r="D607" s="119"/>
      <c r="E607" s="120"/>
      <c r="F607" s="119"/>
      <c r="G607" s="118"/>
      <c r="H607" s="118"/>
      <c r="I607" s="118"/>
      <c r="J607" s="118"/>
      <c r="K607" s="118"/>
      <c r="L607" s="118"/>
      <c r="M607" s="122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</row>
    <row r="608" spans="1:30" ht="12" customHeight="1">
      <c r="A608" s="118"/>
      <c r="B608" s="118"/>
      <c r="C608" s="118"/>
      <c r="D608" s="119"/>
      <c r="E608" s="120"/>
      <c r="F608" s="119"/>
      <c r="G608" s="118"/>
      <c r="H608" s="118"/>
      <c r="I608" s="118"/>
      <c r="J608" s="118"/>
      <c r="K608" s="118"/>
      <c r="L608" s="118"/>
      <c r="M608" s="122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</row>
    <row r="609" spans="1:30" ht="12" customHeight="1">
      <c r="A609" s="118"/>
      <c r="B609" s="118"/>
      <c r="C609" s="118"/>
      <c r="D609" s="119"/>
      <c r="E609" s="120"/>
      <c r="F609" s="119"/>
      <c r="G609" s="118"/>
      <c r="H609" s="118"/>
      <c r="I609" s="118"/>
      <c r="J609" s="118"/>
      <c r="K609" s="118"/>
      <c r="L609" s="118"/>
      <c r="M609" s="122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</row>
    <row r="610" spans="1:30" ht="12" customHeight="1">
      <c r="A610" s="118"/>
      <c r="B610" s="118"/>
      <c r="C610" s="118"/>
      <c r="D610" s="119"/>
      <c r="E610" s="120"/>
      <c r="F610" s="119"/>
      <c r="G610" s="118"/>
      <c r="H610" s="118"/>
      <c r="I610" s="118"/>
      <c r="J610" s="118"/>
      <c r="K610" s="118"/>
      <c r="L610" s="118"/>
      <c r="M610" s="122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</row>
    <row r="611" spans="1:30" ht="12" customHeight="1">
      <c r="A611" s="118"/>
      <c r="B611" s="118"/>
      <c r="C611" s="118"/>
      <c r="D611" s="119"/>
      <c r="E611" s="120"/>
      <c r="F611" s="119"/>
      <c r="G611" s="118"/>
      <c r="H611" s="118"/>
      <c r="I611" s="118"/>
      <c r="J611" s="118"/>
      <c r="K611" s="118"/>
      <c r="L611" s="118"/>
      <c r="M611" s="122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</row>
    <row r="612" spans="1:30" ht="12" customHeight="1">
      <c r="A612" s="118"/>
      <c r="B612" s="118"/>
      <c r="C612" s="118"/>
      <c r="D612" s="119"/>
      <c r="E612" s="120"/>
      <c r="F612" s="119"/>
      <c r="G612" s="118"/>
      <c r="H612" s="118"/>
      <c r="I612" s="118"/>
      <c r="J612" s="118"/>
      <c r="K612" s="118"/>
      <c r="L612" s="118"/>
      <c r="M612" s="122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</row>
    <row r="613" spans="1:30" ht="12" customHeight="1">
      <c r="A613" s="118"/>
      <c r="B613" s="118"/>
      <c r="C613" s="118"/>
      <c r="D613" s="119"/>
      <c r="E613" s="120"/>
      <c r="F613" s="119"/>
      <c r="G613" s="118"/>
      <c r="H613" s="118"/>
      <c r="I613" s="118"/>
      <c r="J613" s="118"/>
      <c r="K613" s="118"/>
      <c r="L613" s="118"/>
      <c r="M613" s="122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</row>
    <row r="614" spans="1:30" ht="12" customHeight="1">
      <c r="A614" s="118"/>
      <c r="B614" s="118"/>
      <c r="C614" s="118"/>
      <c r="D614" s="119"/>
      <c r="E614" s="120"/>
      <c r="F614" s="119"/>
      <c r="G614" s="118"/>
      <c r="H614" s="118"/>
      <c r="I614" s="118"/>
      <c r="J614" s="118"/>
      <c r="K614" s="118"/>
      <c r="L614" s="118"/>
      <c r="M614" s="122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</row>
    <row r="615" spans="1:30" ht="12" customHeight="1">
      <c r="A615" s="118"/>
      <c r="B615" s="118"/>
      <c r="C615" s="118"/>
      <c r="D615" s="119"/>
      <c r="E615" s="120"/>
      <c r="F615" s="119"/>
      <c r="G615" s="118"/>
      <c r="H615" s="118"/>
      <c r="I615" s="118"/>
      <c r="J615" s="118"/>
      <c r="K615" s="118"/>
      <c r="L615" s="118"/>
      <c r="M615" s="122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</row>
    <row r="616" spans="1:30" ht="12" customHeight="1">
      <c r="A616" s="118"/>
      <c r="B616" s="118"/>
      <c r="C616" s="118"/>
      <c r="D616" s="119"/>
      <c r="E616" s="120"/>
      <c r="F616" s="119"/>
      <c r="G616" s="118"/>
      <c r="H616" s="118"/>
      <c r="I616" s="118"/>
      <c r="J616" s="118"/>
      <c r="K616" s="118"/>
      <c r="L616" s="118"/>
      <c r="M616" s="122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</row>
    <row r="617" spans="1:30" ht="12" customHeight="1">
      <c r="A617" s="118"/>
      <c r="B617" s="118"/>
      <c r="C617" s="118"/>
      <c r="D617" s="119"/>
      <c r="E617" s="120"/>
      <c r="F617" s="119"/>
      <c r="G617" s="118"/>
      <c r="H617" s="118"/>
      <c r="I617" s="118"/>
      <c r="J617" s="118"/>
      <c r="K617" s="118"/>
      <c r="L617" s="118"/>
      <c r="M617" s="122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</row>
    <row r="618" spans="1:30" ht="12" customHeight="1">
      <c r="A618" s="118"/>
      <c r="B618" s="118"/>
      <c r="C618" s="118"/>
      <c r="D618" s="119"/>
      <c r="E618" s="120"/>
      <c r="F618" s="119"/>
      <c r="G618" s="118"/>
      <c r="H618" s="118"/>
      <c r="I618" s="118"/>
      <c r="J618" s="118"/>
      <c r="K618" s="118"/>
      <c r="L618" s="118"/>
      <c r="M618" s="122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</row>
    <row r="619" spans="1:30" ht="12" customHeight="1">
      <c r="A619" s="118"/>
      <c r="B619" s="118"/>
      <c r="C619" s="118"/>
      <c r="D619" s="119"/>
      <c r="E619" s="120"/>
      <c r="F619" s="119"/>
      <c r="G619" s="118"/>
      <c r="H619" s="118"/>
      <c r="I619" s="118"/>
      <c r="J619" s="118"/>
      <c r="K619" s="118"/>
      <c r="L619" s="118"/>
      <c r="M619" s="122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</row>
    <row r="620" spans="1:30" ht="12" customHeight="1">
      <c r="A620" s="118"/>
      <c r="B620" s="118"/>
      <c r="C620" s="118"/>
      <c r="D620" s="119"/>
      <c r="E620" s="120"/>
      <c r="F620" s="119"/>
      <c r="G620" s="118"/>
      <c r="H620" s="118"/>
      <c r="I620" s="118"/>
      <c r="J620" s="118"/>
      <c r="K620" s="118"/>
      <c r="L620" s="118"/>
      <c r="M620" s="122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</row>
    <row r="621" spans="1:30" ht="12" customHeight="1">
      <c r="A621" s="118"/>
      <c r="B621" s="118"/>
      <c r="C621" s="118"/>
      <c r="D621" s="119"/>
      <c r="E621" s="120"/>
      <c r="F621" s="119"/>
      <c r="G621" s="118"/>
      <c r="H621" s="118"/>
      <c r="I621" s="118"/>
      <c r="J621" s="118"/>
      <c r="K621" s="118"/>
      <c r="L621" s="118"/>
      <c r="M621" s="122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</row>
    <row r="622" spans="1:30" ht="12" customHeight="1">
      <c r="A622" s="118"/>
      <c r="B622" s="118"/>
      <c r="C622" s="118"/>
      <c r="D622" s="119"/>
      <c r="E622" s="120"/>
      <c r="F622" s="119"/>
      <c r="G622" s="118"/>
      <c r="H622" s="118"/>
      <c r="I622" s="118"/>
      <c r="J622" s="118"/>
      <c r="K622" s="118"/>
      <c r="L622" s="118"/>
      <c r="M622" s="122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</row>
    <row r="623" spans="1:30" ht="12" customHeight="1">
      <c r="A623" s="118"/>
      <c r="B623" s="118"/>
      <c r="C623" s="118"/>
      <c r="D623" s="119"/>
      <c r="E623" s="120"/>
      <c r="F623" s="119"/>
      <c r="G623" s="118"/>
      <c r="H623" s="118"/>
      <c r="I623" s="118"/>
      <c r="J623" s="118"/>
      <c r="K623" s="118"/>
      <c r="L623" s="118"/>
      <c r="M623" s="122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</row>
    <row r="624" spans="1:30" ht="12" customHeight="1">
      <c r="A624" s="118"/>
      <c r="B624" s="118"/>
      <c r="C624" s="118"/>
      <c r="D624" s="119"/>
      <c r="E624" s="120"/>
      <c r="F624" s="119"/>
      <c r="G624" s="118"/>
      <c r="H624" s="118"/>
      <c r="I624" s="118"/>
      <c r="J624" s="118"/>
      <c r="K624" s="118"/>
      <c r="L624" s="118"/>
      <c r="M624" s="122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</row>
    <row r="625" spans="1:30" ht="12" customHeight="1">
      <c r="A625" s="118"/>
      <c r="B625" s="118"/>
      <c r="C625" s="118"/>
      <c r="D625" s="119"/>
      <c r="E625" s="120"/>
      <c r="F625" s="119"/>
      <c r="G625" s="118"/>
      <c r="H625" s="118"/>
      <c r="I625" s="118"/>
      <c r="J625" s="118"/>
      <c r="K625" s="118"/>
      <c r="L625" s="118"/>
      <c r="M625" s="122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</row>
    <row r="626" spans="1:30" ht="12" customHeight="1">
      <c r="A626" s="118"/>
      <c r="B626" s="118"/>
      <c r="C626" s="118"/>
      <c r="D626" s="119"/>
      <c r="E626" s="120"/>
      <c r="F626" s="119"/>
      <c r="G626" s="118"/>
      <c r="H626" s="118"/>
      <c r="I626" s="118"/>
      <c r="J626" s="118"/>
      <c r="K626" s="118"/>
      <c r="L626" s="118"/>
      <c r="M626" s="122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</row>
    <row r="627" spans="1:30" ht="12" customHeight="1">
      <c r="A627" s="118"/>
      <c r="B627" s="118"/>
      <c r="C627" s="118"/>
      <c r="D627" s="119"/>
      <c r="E627" s="120"/>
      <c r="F627" s="119"/>
      <c r="G627" s="118"/>
      <c r="H627" s="118"/>
      <c r="I627" s="118"/>
      <c r="J627" s="118"/>
      <c r="K627" s="118"/>
      <c r="L627" s="118"/>
      <c r="M627" s="122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</row>
    <row r="628" spans="1:30" ht="12" customHeight="1">
      <c r="A628" s="118"/>
      <c r="B628" s="118"/>
      <c r="C628" s="118"/>
      <c r="D628" s="119"/>
      <c r="E628" s="120"/>
      <c r="F628" s="119"/>
      <c r="G628" s="118"/>
      <c r="H628" s="118"/>
      <c r="I628" s="118"/>
      <c r="J628" s="118"/>
      <c r="K628" s="118"/>
      <c r="L628" s="118"/>
      <c r="M628" s="122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</row>
    <row r="629" spans="1:30" ht="12" customHeight="1">
      <c r="A629" s="118"/>
      <c r="B629" s="118"/>
      <c r="C629" s="118"/>
      <c r="D629" s="119"/>
      <c r="E629" s="120"/>
      <c r="F629" s="119"/>
      <c r="G629" s="118"/>
      <c r="H629" s="118"/>
      <c r="I629" s="118"/>
      <c r="J629" s="118"/>
      <c r="K629" s="118"/>
      <c r="L629" s="118"/>
      <c r="M629" s="122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</row>
    <row r="630" spans="1:30" ht="12" customHeight="1">
      <c r="A630" s="118"/>
      <c r="B630" s="118"/>
      <c r="C630" s="118"/>
      <c r="D630" s="119"/>
      <c r="E630" s="120"/>
      <c r="F630" s="119"/>
      <c r="G630" s="118"/>
      <c r="H630" s="118"/>
      <c r="I630" s="118"/>
      <c r="J630" s="118"/>
      <c r="K630" s="118"/>
      <c r="L630" s="118"/>
      <c r="M630" s="122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</row>
    <row r="631" spans="1:30" ht="12" customHeight="1">
      <c r="A631" s="118"/>
      <c r="B631" s="118"/>
      <c r="C631" s="118"/>
      <c r="D631" s="119"/>
      <c r="E631" s="120"/>
      <c r="F631" s="119"/>
      <c r="G631" s="118"/>
      <c r="H631" s="118"/>
      <c r="I631" s="118"/>
      <c r="J631" s="118"/>
      <c r="K631" s="118"/>
      <c r="L631" s="118"/>
      <c r="M631" s="122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</row>
    <row r="632" spans="1:30" ht="12" customHeight="1">
      <c r="A632" s="118"/>
      <c r="B632" s="118"/>
      <c r="C632" s="118"/>
      <c r="D632" s="119"/>
      <c r="E632" s="120"/>
      <c r="F632" s="119"/>
      <c r="G632" s="118"/>
      <c r="H632" s="118"/>
      <c r="I632" s="118"/>
      <c r="J632" s="118"/>
      <c r="K632" s="118"/>
      <c r="L632" s="118"/>
      <c r="M632" s="122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</row>
    <row r="633" spans="1:30" ht="12" customHeight="1">
      <c r="A633" s="118"/>
      <c r="B633" s="118"/>
      <c r="C633" s="118"/>
      <c r="D633" s="119"/>
      <c r="E633" s="120"/>
      <c r="F633" s="119"/>
      <c r="G633" s="118"/>
      <c r="H633" s="118"/>
      <c r="I633" s="118"/>
      <c r="J633" s="118"/>
      <c r="K633" s="118"/>
      <c r="L633" s="118"/>
      <c r="M633" s="122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</row>
    <row r="634" spans="1:30" ht="12" customHeight="1">
      <c r="A634" s="118"/>
      <c r="B634" s="118"/>
      <c r="C634" s="118"/>
      <c r="D634" s="119"/>
      <c r="E634" s="120"/>
      <c r="F634" s="119"/>
      <c r="G634" s="118"/>
      <c r="H634" s="118"/>
      <c r="I634" s="118"/>
      <c r="J634" s="118"/>
      <c r="K634" s="118"/>
      <c r="L634" s="118"/>
      <c r="M634" s="122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</row>
    <row r="635" spans="1:30" ht="12" customHeight="1">
      <c r="A635" s="118"/>
      <c r="B635" s="118"/>
      <c r="C635" s="118"/>
      <c r="D635" s="119"/>
      <c r="E635" s="120"/>
      <c r="F635" s="119"/>
      <c r="G635" s="118"/>
      <c r="H635" s="118"/>
      <c r="I635" s="118"/>
      <c r="J635" s="118"/>
      <c r="K635" s="118"/>
      <c r="L635" s="118"/>
      <c r="M635" s="122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</row>
    <row r="636" spans="1:30" ht="12" customHeight="1">
      <c r="A636" s="118"/>
      <c r="B636" s="118"/>
      <c r="C636" s="118"/>
      <c r="D636" s="119"/>
      <c r="E636" s="120"/>
      <c r="F636" s="119"/>
      <c r="G636" s="118"/>
      <c r="H636" s="118"/>
      <c r="I636" s="118"/>
      <c r="J636" s="118"/>
      <c r="K636" s="118"/>
      <c r="L636" s="118"/>
      <c r="M636" s="122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</row>
    <row r="637" spans="1:30" ht="12" customHeight="1">
      <c r="A637" s="118"/>
      <c r="B637" s="118"/>
      <c r="C637" s="118"/>
      <c r="D637" s="119"/>
      <c r="E637" s="120"/>
      <c r="F637" s="119"/>
      <c r="G637" s="118"/>
      <c r="H637" s="118"/>
      <c r="I637" s="118"/>
      <c r="J637" s="118"/>
      <c r="K637" s="118"/>
      <c r="L637" s="118"/>
      <c r="M637" s="122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</row>
    <row r="638" spans="1:30" ht="12" customHeight="1">
      <c r="A638" s="118"/>
      <c r="B638" s="118"/>
      <c r="C638" s="118"/>
      <c r="D638" s="119"/>
      <c r="E638" s="120"/>
      <c r="F638" s="119"/>
      <c r="G638" s="118"/>
      <c r="H638" s="118"/>
      <c r="I638" s="118"/>
      <c r="J638" s="118"/>
      <c r="K638" s="118"/>
      <c r="L638" s="118"/>
      <c r="M638" s="122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</row>
    <row r="639" spans="1:30" ht="12" customHeight="1">
      <c r="A639" s="118"/>
      <c r="B639" s="118"/>
      <c r="C639" s="118"/>
      <c r="D639" s="119"/>
      <c r="E639" s="120"/>
      <c r="F639" s="119"/>
      <c r="G639" s="118"/>
      <c r="H639" s="118"/>
      <c r="I639" s="118"/>
      <c r="J639" s="118"/>
      <c r="K639" s="118"/>
      <c r="L639" s="118"/>
      <c r="M639" s="122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</row>
    <row r="640" spans="1:30" ht="12" customHeight="1">
      <c r="A640" s="118"/>
      <c r="B640" s="118"/>
      <c r="C640" s="118"/>
      <c r="D640" s="119"/>
      <c r="E640" s="120"/>
      <c r="F640" s="119"/>
      <c r="G640" s="118"/>
      <c r="H640" s="118"/>
      <c r="I640" s="118"/>
      <c r="J640" s="118"/>
      <c r="K640" s="118"/>
      <c r="L640" s="118"/>
      <c r="M640" s="122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</row>
    <row r="641" spans="1:30" ht="12" customHeight="1">
      <c r="A641" s="118"/>
      <c r="B641" s="118"/>
      <c r="C641" s="118"/>
      <c r="D641" s="119"/>
      <c r="E641" s="120"/>
      <c r="F641" s="119"/>
      <c r="G641" s="118"/>
      <c r="H641" s="118"/>
      <c r="I641" s="118"/>
      <c r="J641" s="118"/>
      <c r="K641" s="118"/>
      <c r="L641" s="118"/>
      <c r="M641" s="122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</row>
    <row r="642" spans="1:30" ht="12" customHeight="1">
      <c r="A642" s="118"/>
      <c r="B642" s="118"/>
      <c r="C642" s="118"/>
      <c r="D642" s="119"/>
      <c r="E642" s="120"/>
      <c r="F642" s="119"/>
      <c r="G642" s="118"/>
      <c r="H642" s="118"/>
      <c r="I642" s="118"/>
      <c r="J642" s="118"/>
      <c r="K642" s="118"/>
      <c r="L642" s="118"/>
      <c r="M642" s="122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</row>
    <row r="643" spans="1:30" ht="12" customHeight="1">
      <c r="A643" s="118"/>
      <c r="B643" s="118"/>
      <c r="C643" s="118"/>
      <c r="D643" s="119"/>
      <c r="E643" s="120"/>
      <c r="F643" s="119"/>
      <c r="G643" s="118"/>
      <c r="H643" s="118"/>
      <c r="I643" s="118"/>
      <c r="J643" s="118"/>
      <c r="K643" s="118"/>
      <c r="L643" s="118"/>
      <c r="M643" s="122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</row>
    <row r="644" spans="1:30" ht="12" customHeight="1">
      <c r="A644" s="118"/>
      <c r="B644" s="118"/>
      <c r="C644" s="118"/>
      <c r="D644" s="119"/>
      <c r="E644" s="120"/>
      <c r="F644" s="119"/>
      <c r="G644" s="118"/>
      <c r="H644" s="118"/>
      <c r="I644" s="118"/>
      <c r="J644" s="118"/>
      <c r="K644" s="118"/>
      <c r="L644" s="118"/>
      <c r="M644" s="122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</row>
    <row r="645" spans="1:30" ht="12" customHeight="1">
      <c r="A645" s="118"/>
      <c r="B645" s="118"/>
      <c r="C645" s="118"/>
      <c r="D645" s="119"/>
      <c r="E645" s="120"/>
      <c r="F645" s="119"/>
      <c r="G645" s="118"/>
      <c r="H645" s="118"/>
      <c r="I645" s="118"/>
      <c r="J645" s="118"/>
      <c r="K645" s="118"/>
      <c r="L645" s="118"/>
      <c r="M645" s="122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</row>
    <row r="646" spans="1:30" ht="12" customHeight="1">
      <c r="A646" s="118"/>
      <c r="B646" s="118"/>
      <c r="C646" s="118"/>
      <c r="D646" s="119"/>
      <c r="E646" s="120"/>
      <c r="F646" s="119"/>
      <c r="G646" s="118"/>
      <c r="H646" s="118"/>
      <c r="I646" s="118"/>
      <c r="J646" s="118"/>
      <c r="K646" s="118"/>
      <c r="L646" s="118"/>
      <c r="M646" s="122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</row>
    <row r="647" spans="1:30" ht="12" customHeight="1">
      <c r="A647" s="118"/>
      <c r="B647" s="118"/>
      <c r="C647" s="118"/>
      <c r="D647" s="119"/>
      <c r="E647" s="120"/>
      <c r="F647" s="119"/>
      <c r="G647" s="118"/>
      <c r="H647" s="118"/>
      <c r="I647" s="118"/>
      <c r="J647" s="118"/>
      <c r="K647" s="118"/>
      <c r="L647" s="118"/>
      <c r="M647" s="122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</row>
    <row r="648" spans="1:30" ht="12" customHeight="1">
      <c r="A648" s="118"/>
      <c r="B648" s="118"/>
      <c r="C648" s="118"/>
      <c r="D648" s="119"/>
      <c r="E648" s="120"/>
      <c r="F648" s="119"/>
      <c r="G648" s="118"/>
      <c r="H648" s="118"/>
      <c r="I648" s="118"/>
      <c r="J648" s="118"/>
      <c r="K648" s="118"/>
      <c r="L648" s="118"/>
      <c r="M648" s="122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</row>
    <row r="649" spans="1:30" ht="12" customHeight="1">
      <c r="A649" s="118"/>
      <c r="B649" s="118"/>
      <c r="C649" s="118"/>
      <c r="D649" s="119"/>
      <c r="E649" s="120"/>
      <c r="F649" s="119"/>
      <c r="G649" s="118"/>
      <c r="H649" s="118"/>
      <c r="I649" s="118"/>
      <c r="J649" s="118"/>
      <c r="K649" s="118"/>
      <c r="L649" s="118"/>
      <c r="M649" s="122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</row>
    <row r="650" spans="1:30" ht="12" customHeight="1">
      <c r="A650" s="118"/>
      <c r="B650" s="118"/>
      <c r="C650" s="118"/>
      <c r="D650" s="119"/>
      <c r="E650" s="120"/>
      <c r="F650" s="119"/>
      <c r="G650" s="118"/>
      <c r="H650" s="118"/>
      <c r="I650" s="118"/>
      <c r="J650" s="118"/>
      <c r="K650" s="118"/>
      <c r="L650" s="118"/>
      <c r="M650" s="122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</row>
    <row r="651" spans="1:30" ht="12" customHeight="1">
      <c r="A651" s="118"/>
      <c r="B651" s="118"/>
      <c r="C651" s="118"/>
      <c r="D651" s="119"/>
      <c r="E651" s="120"/>
      <c r="F651" s="119"/>
      <c r="G651" s="118"/>
      <c r="H651" s="118"/>
      <c r="I651" s="118"/>
      <c r="J651" s="118"/>
      <c r="K651" s="118"/>
      <c r="L651" s="118"/>
      <c r="M651" s="122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</row>
    <row r="652" spans="1:30" ht="12" customHeight="1">
      <c r="A652" s="118"/>
      <c r="B652" s="118"/>
      <c r="C652" s="118"/>
      <c r="D652" s="119"/>
      <c r="E652" s="120"/>
      <c r="F652" s="119"/>
      <c r="G652" s="118"/>
      <c r="H652" s="118"/>
      <c r="I652" s="118"/>
      <c r="J652" s="118"/>
      <c r="K652" s="118"/>
      <c r="L652" s="118"/>
      <c r="M652" s="122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</row>
    <row r="653" spans="1:30" ht="12" customHeight="1">
      <c r="A653" s="118"/>
      <c r="B653" s="118"/>
      <c r="C653" s="118"/>
      <c r="D653" s="119"/>
      <c r="E653" s="120"/>
      <c r="F653" s="119"/>
      <c r="G653" s="118"/>
      <c r="H653" s="118"/>
      <c r="I653" s="118"/>
      <c r="J653" s="118"/>
      <c r="K653" s="118"/>
      <c r="L653" s="118"/>
      <c r="M653" s="122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</row>
    <row r="654" spans="1:30" ht="12" customHeight="1">
      <c r="A654" s="118"/>
      <c r="B654" s="118"/>
      <c r="C654" s="118"/>
      <c r="D654" s="119"/>
      <c r="E654" s="120"/>
      <c r="F654" s="119"/>
      <c r="G654" s="118"/>
      <c r="H654" s="118"/>
      <c r="I654" s="118"/>
      <c r="J654" s="118"/>
      <c r="K654" s="118"/>
      <c r="L654" s="118"/>
      <c r="M654" s="122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</row>
    <row r="655" spans="1:30" ht="12" customHeight="1">
      <c r="A655" s="118"/>
      <c r="B655" s="118"/>
      <c r="C655" s="118"/>
      <c r="D655" s="119"/>
      <c r="E655" s="120"/>
      <c r="F655" s="119"/>
      <c r="G655" s="118"/>
      <c r="H655" s="118"/>
      <c r="I655" s="118"/>
      <c r="J655" s="118"/>
      <c r="K655" s="118"/>
      <c r="L655" s="118"/>
      <c r="M655" s="122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</row>
    <row r="656" spans="1:30" ht="12" customHeight="1">
      <c r="A656" s="118"/>
      <c r="B656" s="118"/>
      <c r="C656" s="118"/>
      <c r="D656" s="119"/>
      <c r="E656" s="120"/>
      <c r="F656" s="119"/>
      <c r="G656" s="118"/>
      <c r="H656" s="118"/>
      <c r="I656" s="118"/>
      <c r="J656" s="118"/>
      <c r="K656" s="118"/>
      <c r="L656" s="118"/>
      <c r="M656" s="122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</row>
    <row r="657" spans="1:30" ht="12" customHeight="1">
      <c r="A657" s="118"/>
      <c r="B657" s="118"/>
      <c r="C657" s="118"/>
      <c r="D657" s="119"/>
      <c r="E657" s="120"/>
      <c r="F657" s="119"/>
      <c r="G657" s="118"/>
      <c r="H657" s="118"/>
      <c r="I657" s="118"/>
      <c r="J657" s="118"/>
      <c r="K657" s="118"/>
      <c r="L657" s="118"/>
      <c r="M657" s="122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</row>
    <row r="658" spans="1:30" ht="12" customHeight="1">
      <c r="A658" s="118"/>
      <c r="B658" s="118"/>
      <c r="C658" s="118"/>
      <c r="D658" s="119"/>
      <c r="E658" s="120"/>
      <c r="F658" s="119"/>
      <c r="G658" s="118"/>
      <c r="H658" s="118"/>
      <c r="I658" s="118"/>
      <c r="J658" s="118"/>
      <c r="K658" s="118"/>
      <c r="L658" s="118"/>
      <c r="M658" s="122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</row>
    <row r="659" spans="1:30" ht="12" customHeight="1">
      <c r="A659" s="118"/>
      <c r="B659" s="118"/>
      <c r="C659" s="118"/>
      <c r="D659" s="119"/>
      <c r="E659" s="120"/>
      <c r="F659" s="119"/>
      <c r="G659" s="118"/>
      <c r="H659" s="118"/>
      <c r="I659" s="118"/>
      <c r="J659" s="118"/>
      <c r="K659" s="118"/>
      <c r="L659" s="118"/>
      <c r="M659" s="122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</row>
    <row r="660" spans="1:30" ht="12" customHeight="1">
      <c r="A660" s="118"/>
      <c r="B660" s="118"/>
      <c r="C660" s="118"/>
      <c r="D660" s="119"/>
      <c r="E660" s="120"/>
      <c r="F660" s="119"/>
      <c r="G660" s="118"/>
      <c r="H660" s="118"/>
      <c r="I660" s="118"/>
      <c r="J660" s="118"/>
      <c r="K660" s="118"/>
      <c r="L660" s="118"/>
      <c r="M660" s="122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</row>
    <row r="661" spans="1:30" ht="12" customHeight="1">
      <c r="A661" s="118"/>
      <c r="B661" s="118"/>
      <c r="C661" s="118"/>
      <c r="D661" s="119"/>
      <c r="E661" s="120"/>
      <c r="F661" s="119"/>
      <c r="G661" s="118"/>
      <c r="H661" s="118"/>
      <c r="I661" s="118"/>
      <c r="J661" s="118"/>
      <c r="K661" s="118"/>
      <c r="L661" s="118"/>
      <c r="M661" s="122"/>
      <c r="N661" s="118"/>
      <c r="O661" s="118"/>
      <c r="P661" s="118"/>
      <c r="Q661" s="118"/>
      <c r="R661" s="118"/>
      <c r="S661" s="118"/>
      <c r="T661" s="118"/>
      <c r="U661" s="118"/>
      <c r="V661" s="118"/>
      <c r="W661" s="118"/>
      <c r="X661" s="118"/>
      <c r="Y661" s="118"/>
      <c r="Z661" s="118"/>
      <c r="AA661" s="118"/>
      <c r="AB661" s="118"/>
      <c r="AC661" s="118"/>
      <c r="AD661" s="118"/>
    </row>
    <row r="662" spans="1:30" ht="12" customHeight="1">
      <c r="A662" s="118"/>
      <c r="B662" s="118"/>
      <c r="C662" s="118"/>
      <c r="D662" s="119"/>
      <c r="E662" s="120"/>
      <c r="F662" s="119"/>
      <c r="G662" s="118"/>
      <c r="H662" s="118"/>
      <c r="I662" s="118"/>
      <c r="J662" s="118"/>
      <c r="K662" s="118"/>
      <c r="L662" s="118"/>
      <c r="M662" s="122"/>
      <c r="N662" s="118"/>
      <c r="O662" s="118"/>
      <c r="P662" s="118"/>
      <c r="Q662" s="118"/>
      <c r="R662" s="118"/>
      <c r="S662" s="118"/>
      <c r="T662" s="118"/>
      <c r="U662" s="118"/>
      <c r="V662" s="118"/>
      <c r="W662" s="118"/>
      <c r="X662" s="118"/>
      <c r="Y662" s="118"/>
      <c r="Z662" s="118"/>
      <c r="AA662" s="118"/>
      <c r="AB662" s="118"/>
      <c r="AC662" s="118"/>
      <c r="AD662" s="118"/>
    </row>
    <row r="663" spans="1:30" ht="12" customHeight="1">
      <c r="A663" s="118"/>
      <c r="B663" s="118"/>
      <c r="C663" s="118"/>
      <c r="D663" s="119"/>
      <c r="E663" s="120"/>
      <c r="F663" s="119"/>
      <c r="G663" s="118"/>
      <c r="H663" s="118"/>
      <c r="I663" s="118"/>
      <c r="J663" s="118"/>
      <c r="K663" s="118"/>
      <c r="L663" s="118"/>
      <c r="M663" s="122"/>
      <c r="N663" s="118"/>
      <c r="O663" s="118"/>
      <c r="P663" s="118"/>
      <c r="Q663" s="118"/>
      <c r="R663" s="118"/>
      <c r="S663" s="118"/>
      <c r="T663" s="118"/>
      <c r="U663" s="118"/>
      <c r="V663" s="118"/>
      <c r="W663" s="118"/>
      <c r="X663" s="118"/>
      <c r="Y663" s="118"/>
      <c r="Z663" s="118"/>
      <c r="AA663" s="118"/>
      <c r="AB663" s="118"/>
      <c r="AC663" s="118"/>
      <c r="AD663" s="118"/>
    </row>
    <row r="664" spans="1:30" ht="12" customHeight="1">
      <c r="A664" s="118"/>
      <c r="B664" s="118"/>
      <c r="C664" s="118"/>
      <c r="D664" s="119"/>
      <c r="E664" s="120"/>
      <c r="F664" s="119"/>
      <c r="G664" s="118"/>
      <c r="H664" s="118"/>
      <c r="I664" s="118"/>
      <c r="J664" s="118"/>
      <c r="K664" s="118"/>
      <c r="L664" s="118"/>
      <c r="M664" s="122"/>
      <c r="N664" s="118"/>
      <c r="O664" s="118"/>
      <c r="P664" s="118"/>
      <c r="Q664" s="118"/>
      <c r="R664" s="118"/>
      <c r="S664" s="118"/>
      <c r="T664" s="118"/>
      <c r="U664" s="118"/>
      <c r="V664" s="118"/>
      <c r="W664" s="118"/>
      <c r="X664" s="118"/>
      <c r="Y664" s="118"/>
      <c r="Z664" s="118"/>
      <c r="AA664" s="118"/>
      <c r="AB664" s="118"/>
      <c r="AC664" s="118"/>
      <c r="AD664" s="118"/>
    </row>
    <row r="665" spans="1:30" ht="12" customHeight="1">
      <c r="A665" s="118"/>
      <c r="B665" s="118"/>
      <c r="C665" s="118"/>
      <c r="D665" s="119"/>
      <c r="E665" s="120"/>
      <c r="F665" s="119"/>
      <c r="G665" s="118"/>
      <c r="H665" s="118"/>
      <c r="I665" s="118"/>
      <c r="J665" s="118"/>
      <c r="K665" s="118"/>
      <c r="L665" s="118"/>
      <c r="M665" s="122"/>
      <c r="N665" s="118"/>
      <c r="O665" s="118"/>
      <c r="P665" s="118"/>
      <c r="Q665" s="118"/>
      <c r="R665" s="118"/>
      <c r="S665" s="118"/>
      <c r="T665" s="118"/>
      <c r="U665" s="118"/>
      <c r="V665" s="118"/>
      <c r="W665" s="118"/>
      <c r="X665" s="118"/>
      <c r="Y665" s="118"/>
      <c r="Z665" s="118"/>
      <c r="AA665" s="118"/>
      <c r="AB665" s="118"/>
      <c r="AC665" s="118"/>
      <c r="AD665" s="118"/>
    </row>
    <row r="666" spans="1:30" ht="12" customHeight="1">
      <c r="A666" s="118"/>
      <c r="B666" s="118"/>
      <c r="C666" s="118"/>
      <c r="D666" s="119"/>
      <c r="E666" s="120"/>
      <c r="F666" s="119"/>
      <c r="G666" s="118"/>
      <c r="H666" s="118"/>
      <c r="I666" s="118"/>
      <c r="J666" s="118"/>
      <c r="K666" s="118"/>
      <c r="L666" s="118"/>
      <c r="M666" s="122"/>
      <c r="N666" s="118"/>
      <c r="O666" s="118"/>
      <c r="P666" s="118"/>
      <c r="Q666" s="118"/>
      <c r="R666" s="118"/>
      <c r="S666" s="118"/>
      <c r="T666" s="118"/>
      <c r="U666" s="118"/>
      <c r="V666" s="118"/>
      <c r="W666" s="118"/>
      <c r="X666" s="118"/>
      <c r="Y666" s="118"/>
      <c r="Z666" s="118"/>
      <c r="AA666" s="118"/>
      <c r="AB666" s="118"/>
      <c r="AC666" s="118"/>
      <c r="AD666" s="118"/>
    </row>
    <row r="667" spans="1:30" ht="12" customHeight="1">
      <c r="A667" s="118"/>
      <c r="B667" s="118"/>
      <c r="C667" s="118"/>
      <c r="D667" s="119"/>
      <c r="E667" s="120"/>
      <c r="F667" s="119"/>
      <c r="G667" s="118"/>
      <c r="H667" s="118"/>
      <c r="I667" s="118"/>
      <c r="J667" s="118"/>
      <c r="K667" s="118"/>
      <c r="L667" s="118"/>
      <c r="M667" s="122"/>
      <c r="N667" s="118"/>
      <c r="O667" s="118"/>
      <c r="P667" s="118"/>
      <c r="Q667" s="118"/>
      <c r="R667" s="118"/>
      <c r="S667" s="118"/>
      <c r="T667" s="118"/>
      <c r="U667" s="118"/>
      <c r="V667" s="118"/>
      <c r="W667" s="118"/>
      <c r="X667" s="118"/>
      <c r="Y667" s="118"/>
      <c r="Z667" s="118"/>
      <c r="AA667" s="118"/>
      <c r="AB667" s="118"/>
      <c r="AC667" s="118"/>
      <c r="AD667" s="118"/>
    </row>
    <row r="668" spans="1:30" ht="12" customHeight="1">
      <c r="A668" s="118"/>
      <c r="B668" s="118"/>
      <c r="C668" s="118"/>
      <c r="D668" s="119"/>
      <c r="E668" s="120"/>
      <c r="F668" s="119"/>
      <c r="G668" s="118"/>
      <c r="H668" s="118"/>
      <c r="I668" s="118"/>
      <c r="J668" s="118"/>
      <c r="K668" s="118"/>
      <c r="L668" s="118"/>
      <c r="M668" s="122"/>
      <c r="N668" s="118"/>
      <c r="O668" s="118"/>
      <c r="P668" s="118"/>
      <c r="Q668" s="118"/>
      <c r="R668" s="118"/>
      <c r="S668" s="118"/>
      <c r="T668" s="118"/>
      <c r="U668" s="118"/>
      <c r="V668" s="118"/>
      <c r="W668" s="118"/>
      <c r="X668" s="118"/>
      <c r="Y668" s="118"/>
      <c r="Z668" s="118"/>
      <c r="AA668" s="118"/>
      <c r="AB668" s="118"/>
      <c r="AC668" s="118"/>
      <c r="AD668" s="118"/>
    </row>
    <row r="669" spans="1:30" ht="12" customHeight="1">
      <c r="A669" s="118"/>
      <c r="B669" s="118"/>
      <c r="C669" s="118"/>
      <c r="D669" s="119"/>
      <c r="E669" s="120"/>
      <c r="F669" s="119"/>
      <c r="G669" s="118"/>
      <c r="H669" s="118"/>
      <c r="I669" s="118"/>
      <c r="J669" s="118"/>
      <c r="K669" s="118"/>
      <c r="L669" s="118"/>
      <c r="M669" s="122"/>
      <c r="N669" s="118"/>
      <c r="O669" s="118"/>
      <c r="P669" s="118"/>
      <c r="Q669" s="118"/>
      <c r="R669" s="118"/>
      <c r="S669" s="118"/>
      <c r="T669" s="118"/>
      <c r="U669" s="118"/>
      <c r="V669" s="118"/>
      <c r="W669" s="118"/>
      <c r="X669" s="118"/>
      <c r="Y669" s="118"/>
      <c r="Z669" s="118"/>
      <c r="AA669" s="118"/>
      <c r="AB669" s="118"/>
      <c r="AC669" s="118"/>
      <c r="AD669" s="118"/>
    </row>
    <row r="670" spans="1:30" ht="12" customHeight="1">
      <c r="A670" s="118"/>
      <c r="B670" s="118"/>
      <c r="C670" s="118"/>
      <c r="D670" s="119"/>
      <c r="E670" s="120"/>
      <c r="F670" s="119"/>
      <c r="G670" s="118"/>
      <c r="H670" s="118"/>
      <c r="I670" s="118"/>
      <c r="J670" s="118"/>
      <c r="K670" s="118"/>
      <c r="L670" s="118"/>
      <c r="M670" s="122"/>
      <c r="N670" s="118"/>
      <c r="O670" s="118"/>
      <c r="P670" s="118"/>
      <c r="Q670" s="118"/>
      <c r="R670" s="118"/>
      <c r="S670" s="118"/>
      <c r="T670" s="118"/>
      <c r="U670" s="118"/>
      <c r="V670" s="118"/>
      <c r="W670" s="118"/>
      <c r="X670" s="118"/>
      <c r="Y670" s="118"/>
      <c r="Z670" s="118"/>
      <c r="AA670" s="118"/>
      <c r="AB670" s="118"/>
      <c r="AC670" s="118"/>
      <c r="AD670" s="118"/>
    </row>
    <row r="671" spans="1:30" ht="12" customHeight="1">
      <c r="A671" s="118"/>
      <c r="B671" s="118"/>
      <c r="C671" s="118"/>
      <c r="D671" s="119"/>
      <c r="E671" s="120"/>
      <c r="F671" s="119"/>
      <c r="G671" s="118"/>
      <c r="H671" s="118"/>
      <c r="I671" s="118"/>
      <c r="J671" s="118"/>
      <c r="K671" s="118"/>
      <c r="L671" s="118"/>
      <c r="M671" s="122"/>
      <c r="N671" s="118"/>
      <c r="O671" s="118"/>
      <c r="P671" s="118"/>
      <c r="Q671" s="118"/>
      <c r="R671" s="118"/>
      <c r="S671" s="118"/>
      <c r="T671" s="118"/>
      <c r="U671" s="118"/>
      <c r="V671" s="118"/>
      <c r="W671" s="118"/>
      <c r="X671" s="118"/>
      <c r="Y671" s="118"/>
      <c r="Z671" s="118"/>
      <c r="AA671" s="118"/>
      <c r="AB671" s="118"/>
      <c r="AC671" s="118"/>
      <c r="AD671" s="118"/>
    </row>
    <row r="672" spans="1:30" ht="12" customHeight="1">
      <c r="A672" s="118"/>
      <c r="B672" s="118"/>
      <c r="C672" s="118"/>
      <c r="D672" s="119"/>
      <c r="E672" s="120"/>
      <c r="F672" s="119"/>
      <c r="G672" s="118"/>
      <c r="H672" s="118"/>
      <c r="I672" s="118"/>
      <c r="J672" s="118"/>
      <c r="K672" s="118"/>
      <c r="L672" s="118"/>
      <c r="M672" s="122"/>
      <c r="N672" s="118"/>
      <c r="O672" s="118"/>
      <c r="P672" s="118"/>
      <c r="Q672" s="118"/>
      <c r="R672" s="118"/>
      <c r="S672" s="118"/>
      <c r="T672" s="118"/>
      <c r="U672" s="118"/>
      <c r="V672" s="118"/>
      <c r="W672" s="118"/>
      <c r="X672" s="118"/>
      <c r="Y672" s="118"/>
      <c r="Z672" s="118"/>
      <c r="AA672" s="118"/>
      <c r="AB672" s="118"/>
      <c r="AC672" s="118"/>
      <c r="AD672" s="118"/>
    </row>
    <row r="673" spans="1:30" ht="12" customHeight="1">
      <c r="A673" s="118"/>
      <c r="B673" s="118"/>
      <c r="C673" s="118"/>
      <c r="D673" s="119"/>
      <c r="E673" s="120"/>
      <c r="F673" s="119"/>
      <c r="G673" s="118"/>
      <c r="H673" s="118"/>
      <c r="I673" s="118"/>
      <c r="J673" s="118"/>
      <c r="K673" s="118"/>
      <c r="L673" s="118"/>
      <c r="M673" s="122"/>
      <c r="N673" s="118"/>
      <c r="O673" s="118"/>
      <c r="P673" s="118"/>
      <c r="Q673" s="118"/>
      <c r="R673" s="118"/>
      <c r="S673" s="118"/>
      <c r="T673" s="118"/>
      <c r="U673" s="118"/>
      <c r="V673" s="118"/>
      <c r="W673" s="118"/>
      <c r="X673" s="118"/>
      <c r="Y673" s="118"/>
      <c r="Z673" s="118"/>
      <c r="AA673" s="118"/>
      <c r="AB673" s="118"/>
      <c r="AC673" s="118"/>
      <c r="AD673" s="118"/>
    </row>
    <row r="674" spans="1:30" ht="12" customHeight="1">
      <c r="A674" s="118"/>
      <c r="B674" s="118"/>
      <c r="C674" s="118"/>
      <c r="D674" s="119"/>
      <c r="E674" s="120"/>
      <c r="F674" s="119"/>
      <c r="G674" s="118"/>
      <c r="H674" s="118"/>
      <c r="I674" s="118"/>
      <c r="J674" s="118"/>
      <c r="K674" s="118"/>
      <c r="L674" s="118"/>
      <c r="M674" s="122"/>
      <c r="N674" s="118"/>
      <c r="O674" s="118"/>
      <c r="P674" s="118"/>
      <c r="Q674" s="118"/>
      <c r="R674" s="118"/>
      <c r="S674" s="118"/>
      <c r="T674" s="118"/>
      <c r="U674" s="118"/>
      <c r="V674" s="118"/>
      <c r="W674" s="118"/>
      <c r="X674" s="118"/>
      <c r="Y674" s="118"/>
      <c r="Z674" s="118"/>
      <c r="AA674" s="118"/>
      <c r="AB674" s="118"/>
      <c r="AC674" s="118"/>
      <c r="AD674" s="118"/>
    </row>
    <row r="675" spans="1:30" ht="12" customHeight="1">
      <c r="A675" s="118"/>
      <c r="B675" s="118"/>
      <c r="C675" s="118"/>
      <c r="D675" s="119"/>
      <c r="E675" s="120"/>
      <c r="F675" s="119"/>
      <c r="G675" s="118"/>
      <c r="H675" s="118"/>
      <c r="I675" s="118"/>
      <c r="J675" s="118"/>
      <c r="K675" s="118"/>
      <c r="L675" s="118"/>
      <c r="M675" s="122"/>
      <c r="N675" s="118"/>
      <c r="O675" s="118"/>
      <c r="P675" s="118"/>
      <c r="Q675" s="118"/>
      <c r="R675" s="118"/>
      <c r="S675" s="118"/>
      <c r="T675" s="118"/>
      <c r="U675" s="118"/>
      <c r="V675" s="118"/>
      <c r="W675" s="118"/>
      <c r="X675" s="118"/>
      <c r="Y675" s="118"/>
      <c r="Z675" s="118"/>
      <c r="AA675" s="118"/>
      <c r="AB675" s="118"/>
      <c r="AC675" s="118"/>
      <c r="AD675" s="118"/>
    </row>
    <row r="676" spans="1:30" ht="12" customHeight="1">
      <c r="A676" s="118"/>
      <c r="B676" s="118"/>
      <c r="C676" s="118"/>
      <c r="D676" s="119"/>
      <c r="E676" s="120"/>
      <c r="F676" s="119"/>
      <c r="G676" s="118"/>
      <c r="H676" s="118"/>
      <c r="I676" s="118"/>
      <c r="J676" s="118"/>
      <c r="K676" s="118"/>
      <c r="L676" s="118"/>
      <c r="M676" s="122"/>
      <c r="N676" s="118"/>
      <c r="O676" s="118"/>
      <c r="P676" s="118"/>
      <c r="Q676" s="118"/>
      <c r="R676" s="118"/>
      <c r="S676" s="118"/>
      <c r="T676" s="118"/>
      <c r="U676" s="118"/>
      <c r="V676" s="118"/>
      <c r="W676" s="118"/>
      <c r="X676" s="118"/>
      <c r="Y676" s="118"/>
      <c r="Z676" s="118"/>
      <c r="AA676" s="118"/>
      <c r="AB676" s="118"/>
      <c r="AC676" s="118"/>
      <c r="AD676" s="118"/>
    </row>
    <row r="677" spans="1:30" ht="12" customHeight="1">
      <c r="A677" s="118"/>
      <c r="B677" s="118"/>
      <c r="C677" s="118"/>
      <c r="D677" s="119"/>
      <c r="E677" s="120"/>
      <c r="F677" s="119"/>
      <c r="G677" s="118"/>
      <c r="H677" s="118"/>
      <c r="I677" s="118"/>
      <c r="J677" s="118"/>
      <c r="K677" s="118"/>
      <c r="L677" s="118"/>
      <c r="M677" s="122"/>
      <c r="N677" s="118"/>
      <c r="O677" s="118"/>
      <c r="P677" s="118"/>
      <c r="Q677" s="118"/>
      <c r="R677" s="118"/>
      <c r="S677" s="118"/>
      <c r="T677" s="118"/>
      <c r="U677" s="118"/>
      <c r="V677" s="118"/>
      <c r="W677" s="118"/>
      <c r="X677" s="118"/>
      <c r="Y677" s="118"/>
      <c r="Z677" s="118"/>
      <c r="AA677" s="118"/>
      <c r="AB677" s="118"/>
      <c r="AC677" s="118"/>
      <c r="AD677" s="118"/>
    </row>
    <row r="678" spans="1:30" ht="12" customHeight="1">
      <c r="A678" s="118"/>
      <c r="B678" s="118"/>
      <c r="C678" s="118"/>
      <c r="D678" s="119"/>
      <c r="E678" s="120"/>
      <c r="F678" s="119"/>
      <c r="G678" s="118"/>
      <c r="H678" s="118"/>
      <c r="I678" s="118"/>
      <c r="J678" s="118"/>
      <c r="K678" s="118"/>
      <c r="L678" s="118"/>
      <c r="M678" s="122"/>
      <c r="N678" s="118"/>
      <c r="O678" s="118"/>
      <c r="P678" s="118"/>
      <c r="Q678" s="118"/>
      <c r="R678" s="118"/>
      <c r="S678" s="118"/>
      <c r="T678" s="118"/>
      <c r="U678" s="118"/>
      <c r="V678" s="118"/>
      <c r="W678" s="118"/>
      <c r="X678" s="118"/>
      <c r="Y678" s="118"/>
      <c r="Z678" s="118"/>
      <c r="AA678" s="118"/>
      <c r="AB678" s="118"/>
      <c r="AC678" s="118"/>
      <c r="AD678" s="118"/>
    </row>
    <row r="679" spans="1:30" ht="12" customHeight="1">
      <c r="A679" s="118"/>
      <c r="B679" s="118"/>
      <c r="C679" s="118"/>
      <c r="D679" s="119"/>
      <c r="E679" s="120"/>
      <c r="F679" s="119"/>
      <c r="G679" s="118"/>
      <c r="H679" s="118"/>
      <c r="I679" s="118"/>
      <c r="J679" s="118"/>
      <c r="K679" s="118"/>
      <c r="L679" s="118"/>
      <c r="M679" s="122"/>
      <c r="N679" s="118"/>
      <c r="O679" s="118"/>
      <c r="P679" s="118"/>
      <c r="Q679" s="118"/>
      <c r="R679" s="118"/>
      <c r="S679" s="118"/>
      <c r="T679" s="118"/>
      <c r="U679" s="118"/>
      <c r="V679" s="118"/>
      <c r="W679" s="118"/>
      <c r="X679" s="118"/>
      <c r="Y679" s="118"/>
      <c r="Z679" s="118"/>
      <c r="AA679" s="118"/>
      <c r="AB679" s="118"/>
      <c r="AC679" s="118"/>
      <c r="AD679" s="118"/>
    </row>
    <row r="680" spans="1:30" ht="12" customHeight="1">
      <c r="A680" s="118"/>
      <c r="B680" s="118"/>
      <c r="C680" s="118"/>
      <c r="D680" s="119"/>
      <c r="E680" s="120"/>
      <c r="F680" s="119"/>
      <c r="G680" s="118"/>
      <c r="H680" s="118"/>
      <c r="I680" s="118"/>
      <c r="J680" s="118"/>
      <c r="K680" s="118"/>
      <c r="L680" s="118"/>
      <c r="M680" s="122"/>
      <c r="N680" s="118"/>
      <c r="O680" s="118"/>
      <c r="P680" s="118"/>
      <c r="Q680" s="118"/>
      <c r="R680" s="118"/>
      <c r="S680" s="118"/>
      <c r="T680" s="118"/>
      <c r="U680" s="118"/>
      <c r="V680" s="118"/>
      <c r="W680" s="118"/>
      <c r="X680" s="118"/>
      <c r="Y680" s="118"/>
      <c r="Z680" s="118"/>
      <c r="AA680" s="118"/>
      <c r="AB680" s="118"/>
      <c r="AC680" s="118"/>
      <c r="AD680" s="118"/>
    </row>
    <row r="681" spans="1:30" ht="12" customHeight="1">
      <c r="A681" s="118"/>
      <c r="B681" s="118"/>
      <c r="C681" s="118"/>
      <c r="D681" s="119"/>
      <c r="E681" s="120"/>
      <c r="F681" s="119"/>
      <c r="G681" s="118"/>
      <c r="H681" s="118"/>
      <c r="I681" s="118"/>
      <c r="J681" s="118"/>
      <c r="K681" s="118"/>
      <c r="L681" s="118"/>
      <c r="M681" s="122"/>
      <c r="N681" s="118"/>
      <c r="O681" s="118"/>
      <c r="P681" s="118"/>
      <c r="Q681" s="118"/>
      <c r="R681" s="118"/>
      <c r="S681" s="118"/>
      <c r="T681" s="118"/>
      <c r="U681" s="118"/>
      <c r="V681" s="118"/>
      <c r="W681" s="118"/>
      <c r="X681" s="118"/>
      <c r="Y681" s="118"/>
      <c r="Z681" s="118"/>
      <c r="AA681" s="118"/>
      <c r="AB681" s="118"/>
      <c r="AC681" s="118"/>
      <c r="AD681" s="118"/>
    </row>
    <row r="682" spans="1:30" ht="12" customHeight="1">
      <c r="A682" s="118"/>
      <c r="B682" s="118"/>
      <c r="C682" s="118"/>
      <c r="D682" s="119"/>
      <c r="E682" s="120"/>
      <c r="F682" s="119"/>
      <c r="G682" s="118"/>
      <c r="H682" s="118"/>
      <c r="I682" s="118"/>
      <c r="J682" s="118"/>
      <c r="K682" s="118"/>
      <c r="L682" s="118"/>
      <c r="M682" s="122"/>
      <c r="N682" s="118"/>
      <c r="O682" s="118"/>
      <c r="P682" s="118"/>
      <c r="Q682" s="118"/>
      <c r="R682" s="118"/>
      <c r="S682" s="118"/>
      <c r="T682" s="118"/>
      <c r="U682" s="118"/>
      <c r="V682" s="118"/>
      <c r="W682" s="118"/>
      <c r="X682" s="118"/>
      <c r="Y682" s="118"/>
      <c r="Z682" s="118"/>
      <c r="AA682" s="118"/>
      <c r="AB682" s="118"/>
      <c r="AC682" s="118"/>
      <c r="AD682" s="118"/>
    </row>
    <row r="683" spans="1:30" ht="12" customHeight="1">
      <c r="A683" s="118"/>
      <c r="B683" s="118"/>
      <c r="C683" s="118"/>
      <c r="D683" s="119"/>
      <c r="E683" s="120"/>
      <c r="F683" s="119"/>
      <c r="G683" s="118"/>
      <c r="H683" s="118"/>
      <c r="I683" s="118"/>
      <c r="J683" s="118"/>
      <c r="K683" s="118"/>
      <c r="L683" s="118"/>
      <c r="M683" s="122"/>
      <c r="N683" s="118"/>
      <c r="O683" s="118"/>
      <c r="P683" s="118"/>
      <c r="Q683" s="118"/>
      <c r="R683" s="118"/>
      <c r="S683" s="118"/>
      <c r="T683" s="118"/>
      <c r="U683" s="118"/>
      <c r="V683" s="118"/>
      <c r="W683" s="118"/>
      <c r="X683" s="118"/>
      <c r="Y683" s="118"/>
      <c r="Z683" s="118"/>
      <c r="AA683" s="118"/>
      <c r="AB683" s="118"/>
      <c r="AC683" s="118"/>
      <c r="AD683" s="118"/>
    </row>
    <row r="684" spans="1:30" ht="12" customHeight="1">
      <c r="A684" s="118"/>
      <c r="B684" s="118"/>
      <c r="C684" s="118"/>
      <c r="D684" s="119"/>
      <c r="E684" s="120"/>
      <c r="F684" s="119"/>
      <c r="G684" s="118"/>
      <c r="H684" s="118"/>
      <c r="I684" s="118"/>
      <c r="J684" s="118"/>
      <c r="K684" s="118"/>
      <c r="L684" s="118"/>
      <c r="M684" s="122"/>
      <c r="N684" s="118"/>
      <c r="O684" s="118"/>
      <c r="P684" s="118"/>
      <c r="Q684" s="118"/>
      <c r="R684" s="118"/>
      <c r="S684" s="118"/>
      <c r="T684" s="118"/>
      <c r="U684" s="118"/>
      <c r="V684" s="118"/>
      <c r="W684" s="118"/>
      <c r="X684" s="118"/>
      <c r="Y684" s="118"/>
      <c r="Z684" s="118"/>
      <c r="AA684" s="118"/>
      <c r="AB684" s="118"/>
      <c r="AC684" s="118"/>
      <c r="AD684" s="118"/>
    </row>
    <row r="685" spans="1:30" ht="12" customHeight="1">
      <c r="A685" s="118"/>
      <c r="B685" s="118"/>
      <c r="C685" s="118"/>
      <c r="D685" s="119"/>
      <c r="E685" s="120"/>
      <c r="F685" s="119"/>
      <c r="G685" s="118"/>
      <c r="H685" s="118"/>
      <c r="I685" s="118"/>
      <c r="J685" s="118"/>
      <c r="K685" s="118"/>
      <c r="L685" s="118"/>
      <c r="M685" s="122"/>
      <c r="N685" s="118"/>
      <c r="O685" s="118"/>
      <c r="P685" s="118"/>
      <c r="Q685" s="118"/>
      <c r="R685" s="118"/>
      <c r="S685" s="118"/>
      <c r="T685" s="118"/>
      <c r="U685" s="118"/>
      <c r="V685" s="118"/>
      <c r="W685" s="118"/>
      <c r="X685" s="118"/>
      <c r="Y685" s="118"/>
      <c r="Z685" s="118"/>
      <c r="AA685" s="118"/>
      <c r="AB685" s="118"/>
      <c r="AC685" s="118"/>
      <c r="AD685" s="118"/>
    </row>
    <row r="686" spans="1:30" ht="12" customHeight="1">
      <c r="A686" s="118"/>
      <c r="B686" s="118"/>
      <c r="C686" s="118"/>
      <c r="D686" s="119"/>
      <c r="E686" s="120"/>
      <c r="F686" s="119"/>
      <c r="G686" s="118"/>
      <c r="H686" s="118"/>
      <c r="I686" s="118"/>
      <c r="J686" s="118"/>
      <c r="K686" s="118"/>
      <c r="L686" s="118"/>
      <c r="M686" s="122"/>
      <c r="N686" s="118"/>
      <c r="O686" s="118"/>
      <c r="P686" s="118"/>
      <c r="Q686" s="118"/>
      <c r="R686" s="118"/>
      <c r="S686" s="118"/>
      <c r="T686" s="118"/>
      <c r="U686" s="118"/>
      <c r="V686" s="118"/>
      <c r="W686" s="118"/>
      <c r="X686" s="118"/>
      <c r="Y686" s="118"/>
      <c r="Z686" s="118"/>
      <c r="AA686" s="118"/>
      <c r="AB686" s="118"/>
      <c r="AC686" s="118"/>
      <c r="AD686" s="118"/>
    </row>
    <row r="687" spans="1:30" ht="12" customHeight="1">
      <c r="A687" s="118"/>
      <c r="B687" s="118"/>
      <c r="C687" s="118"/>
      <c r="D687" s="119"/>
      <c r="E687" s="120"/>
      <c r="F687" s="119"/>
      <c r="G687" s="118"/>
      <c r="H687" s="118"/>
      <c r="I687" s="118"/>
      <c r="J687" s="118"/>
      <c r="K687" s="118"/>
      <c r="L687" s="118"/>
      <c r="M687" s="122"/>
      <c r="N687" s="118"/>
      <c r="O687" s="118"/>
      <c r="P687" s="118"/>
      <c r="Q687" s="118"/>
      <c r="R687" s="118"/>
      <c r="S687" s="118"/>
      <c r="T687" s="118"/>
      <c r="U687" s="118"/>
      <c r="V687" s="118"/>
      <c r="W687" s="118"/>
      <c r="X687" s="118"/>
      <c r="Y687" s="118"/>
      <c r="Z687" s="118"/>
      <c r="AA687" s="118"/>
      <c r="AB687" s="118"/>
      <c r="AC687" s="118"/>
      <c r="AD687" s="118"/>
    </row>
    <row r="688" spans="1:30" ht="12" customHeight="1">
      <c r="A688" s="118"/>
      <c r="B688" s="118"/>
      <c r="C688" s="118"/>
      <c r="D688" s="119"/>
      <c r="E688" s="120"/>
      <c r="F688" s="119"/>
      <c r="G688" s="118"/>
      <c r="H688" s="118"/>
      <c r="I688" s="118"/>
      <c r="J688" s="118"/>
      <c r="K688" s="118"/>
      <c r="L688" s="118"/>
      <c r="M688" s="122"/>
      <c r="N688" s="118"/>
      <c r="O688" s="118"/>
      <c r="P688" s="118"/>
      <c r="Q688" s="118"/>
      <c r="R688" s="118"/>
      <c r="S688" s="118"/>
      <c r="T688" s="118"/>
      <c r="U688" s="118"/>
      <c r="V688" s="118"/>
      <c r="W688" s="118"/>
      <c r="X688" s="118"/>
      <c r="Y688" s="118"/>
      <c r="Z688" s="118"/>
      <c r="AA688" s="118"/>
      <c r="AB688" s="118"/>
      <c r="AC688" s="118"/>
      <c r="AD688" s="118"/>
    </row>
    <row r="689" spans="1:30" ht="12" customHeight="1">
      <c r="A689" s="118"/>
      <c r="B689" s="118"/>
      <c r="C689" s="118"/>
      <c r="D689" s="119"/>
      <c r="E689" s="120"/>
      <c r="F689" s="119"/>
      <c r="G689" s="118"/>
      <c r="H689" s="118"/>
      <c r="I689" s="118"/>
      <c r="J689" s="118"/>
      <c r="K689" s="118"/>
      <c r="L689" s="118"/>
      <c r="M689" s="122"/>
      <c r="N689" s="118"/>
      <c r="O689" s="118"/>
      <c r="P689" s="118"/>
      <c r="Q689" s="118"/>
      <c r="R689" s="118"/>
      <c r="S689" s="118"/>
      <c r="T689" s="118"/>
      <c r="U689" s="118"/>
      <c r="V689" s="118"/>
      <c r="W689" s="118"/>
      <c r="X689" s="118"/>
      <c r="Y689" s="118"/>
      <c r="Z689" s="118"/>
      <c r="AA689" s="118"/>
      <c r="AB689" s="118"/>
      <c r="AC689" s="118"/>
      <c r="AD689" s="118"/>
    </row>
    <row r="690" spans="1:30" ht="12" customHeight="1">
      <c r="A690" s="118"/>
      <c r="B690" s="118"/>
      <c r="C690" s="118"/>
      <c r="D690" s="119"/>
      <c r="E690" s="120"/>
      <c r="F690" s="119"/>
      <c r="G690" s="118"/>
      <c r="H690" s="118"/>
      <c r="I690" s="118"/>
      <c r="J690" s="118"/>
      <c r="K690" s="118"/>
      <c r="L690" s="118"/>
      <c r="M690" s="122"/>
      <c r="N690" s="118"/>
      <c r="O690" s="118"/>
      <c r="P690" s="118"/>
      <c r="Q690" s="118"/>
      <c r="R690" s="118"/>
      <c r="S690" s="118"/>
      <c r="T690" s="118"/>
      <c r="U690" s="118"/>
      <c r="V690" s="118"/>
      <c r="W690" s="118"/>
      <c r="X690" s="118"/>
      <c r="Y690" s="118"/>
      <c r="Z690" s="118"/>
      <c r="AA690" s="118"/>
      <c r="AB690" s="118"/>
      <c r="AC690" s="118"/>
      <c r="AD690" s="118"/>
    </row>
    <row r="691" spans="1:30" ht="12" customHeight="1">
      <c r="A691" s="118"/>
      <c r="B691" s="118"/>
      <c r="C691" s="118"/>
      <c r="D691" s="119"/>
      <c r="E691" s="120"/>
      <c r="F691" s="119"/>
      <c r="G691" s="118"/>
      <c r="H691" s="118"/>
      <c r="I691" s="118"/>
      <c r="J691" s="118"/>
      <c r="K691" s="118"/>
      <c r="L691" s="118"/>
      <c r="M691" s="122"/>
      <c r="N691" s="118"/>
      <c r="O691" s="118"/>
      <c r="P691" s="118"/>
      <c r="Q691" s="118"/>
      <c r="R691" s="118"/>
      <c r="S691" s="118"/>
      <c r="T691" s="118"/>
      <c r="U691" s="118"/>
      <c r="V691" s="118"/>
      <c r="W691" s="118"/>
      <c r="X691" s="118"/>
      <c r="Y691" s="118"/>
      <c r="Z691" s="118"/>
      <c r="AA691" s="118"/>
      <c r="AB691" s="118"/>
      <c r="AC691" s="118"/>
      <c r="AD691" s="118"/>
    </row>
    <row r="692" spans="1:30" ht="12" customHeight="1">
      <c r="A692" s="118"/>
      <c r="B692" s="118"/>
      <c r="C692" s="118"/>
      <c r="D692" s="119"/>
      <c r="E692" s="120"/>
      <c r="F692" s="119"/>
      <c r="G692" s="118"/>
      <c r="H692" s="118"/>
      <c r="I692" s="118"/>
      <c r="J692" s="118"/>
      <c r="K692" s="118"/>
      <c r="L692" s="118"/>
      <c r="M692" s="122"/>
      <c r="N692" s="118"/>
      <c r="O692" s="118"/>
      <c r="P692" s="118"/>
      <c r="Q692" s="118"/>
      <c r="R692" s="118"/>
      <c r="S692" s="118"/>
      <c r="T692" s="118"/>
      <c r="U692" s="118"/>
      <c r="V692" s="118"/>
      <c r="W692" s="118"/>
      <c r="X692" s="118"/>
      <c r="Y692" s="118"/>
      <c r="Z692" s="118"/>
      <c r="AA692" s="118"/>
      <c r="AB692" s="118"/>
      <c r="AC692" s="118"/>
      <c r="AD692" s="118"/>
    </row>
    <row r="693" spans="1:30" ht="12" customHeight="1">
      <c r="A693" s="118"/>
      <c r="B693" s="118"/>
      <c r="C693" s="118"/>
      <c r="D693" s="119"/>
      <c r="E693" s="120"/>
      <c r="F693" s="119"/>
      <c r="G693" s="118"/>
      <c r="H693" s="118"/>
      <c r="I693" s="118"/>
      <c r="J693" s="118"/>
      <c r="K693" s="118"/>
      <c r="L693" s="118"/>
      <c r="M693" s="122"/>
      <c r="N693" s="118"/>
      <c r="O693" s="118"/>
      <c r="P693" s="118"/>
      <c r="Q693" s="118"/>
      <c r="R693" s="118"/>
      <c r="S693" s="118"/>
      <c r="T693" s="118"/>
      <c r="U693" s="118"/>
      <c r="V693" s="118"/>
      <c r="W693" s="118"/>
      <c r="X693" s="118"/>
      <c r="Y693" s="118"/>
      <c r="Z693" s="118"/>
      <c r="AA693" s="118"/>
      <c r="AB693" s="118"/>
      <c r="AC693" s="118"/>
      <c r="AD693" s="118"/>
    </row>
    <row r="694" spans="1:30" ht="12" customHeight="1">
      <c r="A694" s="118"/>
      <c r="B694" s="118"/>
      <c r="C694" s="118"/>
      <c r="D694" s="119"/>
      <c r="E694" s="120"/>
      <c r="F694" s="119"/>
      <c r="G694" s="118"/>
      <c r="H694" s="118"/>
      <c r="I694" s="118"/>
      <c r="J694" s="118"/>
      <c r="K694" s="118"/>
      <c r="L694" s="118"/>
      <c r="M694" s="122"/>
      <c r="N694" s="118"/>
      <c r="O694" s="118"/>
      <c r="P694" s="118"/>
      <c r="Q694" s="118"/>
      <c r="R694" s="118"/>
      <c r="S694" s="118"/>
      <c r="T694" s="118"/>
      <c r="U694" s="118"/>
      <c r="V694" s="118"/>
      <c r="W694" s="118"/>
      <c r="X694" s="118"/>
      <c r="Y694" s="118"/>
      <c r="Z694" s="118"/>
      <c r="AA694" s="118"/>
      <c r="AB694" s="118"/>
      <c r="AC694" s="118"/>
      <c r="AD694" s="118"/>
    </row>
    <row r="695" spans="1:30" ht="12" customHeight="1">
      <c r="A695" s="118"/>
      <c r="B695" s="118"/>
      <c r="C695" s="118"/>
      <c r="D695" s="119"/>
      <c r="E695" s="120"/>
      <c r="F695" s="119"/>
      <c r="G695" s="118"/>
      <c r="H695" s="118"/>
      <c r="I695" s="118"/>
      <c r="J695" s="118"/>
      <c r="K695" s="118"/>
      <c r="L695" s="118"/>
      <c r="M695" s="122"/>
      <c r="N695" s="118"/>
      <c r="O695" s="118"/>
      <c r="P695" s="118"/>
      <c r="Q695" s="118"/>
      <c r="R695" s="118"/>
      <c r="S695" s="118"/>
      <c r="T695" s="118"/>
      <c r="U695" s="118"/>
      <c r="V695" s="118"/>
      <c r="W695" s="118"/>
      <c r="X695" s="118"/>
      <c r="Y695" s="118"/>
      <c r="Z695" s="118"/>
      <c r="AA695" s="118"/>
      <c r="AB695" s="118"/>
      <c r="AC695" s="118"/>
      <c r="AD695" s="118"/>
    </row>
    <row r="696" spans="1:30" ht="12" customHeight="1">
      <c r="A696" s="118"/>
      <c r="B696" s="118"/>
      <c r="C696" s="118"/>
      <c r="D696" s="119"/>
      <c r="E696" s="120"/>
      <c r="F696" s="119"/>
      <c r="G696" s="118"/>
      <c r="H696" s="118"/>
      <c r="I696" s="118"/>
      <c r="J696" s="118"/>
      <c r="K696" s="118"/>
      <c r="L696" s="118"/>
      <c r="M696" s="122"/>
      <c r="N696" s="118"/>
      <c r="O696" s="118"/>
      <c r="P696" s="118"/>
      <c r="Q696" s="118"/>
      <c r="R696" s="118"/>
      <c r="S696" s="118"/>
      <c r="T696" s="118"/>
      <c r="U696" s="118"/>
      <c r="V696" s="118"/>
      <c r="W696" s="118"/>
      <c r="X696" s="118"/>
      <c r="Y696" s="118"/>
      <c r="Z696" s="118"/>
      <c r="AA696" s="118"/>
      <c r="AB696" s="118"/>
      <c r="AC696" s="118"/>
      <c r="AD696" s="118"/>
    </row>
    <row r="697" spans="1:30" ht="12" customHeight="1">
      <c r="A697" s="118"/>
      <c r="B697" s="118"/>
      <c r="C697" s="118"/>
      <c r="D697" s="119"/>
      <c r="E697" s="120"/>
      <c r="F697" s="119"/>
      <c r="G697" s="118"/>
      <c r="H697" s="118"/>
      <c r="I697" s="118"/>
      <c r="J697" s="118"/>
      <c r="K697" s="118"/>
      <c r="L697" s="118"/>
      <c r="M697" s="122"/>
      <c r="N697" s="118"/>
      <c r="O697" s="118"/>
      <c r="P697" s="118"/>
      <c r="Q697" s="118"/>
      <c r="R697" s="118"/>
      <c r="S697" s="118"/>
      <c r="T697" s="118"/>
      <c r="U697" s="118"/>
      <c r="V697" s="118"/>
      <c r="W697" s="118"/>
      <c r="X697" s="118"/>
      <c r="Y697" s="118"/>
      <c r="Z697" s="118"/>
      <c r="AA697" s="118"/>
      <c r="AB697" s="118"/>
      <c r="AC697" s="118"/>
      <c r="AD697" s="118"/>
    </row>
    <row r="698" spans="1:30" ht="12" customHeight="1">
      <c r="A698" s="118"/>
      <c r="B698" s="118"/>
      <c r="C698" s="118"/>
      <c r="D698" s="119"/>
      <c r="E698" s="120"/>
      <c r="F698" s="119"/>
      <c r="G698" s="118"/>
      <c r="H698" s="118"/>
      <c r="I698" s="118"/>
      <c r="J698" s="118"/>
      <c r="K698" s="118"/>
      <c r="L698" s="118"/>
      <c r="M698" s="122"/>
      <c r="N698" s="118"/>
      <c r="O698" s="118"/>
      <c r="P698" s="118"/>
      <c r="Q698" s="118"/>
      <c r="R698" s="118"/>
      <c r="S698" s="118"/>
      <c r="T698" s="118"/>
      <c r="U698" s="118"/>
      <c r="V698" s="118"/>
      <c r="W698" s="118"/>
      <c r="X698" s="118"/>
      <c r="Y698" s="118"/>
      <c r="Z698" s="118"/>
      <c r="AA698" s="118"/>
      <c r="AB698" s="118"/>
      <c r="AC698" s="118"/>
      <c r="AD698" s="118"/>
    </row>
    <row r="699" spans="1:30" ht="12" customHeight="1">
      <c r="A699" s="118"/>
      <c r="B699" s="118"/>
      <c r="C699" s="118"/>
      <c r="D699" s="119"/>
      <c r="E699" s="120"/>
      <c r="F699" s="119"/>
      <c r="G699" s="118"/>
      <c r="H699" s="118"/>
      <c r="I699" s="118"/>
      <c r="J699" s="118"/>
      <c r="K699" s="118"/>
      <c r="L699" s="118"/>
      <c r="M699" s="122"/>
      <c r="N699" s="118"/>
      <c r="O699" s="118"/>
      <c r="P699" s="118"/>
      <c r="Q699" s="118"/>
      <c r="R699" s="118"/>
      <c r="S699" s="118"/>
      <c r="T699" s="118"/>
      <c r="U699" s="118"/>
      <c r="V699" s="118"/>
      <c r="W699" s="118"/>
      <c r="X699" s="118"/>
      <c r="Y699" s="118"/>
      <c r="Z699" s="118"/>
      <c r="AA699" s="118"/>
      <c r="AB699" s="118"/>
      <c r="AC699" s="118"/>
      <c r="AD699" s="118"/>
    </row>
    <row r="700" spans="1:30" ht="12" customHeight="1">
      <c r="A700" s="118"/>
      <c r="B700" s="118"/>
      <c r="C700" s="118"/>
      <c r="D700" s="119"/>
      <c r="E700" s="120"/>
      <c r="F700" s="119"/>
      <c r="G700" s="118"/>
      <c r="H700" s="118"/>
      <c r="I700" s="118"/>
      <c r="J700" s="118"/>
      <c r="K700" s="118"/>
      <c r="L700" s="118"/>
      <c r="M700" s="122"/>
      <c r="N700" s="118"/>
      <c r="O700" s="118"/>
      <c r="P700" s="118"/>
      <c r="Q700" s="118"/>
      <c r="R700" s="118"/>
      <c r="S700" s="118"/>
      <c r="T700" s="118"/>
      <c r="U700" s="118"/>
      <c r="V700" s="118"/>
      <c r="W700" s="118"/>
      <c r="X700" s="118"/>
      <c r="Y700" s="118"/>
      <c r="Z700" s="118"/>
      <c r="AA700" s="118"/>
      <c r="AB700" s="118"/>
      <c r="AC700" s="118"/>
      <c r="AD700" s="118"/>
    </row>
    <row r="701" spans="1:30" ht="12" customHeight="1">
      <c r="A701" s="118"/>
      <c r="B701" s="118"/>
      <c r="C701" s="118"/>
      <c r="D701" s="119"/>
      <c r="E701" s="120"/>
      <c r="F701" s="119"/>
      <c r="G701" s="118"/>
      <c r="H701" s="118"/>
      <c r="I701" s="118"/>
      <c r="J701" s="118"/>
      <c r="K701" s="118"/>
      <c r="L701" s="118"/>
      <c r="M701" s="122"/>
      <c r="N701" s="118"/>
      <c r="O701" s="118"/>
      <c r="P701" s="118"/>
      <c r="Q701" s="118"/>
      <c r="R701" s="118"/>
      <c r="S701" s="118"/>
      <c r="T701" s="118"/>
      <c r="U701" s="118"/>
      <c r="V701" s="118"/>
      <c r="W701" s="118"/>
      <c r="X701" s="118"/>
      <c r="Y701" s="118"/>
      <c r="Z701" s="118"/>
      <c r="AA701" s="118"/>
      <c r="AB701" s="118"/>
      <c r="AC701" s="118"/>
      <c r="AD701" s="118"/>
    </row>
    <row r="702" spans="1:30" ht="12" customHeight="1">
      <c r="A702" s="118"/>
      <c r="B702" s="118"/>
      <c r="C702" s="118"/>
      <c r="D702" s="119"/>
      <c r="E702" s="120"/>
      <c r="F702" s="119"/>
      <c r="G702" s="118"/>
      <c r="H702" s="118"/>
      <c r="I702" s="118"/>
      <c r="J702" s="118"/>
      <c r="K702" s="118"/>
      <c r="L702" s="118"/>
      <c r="M702" s="122"/>
      <c r="N702" s="118"/>
      <c r="O702" s="118"/>
      <c r="P702" s="118"/>
      <c r="Q702" s="118"/>
      <c r="R702" s="118"/>
      <c r="S702" s="118"/>
      <c r="T702" s="118"/>
      <c r="U702" s="118"/>
      <c r="V702" s="118"/>
      <c r="W702" s="118"/>
      <c r="X702" s="118"/>
      <c r="Y702" s="118"/>
      <c r="Z702" s="118"/>
      <c r="AA702" s="118"/>
      <c r="AB702" s="118"/>
      <c r="AC702" s="118"/>
      <c r="AD702" s="118"/>
    </row>
    <row r="703" spans="1:30" ht="12" customHeight="1">
      <c r="A703" s="118"/>
      <c r="B703" s="118"/>
      <c r="C703" s="118"/>
      <c r="D703" s="119"/>
      <c r="E703" s="120"/>
      <c r="F703" s="119"/>
      <c r="G703" s="118"/>
      <c r="H703" s="118"/>
      <c r="I703" s="118"/>
      <c r="J703" s="118"/>
      <c r="K703" s="118"/>
      <c r="L703" s="118"/>
      <c r="M703" s="122"/>
      <c r="N703" s="118"/>
      <c r="O703" s="118"/>
      <c r="P703" s="118"/>
      <c r="Q703" s="118"/>
      <c r="R703" s="118"/>
      <c r="S703" s="118"/>
      <c r="T703" s="118"/>
      <c r="U703" s="118"/>
      <c r="V703" s="118"/>
      <c r="W703" s="118"/>
      <c r="X703" s="118"/>
      <c r="Y703" s="118"/>
      <c r="Z703" s="118"/>
      <c r="AA703" s="118"/>
      <c r="AB703" s="118"/>
      <c r="AC703" s="118"/>
      <c r="AD703" s="118"/>
    </row>
    <row r="704" spans="1:30" ht="12" customHeight="1">
      <c r="A704" s="118"/>
      <c r="B704" s="118"/>
      <c r="C704" s="118"/>
      <c r="D704" s="119"/>
      <c r="E704" s="120"/>
      <c r="F704" s="119"/>
      <c r="G704" s="118"/>
      <c r="H704" s="118"/>
      <c r="I704" s="118"/>
      <c r="J704" s="118"/>
      <c r="K704" s="118"/>
      <c r="L704" s="118"/>
      <c r="M704" s="122"/>
      <c r="N704" s="118"/>
      <c r="O704" s="118"/>
      <c r="P704" s="118"/>
      <c r="Q704" s="118"/>
      <c r="R704" s="118"/>
      <c r="S704" s="118"/>
      <c r="T704" s="118"/>
      <c r="U704" s="118"/>
      <c r="V704" s="118"/>
      <c r="W704" s="118"/>
      <c r="X704" s="118"/>
      <c r="Y704" s="118"/>
      <c r="Z704" s="118"/>
      <c r="AA704" s="118"/>
      <c r="AB704" s="118"/>
      <c r="AC704" s="118"/>
      <c r="AD704" s="118"/>
    </row>
    <row r="705" spans="1:30" ht="12" customHeight="1">
      <c r="A705" s="118"/>
      <c r="B705" s="118"/>
      <c r="C705" s="118"/>
      <c r="D705" s="119"/>
      <c r="E705" s="120"/>
      <c r="F705" s="119"/>
      <c r="G705" s="118"/>
      <c r="H705" s="118"/>
      <c r="I705" s="118"/>
      <c r="J705" s="118"/>
      <c r="K705" s="118"/>
      <c r="L705" s="118"/>
      <c r="M705" s="122"/>
      <c r="N705" s="118"/>
      <c r="O705" s="118"/>
      <c r="P705" s="118"/>
      <c r="Q705" s="118"/>
      <c r="R705" s="118"/>
      <c r="S705" s="118"/>
      <c r="T705" s="118"/>
      <c r="U705" s="118"/>
      <c r="V705" s="118"/>
      <c r="W705" s="118"/>
      <c r="X705" s="118"/>
      <c r="Y705" s="118"/>
      <c r="Z705" s="118"/>
      <c r="AA705" s="118"/>
      <c r="AB705" s="118"/>
      <c r="AC705" s="118"/>
      <c r="AD705" s="118"/>
    </row>
    <row r="706" spans="1:30" ht="12" customHeight="1">
      <c r="A706" s="118"/>
      <c r="B706" s="118"/>
      <c r="C706" s="118"/>
      <c r="D706" s="119"/>
      <c r="E706" s="120"/>
      <c r="F706" s="119"/>
      <c r="G706" s="118"/>
      <c r="H706" s="118"/>
      <c r="I706" s="118"/>
      <c r="J706" s="118"/>
      <c r="K706" s="118"/>
      <c r="L706" s="118"/>
      <c r="M706" s="122"/>
      <c r="N706" s="118"/>
      <c r="O706" s="118"/>
      <c r="P706" s="118"/>
      <c r="Q706" s="118"/>
      <c r="R706" s="118"/>
      <c r="S706" s="118"/>
      <c r="T706" s="118"/>
      <c r="U706" s="118"/>
      <c r="V706" s="118"/>
      <c r="W706" s="118"/>
      <c r="X706" s="118"/>
      <c r="Y706" s="118"/>
      <c r="Z706" s="118"/>
      <c r="AA706" s="118"/>
      <c r="AB706" s="118"/>
      <c r="AC706" s="118"/>
      <c r="AD706" s="118"/>
    </row>
    <row r="707" spans="1:30" ht="12" customHeight="1">
      <c r="A707" s="118"/>
      <c r="B707" s="118"/>
      <c r="C707" s="118"/>
      <c r="D707" s="119"/>
      <c r="E707" s="120"/>
      <c r="F707" s="119"/>
      <c r="G707" s="118"/>
      <c r="H707" s="118"/>
      <c r="I707" s="118"/>
      <c r="J707" s="118"/>
      <c r="K707" s="118"/>
      <c r="L707" s="118"/>
      <c r="M707" s="122"/>
      <c r="N707" s="118"/>
      <c r="O707" s="118"/>
      <c r="P707" s="118"/>
      <c r="Q707" s="118"/>
      <c r="R707" s="118"/>
      <c r="S707" s="118"/>
      <c r="T707" s="118"/>
      <c r="U707" s="118"/>
      <c r="V707" s="118"/>
      <c r="W707" s="118"/>
      <c r="X707" s="118"/>
      <c r="Y707" s="118"/>
      <c r="Z707" s="118"/>
      <c r="AA707" s="118"/>
      <c r="AB707" s="118"/>
      <c r="AC707" s="118"/>
      <c r="AD707" s="118"/>
    </row>
    <row r="708" spans="1:30" ht="12" customHeight="1">
      <c r="A708" s="118"/>
      <c r="B708" s="118"/>
      <c r="C708" s="118"/>
      <c r="D708" s="119"/>
      <c r="E708" s="120"/>
      <c r="F708" s="119"/>
      <c r="G708" s="118"/>
      <c r="H708" s="118"/>
      <c r="I708" s="118"/>
      <c r="J708" s="118"/>
      <c r="K708" s="118"/>
      <c r="L708" s="118"/>
      <c r="M708" s="122"/>
      <c r="N708" s="118"/>
      <c r="O708" s="118"/>
      <c r="P708" s="118"/>
      <c r="Q708" s="118"/>
      <c r="R708" s="118"/>
      <c r="S708" s="118"/>
      <c r="T708" s="118"/>
      <c r="U708" s="118"/>
      <c r="V708" s="118"/>
      <c r="W708" s="118"/>
      <c r="X708" s="118"/>
      <c r="Y708" s="118"/>
      <c r="Z708" s="118"/>
      <c r="AA708" s="118"/>
      <c r="AB708" s="118"/>
      <c r="AC708" s="118"/>
      <c r="AD708" s="118"/>
    </row>
    <row r="709" spans="1:30" ht="12" customHeight="1">
      <c r="A709" s="118"/>
      <c r="B709" s="118"/>
      <c r="C709" s="118"/>
      <c r="D709" s="119"/>
      <c r="E709" s="120"/>
      <c r="F709" s="119"/>
      <c r="G709" s="118"/>
      <c r="H709" s="118"/>
      <c r="I709" s="118"/>
      <c r="J709" s="118"/>
      <c r="K709" s="118"/>
      <c r="L709" s="118"/>
      <c r="M709" s="122"/>
      <c r="N709" s="118"/>
      <c r="O709" s="118"/>
      <c r="P709" s="118"/>
      <c r="Q709" s="118"/>
      <c r="R709" s="118"/>
      <c r="S709" s="118"/>
      <c r="T709" s="118"/>
      <c r="U709" s="118"/>
      <c r="V709" s="118"/>
      <c r="W709" s="118"/>
      <c r="X709" s="118"/>
      <c r="Y709" s="118"/>
      <c r="Z709" s="118"/>
      <c r="AA709" s="118"/>
      <c r="AB709" s="118"/>
      <c r="AC709" s="118"/>
      <c r="AD709" s="118"/>
    </row>
    <row r="710" spans="1:30" ht="12" customHeight="1">
      <c r="A710" s="118"/>
      <c r="B710" s="118"/>
      <c r="C710" s="118"/>
      <c r="D710" s="119"/>
      <c r="E710" s="120"/>
      <c r="F710" s="119"/>
      <c r="G710" s="118"/>
      <c r="H710" s="118"/>
      <c r="I710" s="118"/>
      <c r="J710" s="118"/>
      <c r="K710" s="118"/>
      <c r="L710" s="118"/>
      <c r="M710" s="122"/>
      <c r="N710" s="118"/>
      <c r="O710" s="118"/>
      <c r="P710" s="118"/>
      <c r="Q710" s="118"/>
      <c r="R710" s="118"/>
      <c r="S710" s="118"/>
      <c r="T710" s="118"/>
      <c r="U710" s="118"/>
      <c r="V710" s="118"/>
      <c r="W710" s="118"/>
      <c r="X710" s="118"/>
      <c r="Y710" s="118"/>
      <c r="Z710" s="118"/>
      <c r="AA710" s="118"/>
      <c r="AB710" s="118"/>
      <c r="AC710" s="118"/>
      <c r="AD710" s="118"/>
    </row>
    <row r="711" spans="1:30" ht="12" customHeight="1">
      <c r="A711" s="118"/>
      <c r="B711" s="118"/>
      <c r="C711" s="118"/>
      <c r="D711" s="119"/>
      <c r="E711" s="120"/>
      <c r="F711" s="119"/>
      <c r="G711" s="118"/>
      <c r="H711" s="118"/>
      <c r="I711" s="118"/>
      <c r="J711" s="118"/>
      <c r="K711" s="118"/>
      <c r="L711" s="118"/>
      <c r="M711" s="122"/>
      <c r="N711" s="118"/>
      <c r="O711" s="118"/>
      <c r="P711" s="118"/>
      <c r="Q711" s="118"/>
      <c r="R711" s="118"/>
      <c r="S711" s="118"/>
      <c r="T711" s="118"/>
      <c r="U711" s="118"/>
      <c r="V711" s="118"/>
      <c r="W711" s="118"/>
      <c r="X711" s="118"/>
      <c r="Y711" s="118"/>
      <c r="Z711" s="118"/>
      <c r="AA711" s="118"/>
      <c r="AB711" s="118"/>
      <c r="AC711" s="118"/>
      <c r="AD711" s="118"/>
    </row>
    <row r="712" spans="1:30" ht="12" customHeight="1">
      <c r="A712" s="118"/>
      <c r="B712" s="118"/>
      <c r="C712" s="118"/>
      <c r="D712" s="119"/>
      <c r="E712" s="120"/>
      <c r="F712" s="119"/>
      <c r="G712" s="118"/>
      <c r="H712" s="118"/>
      <c r="I712" s="118"/>
      <c r="J712" s="118"/>
      <c r="K712" s="118"/>
      <c r="L712" s="118"/>
      <c r="M712" s="122"/>
      <c r="N712" s="118"/>
      <c r="O712" s="118"/>
      <c r="P712" s="118"/>
      <c r="Q712" s="118"/>
      <c r="R712" s="118"/>
      <c r="S712" s="118"/>
      <c r="T712" s="118"/>
      <c r="U712" s="118"/>
      <c r="V712" s="118"/>
      <c r="W712" s="118"/>
      <c r="X712" s="118"/>
      <c r="Y712" s="118"/>
      <c r="Z712" s="118"/>
      <c r="AA712" s="118"/>
      <c r="AB712" s="118"/>
      <c r="AC712" s="118"/>
      <c r="AD712" s="118"/>
    </row>
    <row r="713" spans="1:30" ht="12" customHeight="1">
      <c r="A713" s="118"/>
      <c r="B713" s="118"/>
      <c r="C713" s="118"/>
      <c r="D713" s="119"/>
      <c r="E713" s="120"/>
      <c r="F713" s="119"/>
      <c r="G713" s="118"/>
      <c r="H713" s="118"/>
      <c r="I713" s="118"/>
      <c r="J713" s="118"/>
      <c r="K713" s="118"/>
      <c r="L713" s="118"/>
      <c r="M713" s="122"/>
      <c r="N713" s="118"/>
      <c r="O713" s="118"/>
      <c r="P713" s="118"/>
      <c r="Q713" s="118"/>
      <c r="R713" s="118"/>
      <c r="S713" s="118"/>
      <c r="T713" s="118"/>
      <c r="U713" s="118"/>
      <c r="V713" s="118"/>
      <c r="W713" s="118"/>
      <c r="X713" s="118"/>
      <c r="Y713" s="118"/>
      <c r="Z713" s="118"/>
      <c r="AA713" s="118"/>
      <c r="AB713" s="118"/>
      <c r="AC713" s="118"/>
      <c r="AD713" s="118"/>
    </row>
    <row r="714" spans="1:30" ht="12" customHeight="1">
      <c r="A714" s="118"/>
      <c r="B714" s="118"/>
      <c r="C714" s="118"/>
      <c r="D714" s="119"/>
      <c r="E714" s="120"/>
      <c r="F714" s="119"/>
      <c r="G714" s="118"/>
      <c r="H714" s="118"/>
      <c r="I714" s="118"/>
      <c r="J714" s="118"/>
      <c r="K714" s="118"/>
      <c r="L714" s="118"/>
      <c r="M714" s="122"/>
      <c r="N714" s="118"/>
      <c r="O714" s="118"/>
      <c r="P714" s="118"/>
      <c r="Q714" s="118"/>
      <c r="R714" s="118"/>
      <c r="S714" s="118"/>
      <c r="T714" s="118"/>
      <c r="U714" s="118"/>
      <c r="V714" s="118"/>
      <c r="W714" s="118"/>
      <c r="X714" s="118"/>
      <c r="Y714" s="118"/>
      <c r="Z714" s="118"/>
      <c r="AA714" s="118"/>
      <c r="AB714" s="118"/>
      <c r="AC714" s="118"/>
      <c r="AD714" s="118"/>
    </row>
    <row r="715" spans="1:30" ht="12" customHeight="1">
      <c r="A715" s="118"/>
      <c r="B715" s="118"/>
      <c r="C715" s="118"/>
      <c r="D715" s="119"/>
      <c r="E715" s="120"/>
      <c r="F715" s="119"/>
      <c r="G715" s="118"/>
      <c r="H715" s="118"/>
      <c r="I715" s="118"/>
      <c r="J715" s="118"/>
      <c r="K715" s="118"/>
      <c r="L715" s="118"/>
      <c r="M715" s="122"/>
      <c r="N715" s="118"/>
      <c r="O715" s="118"/>
      <c r="P715" s="118"/>
      <c r="Q715" s="118"/>
      <c r="R715" s="118"/>
      <c r="S715" s="118"/>
      <c r="T715" s="118"/>
      <c r="U715" s="118"/>
      <c r="V715" s="118"/>
      <c r="W715" s="118"/>
      <c r="X715" s="118"/>
      <c r="Y715" s="118"/>
      <c r="Z715" s="118"/>
      <c r="AA715" s="118"/>
      <c r="AB715" s="118"/>
      <c r="AC715" s="118"/>
      <c r="AD715" s="118"/>
    </row>
    <row r="716" spans="1:30" ht="12" customHeight="1">
      <c r="A716" s="118"/>
      <c r="B716" s="118"/>
      <c r="C716" s="118"/>
      <c r="D716" s="119"/>
      <c r="E716" s="120"/>
      <c r="F716" s="119"/>
      <c r="G716" s="118"/>
      <c r="H716" s="118"/>
      <c r="I716" s="118"/>
      <c r="J716" s="118"/>
      <c r="K716" s="118"/>
      <c r="L716" s="118"/>
      <c r="M716" s="122"/>
      <c r="N716" s="118"/>
      <c r="O716" s="118"/>
      <c r="P716" s="118"/>
      <c r="Q716" s="118"/>
      <c r="R716" s="118"/>
      <c r="S716" s="118"/>
      <c r="T716" s="118"/>
      <c r="U716" s="118"/>
      <c r="V716" s="118"/>
      <c r="W716" s="118"/>
      <c r="X716" s="118"/>
      <c r="Y716" s="118"/>
      <c r="Z716" s="118"/>
      <c r="AA716" s="118"/>
      <c r="AB716" s="118"/>
      <c r="AC716" s="118"/>
      <c r="AD716" s="118"/>
    </row>
    <row r="717" spans="1:30" ht="12" customHeight="1">
      <c r="A717" s="118"/>
      <c r="B717" s="118"/>
      <c r="C717" s="118"/>
      <c r="D717" s="119"/>
      <c r="E717" s="120"/>
      <c r="F717" s="119"/>
      <c r="G717" s="118"/>
      <c r="H717" s="118"/>
      <c r="I717" s="118"/>
      <c r="J717" s="118"/>
      <c r="K717" s="118"/>
      <c r="L717" s="118"/>
      <c r="M717" s="122"/>
      <c r="N717" s="118"/>
      <c r="O717" s="118"/>
      <c r="P717" s="118"/>
      <c r="Q717" s="118"/>
      <c r="R717" s="118"/>
      <c r="S717" s="118"/>
      <c r="T717" s="118"/>
      <c r="U717" s="118"/>
      <c r="V717" s="118"/>
      <c r="W717" s="118"/>
      <c r="X717" s="118"/>
      <c r="Y717" s="118"/>
      <c r="Z717" s="118"/>
      <c r="AA717" s="118"/>
      <c r="AB717" s="118"/>
      <c r="AC717" s="118"/>
      <c r="AD717" s="118"/>
    </row>
    <row r="718" spans="1:30" ht="12" customHeight="1">
      <c r="A718" s="118"/>
      <c r="B718" s="118"/>
      <c r="C718" s="118"/>
      <c r="D718" s="119"/>
      <c r="E718" s="120"/>
      <c r="F718" s="119"/>
      <c r="G718" s="118"/>
      <c r="H718" s="118"/>
      <c r="I718" s="118"/>
      <c r="J718" s="118"/>
      <c r="K718" s="118"/>
      <c r="L718" s="118"/>
      <c r="M718" s="122"/>
      <c r="N718" s="118"/>
      <c r="O718" s="118"/>
      <c r="P718" s="118"/>
      <c r="Q718" s="118"/>
      <c r="R718" s="118"/>
      <c r="S718" s="118"/>
      <c r="T718" s="118"/>
      <c r="U718" s="118"/>
      <c r="V718" s="118"/>
      <c r="W718" s="118"/>
      <c r="X718" s="118"/>
      <c r="Y718" s="118"/>
      <c r="Z718" s="118"/>
      <c r="AA718" s="118"/>
      <c r="AB718" s="118"/>
      <c r="AC718" s="118"/>
      <c r="AD718" s="118"/>
    </row>
    <row r="719" spans="1:30" ht="12" customHeight="1">
      <c r="A719" s="118"/>
      <c r="B719" s="118"/>
      <c r="C719" s="118"/>
      <c r="D719" s="119"/>
      <c r="E719" s="120"/>
      <c r="F719" s="119"/>
      <c r="G719" s="118"/>
      <c r="H719" s="118"/>
      <c r="I719" s="118"/>
      <c r="J719" s="118"/>
      <c r="K719" s="118"/>
      <c r="L719" s="118"/>
      <c r="M719" s="122"/>
      <c r="N719" s="118"/>
      <c r="O719" s="118"/>
      <c r="P719" s="118"/>
      <c r="Q719" s="118"/>
      <c r="R719" s="118"/>
      <c r="S719" s="118"/>
      <c r="T719" s="118"/>
      <c r="U719" s="118"/>
      <c r="V719" s="118"/>
      <c r="W719" s="118"/>
      <c r="X719" s="118"/>
      <c r="Y719" s="118"/>
      <c r="Z719" s="118"/>
      <c r="AA719" s="118"/>
      <c r="AB719" s="118"/>
      <c r="AC719" s="118"/>
      <c r="AD719" s="118"/>
    </row>
    <row r="720" spans="1:30" ht="12" customHeight="1">
      <c r="A720" s="118"/>
      <c r="B720" s="118"/>
      <c r="C720" s="118"/>
      <c r="D720" s="119"/>
      <c r="E720" s="120"/>
      <c r="F720" s="119"/>
      <c r="G720" s="118"/>
      <c r="H720" s="118"/>
      <c r="I720" s="118"/>
      <c r="J720" s="118"/>
      <c r="K720" s="118"/>
      <c r="L720" s="118"/>
      <c r="M720" s="122"/>
      <c r="N720" s="118"/>
      <c r="O720" s="118"/>
      <c r="P720" s="118"/>
      <c r="Q720" s="118"/>
      <c r="R720" s="118"/>
      <c r="S720" s="118"/>
      <c r="T720" s="118"/>
      <c r="U720" s="118"/>
      <c r="V720" s="118"/>
      <c r="W720" s="118"/>
      <c r="X720" s="118"/>
      <c r="Y720" s="118"/>
      <c r="Z720" s="118"/>
      <c r="AA720" s="118"/>
      <c r="AB720" s="118"/>
      <c r="AC720" s="118"/>
      <c r="AD720" s="118"/>
    </row>
    <row r="721" spans="1:30" ht="12" customHeight="1">
      <c r="A721" s="118"/>
      <c r="B721" s="118"/>
      <c r="C721" s="118"/>
      <c r="D721" s="119"/>
      <c r="E721" s="120"/>
      <c r="F721" s="119"/>
      <c r="G721" s="118"/>
      <c r="H721" s="118"/>
      <c r="I721" s="118"/>
      <c r="J721" s="118"/>
      <c r="K721" s="118"/>
      <c r="L721" s="118"/>
      <c r="M721" s="122"/>
      <c r="N721" s="118"/>
      <c r="O721" s="118"/>
      <c r="P721" s="118"/>
      <c r="Q721" s="118"/>
      <c r="R721" s="118"/>
      <c r="S721" s="118"/>
      <c r="T721" s="118"/>
      <c r="U721" s="118"/>
      <c r="V721" s="118"/>
      <c r="W721" s="118"/>
      <c r="X721" s="118"/>
      <c r="Y721" s="118"/>
      <c r="Z721" s="118"/>
      <c r="AA721" s="118"/>
      <c r="AB721" s="118"/>
      <c r="AC721" s="118"/>
      <c r="AD721" s="118"/>
    </row>
    <row r="722" spans="1:30" ht="12" customHeight="1">
      <c r="A722" s="118"/>
      <c r="B722" s="118"/>
      <c r="C722" s="118"/>
      <c r="D722" s="119"/>
      <c r="E722" s="120"/>
      <c r="F722" s="119"/>
      <c r="G722" s="118"/>
      <c r="H722" s="118"/>
      <c r="I722" s="118"/>
      <c r="J722" s="118"/>
      <c r="K722" s="118"/>
      <c r="L722" s="118"/>
      <c r="M722" s="122"/>
      <c r="N722" s="118"/>
      <c r="O722" s="118"/>
      <c r="P722" s="118"/>
      <c r="Q722" s="118"/>
      <c r="R722" s="118"/>
      <c r="S722" s="118"/>
      <c r="T722" s="118"/>
      <c r="U722" s="118"/>
      <c r="V722" s="118"/>
      <c r="W722" s="118"/>
      <c r="X722" s="118"/>
      <c r="Y722" s="118"/>
      <c r="Z722" s="118"/>
      <c r="AA722" s="118"/>
      <c r="AB722" s="118"/>
      <c r="AC722" s="118"/>
      <c r="AD722" s="118"/>
    </row>
    <row r="723" spans="1:30" ht="12" customHeight="1">
      <c r="A723" s="118"/>
      <c r="B723" s="118"/>
      <c r="C723" s="118"/>
      <c r="D723" s="119"/>
      <c r="E723" s="120"/>
      <c r="F723" s="119"/>
      <c r="G723" s="118"/>
      <c r="H723" s="118"/>
      <c r="I723" s="118"/>
      <c r="J723" s="118"/>
      <c r="K723" s="118"/>
      <c r="L723" s="118"/>
      <c r="M723" s="122"/>
      <c r="N723" s="118"/>
      <c r="O723" s="118"/>
      <c r="P723" s="118"/>
      <c r="Q723" s="118"/>
      <c r="R723" s="118"/>
      <c r="S723" s="118"/>
      <c r="T723" s="118"/>
      <c r="U723" s="118"/>
      <c r="V723" s="118"/>
      <c r="W723" s="118"/>
      <c r="X723" s="118"/>
      <c r="Y723" s="118"/>
      <c r="Z723" s="118"/>
      <c r="AA723" s="118"/>
      <c r="AB723" s="118"/>
      <c r="AC723" s="118"/>
      <c r="AD723" s="118"/>
    </row>
    <row r="724" spans="1:30" ht="12" customHeight="1">
      <c r="A724" s="118"/>
      <c r="B724" s="118"/>
      <c r="C724" s="118"/>
      <c r="D724" s="119"/>
      <c r="E724" s="120"/>
      <c r="F724" s="119"/>
      <c r="G724" s="118"/>
      <c r="H724" s="118"/>
      <c r="I724" s="118"/>
      <c r="J724" s="118"/>
      <c r="K724" s="118"/>
      <c r="L724" s="118"/>
      <c r="M724" s="122"/>
      <c r="N724" s="118"/>
      <c r="O724" s="118"/>
      <c r="P724" s="118"/>
      <c r="Q724" s="118"/>
      <c r="R724" s="118"/>
      <c r="S724" s="118"/>
      <c r="T724" s="118"/>
      <c r="U724" s="118"/>
      <c r="V724" s="118"/>
      <c r="W724" s="118"/>
      <c r="X724" s="118"/>
      <c r="Y724" s="118"/>
      <c r="Z724" s="118"/>
      <c r="AA724" s="118"/>
      <c r="AB724" s="118"/>
      <c r="AC724" s="118"/>
      <c r="AD724" s="118"/>
    </row>
    <row r="725" spans="1:30" ht="12" customHeight="1">
      <c r="A725" s="118"/>
      <c r="B725" s="118"/>
      <c r="C725" s="118"/>
      <c r="D725" s="119"/>
      <c r="E725" s="120"/>
      <c r="F725" s="119"/>
      <c r="G725" s="118"/>
      <c r="H725" s="118"/>
      <c r="I725" s="118"/>
      <c r="J725" s="118"/>
      <c r="K725" s="118"/>
      <c r="L725" s="118"/>
      <c r="M725" s="122"/>
      <c r="N725" s="118"/>
      <c r="O725" s="118"/>
      <c r="P725" s="118"/>
      <c r="Q725" s="118"/>
      <c r="R725" s="118"/>
      <c r="S725" s="118"/>
      <c r="T725" s="118"/>
      <c r="U725" s="118"/>
      <c r="V725" s="118"/>
      <c r="W725" s="118"/>
      <c r="X725" s="118"/>
      <c r="Y725" s="118"/>
      <c r="Z725" s="118"/>
      <c r="AA725" s="118"/>
      <c r="AB725" s="118"/>
      <c r="AC725" s="118"/>
      <c r="AD725" s="118"/>
    </row>
    <row r="726" spans="1:30" ht="12" customHeight="1">
      <c r="A726" s="118"/>
      <c r="B726" s="118"/>
      <c r="C726" s="118"/>
      <c r="D726" s="119"/>
      <c r="E726" s="120"/>
      <c r="F726" s="119"/>
      <c r="G726" s="118"/>
      <c r="H726" s="118"/>
      <c r="I726" s="118"/>
      <c r="J726" s="118"/>
      <c r="K726" s="118"/>
      <c r="L726" s="118"/>
      <c r="M726" s="122"/>
      <c r="N726" s="118"/>
      <c r="O726" s="118"/>
      <c r="P726" s="118"/>
      <c r="Q726" s="118"/>
      <c r="R726" s="118"/>
      <c r="S726" s="118"/>
      <c r="T726" s="118"/>
      <c r="U726" s="118"/>
      <c r="V726" s="118"/>
      <c r="W726" s="118"/>
      <c r="X726" s="118"/>
      <c r="Y726" s="118"/>
      <c r="Z726" s="118"/>
      <c r="AA726" s="118"/>
      <c r="AB726" s="118"/>
      <c r="AC726" s="118"/>
      <c r="AD726" s="118"/>
    </row>
    <row r="727" spans="1:30" ht="12" customHeight="1">
      <c r="A727" s="118"/>
      <c r="B727" s="118"/>
      <c r="C727" s="118"/>
      <c r="D727" s="119"/>
      <c r="E727" s="120"/>
      <c r="F727" s="119"/>
      <c r="G727" s="118"/>
      <c r="H727" s="118"/>
      <c r="I727" s="118"/>
      <c r="J727" s="118"/>
      <c r="K727" s="118"/>
      <c r="L727" s="118"/>
      <c r="M727" s="122"/>
      <c r="N727" s="118"/>
      <c r="O727" s="118"/>
      <c r="P727" s="118"/>
      <c r="Q727" s="118"/>
      <c r="R727" s="118"/>
      <c r="S727" s="118"/>
      <c r="T727" s="118"/>
      <c r="U727" s="118"/>
      <c r="V727" s="118"/>
      <c r="W727" s="118"/>
      <c r="X727" s="118"/>
      <c r="Y727" s="118"/>
      <c r="Z727" s="118"/>
      <c r="AA727" s="118"/>
      <c r="AB727" s="118"/>
      <c r="AC727" s="118"/>
      <c r="AD727" s="118"/>
    </row>
    <row r="728" spans="1:30" ht="12" customHeight="1">
      <c r="A728" s="118"/>
      <c r="B728" s="118"/>
      <c r="C728" s="118"/>
      <c r="D728" s="119"/>
      <c r="E728" s="120"/>
      <c r="F728" s="119"/>
      <c r="G728" s="118"/>
      <c r="H728" s="118"/>
      <c r="I728" s="118"/>
      <c r="J728" s="118"/>
      <c r="K728" s="118"/>
      <c r="L728" s="118"/>
      <c r="M728" s="122"/>
      <c r="N728" s="118"/>
      <c r="O728" s="118"/>
      <c r="P728" s="118"/>
      <c r="Q728" s="118"/>
      <c r="R728" s="118"/>
      <c r="S728" s="118"/>
      <c r="T728" s="118"/>
      <c r="U728" s="118"/>
      <c r="V728" s="118"/>
      <c r="W728" s="118"/>
      <c r="X728" s="118"/>
      <c r="Y728" s="118"/>
      <c r="Z728" s="118"/>
      <c r="AA728" s="118"/>
      <c r="AB728" s="118"/>
      <c r="AC728" s="118"/>
      <c r="AD728" s="118"/>
    </row>
    <row r="729" spans="1:30" ht="12" customHeight="1">
      <c r="A729" s="118"/>
      <c r="B729" s="118"/>
      <c r="C729" s="118"/>
      <c r="D729" s="119"/>
      <c r="E729" s="120"/>
      <c r="F729" s="119"/>
      <c r="G729" s="118"/>
      <c r="H729" s="118"/>
      <c r="I729" s="118"/>
      <c r="J729" s="118"/>
      <c r="K729" s="118"/>
      <c r="L729" s="118"/>
      <c r="M729" s="122"/>
      <c r="N729" s="118"/>
      <c r="O729" s="118"/>
      <c r="P729" s="118"/>
      <c r="Q729" s="118"/>
      <c r="R729" s="118"/>
      <c r="S729" s="118"/>
      <c r="T729" s="118"/>
      <c r="U729" s="118"/>
      <c r="V729" s="118"/>
      <c r="W729" s="118"/>
      <c r="X729" s="118"/>
      <c r="Y729" s="118"/>
      <c r="Z729" s="118"/>
      <c r="AA729" s="118"/>
      <c r="AB729" s="118"/>
      <c r="AC729" s="118"/>
      <c r="AD729" s="118"/>
    </row>
    <row r="730" spans="1:30" ht="12" customHeight="1">
      <c r="A730" s="118"/>
      <c r="B730" s="118"/>
      <c r="C730" s="118"/>
      <c r="D730" s="119"/>
      <c r="E730" s="120"/>
      <c r="F730" s="119"/>
      <c r="G730" s="118"/>
      <c r="H730" s="118"/>
      <c r="I730" s="118"/>
      <c r="J730" s="118"/>
      <c r="K730" s="118"/>
      <c r="L730" s="118"/>
      <c r="M730" s="122"/>
      <c r="N730" s="118"/>
      <c r="O730" s="118"/>
      <c r="P730" s="118"/>
      <c r="Q730" s="118"/>
      <c r="R730" s="118"/>
      <c r="S730" s="118"/>
      <c r="T730" s="118"/>
      <c r="U730" s="118"/>
      <c r="V730" s="118"/>
      <c r="W730" s="118"/>
      <c r="X730" s="118"/>
      <c r="Y730" s="118"/>
      <c r="Z730" s="118"/>
      <c r="AA730" s="118"/>
      <c r="AB730" s="118"/>
      <c r="AC730" s="118"/>
      <c r="AD730" s="118"/>
    </row>
    <row r="731" spans="1:30" ht="12" customHeight="1">
      <c r="A731" s="118"/>
      <c r="B731" s="118"/>
      <c r="C731" s="118"/>
      <c r="D731" s="119"/>
      <c r="E731" s="120"/>
      <c r="F731" s="119"/>
      <c r="G731" s="118"/>
      <c r="H731" s="118"/>
      <c r="I731" s="118"/>
      <c r="J731" s="118"/>
      <c r="K731" s="118"/>
      <c r="L731" s="118"/>
      <c r="M731" s="122"/>
      <c r="N731" s="118"/>
      <c r="O731" s="118"/>
      <c r="P731" s="118"/>
      <c r="Q731" s="118"/>
      <c r="R731" s="118"/>
      <c r="S731" s="118"/>
      <c r="T731" s="118"/>
      <c r="U731" s="118"/>
      <c r="V731" s="118"/>
      <c r="W731" s="118"/>
      <c r="X731" s="118"/>
      <c r="Y731" s="118"/>
      <c r="Z731" s="118"/>
      <c r="AA731" s="118"/>
      <c r="AB731" s="118"/>
      <c r="AC731" s="118"/>
      <c r="AD731" s="118"/>
    </row>
    <row r="732" spans="1:30" ht="12" customHeight="1">
      <c r="A732" s="118"/>
      <c r="B732" s="118"/>
      <c r="C732" s="118"/>
      <c r="D732" s="119"/>
      <c r="E732" s="120"/>
      <c r="F732" s="119"/>
      <c r="G732" s="118"/>
      <c r="H732" s="118"/>
      <c r="I732" s="118"/>
      <c r="J732" s="118"/>
      <c r="K732" s="118"/>
      <c r="L732" s="118"/>
      <c r="M732" s="122"/>
      <c r="N732" s="118"/>
      <c r="O732" s="118"/>
      <c r="P732" s="118"/>
      <c r="Q732" s="118"/>
      <c r="R732" s="118"/>
      <c r="S732" s="118"/>
      <c r="T732" s="118"/>
      <c r="U732" s="118"/>
      <c r="V732" s="118"/>
      <c r="W732" s="118"/>
      <c r="X732" s="118"/>
      <c r="Y732" s="118"/>
      <c r="Z732" s="118"/>
      <c r="AA732" s="118"/>
      <c r="AB732" s="118"/>
      <c r="AC732" s="118"/>
      <c r="AD732" s="118"/>
    </row>
    <row r="733" spans="1:30" ht="12" customHeight="1">
      <c r="A733" s="118"/>
      <c r="B733" s="118"/>
      <c r="C733" s="118"/>
      <c r="D733" s="119"/>
      <c r="E733" s="120"/>
      <c r="F733" s="119"/>
      <c r="G733" s="118"/>
      <c r="H733" s="118"/>
      <c r="I733" s="118"/>
      <c r="J733" s="118"/>
      <c r="K733" s="118"/>
      <c r="L733" s="118"/>
      <c r="M733" s="122"/>
      <c r="N733" s="118"/>
      <c r="O733" s="118"/>
      <c r="P733" s="118"/>
      <c r="Q733" s="118"/>
      <c r="R733" s="118"/>
      <c r="S733" s="118"/>
      <c r="T733" s="118"/>
      <c r="U733" s="118"/>
      <c r="V733" s="118"/>
      <c r="W733" s="118"/>
      <c r="X733" s="118"/>
      <c r="Y733" s="118"/>
      <c r="Z733" s="118"/>
      <c r="AA733" s="118"/>
      <c r="AB733" s="118"/>
      <c r="AC733" s="118"/>
      <c r="AD733" s="118"/>
    </row>
    <row r="734" spans="1:30" ht="12" customHeight="1">
      <c r="A734" s="118"/>
      <c r="B734" s="118"/>
      <c r="C734" s="118"/>
      <c r="D734" s="119"/>
      <c r="E734" s="120"/>
      <c r="F734" s="119"/>
      <c r="G734" s="118"/>
      <c r="H734" s="118"/>
      <c r="I734" s="118"/>
      <c r="J734" s="118"/>
      <c r="K734" s="118"/>
      <c r="L734" s="118"/>
      <c r="M734" s="122"/>
      <c r="N734" s="118"/>
      <c r="O734" s="118"/>
      <c r="P734" s="118"/>
      <c r="Q734" s="118"/>
      <c r="R734" s="118"/>
      <c r="S734" s="118"/>
      <c r="T734" s="118"/>
      <c r="U734" s="118"/>
      <c r="V734" s="118"/>
      <c r="W734" s="118"/>
      <c r="X734" s="118"/>
      <c r="Y734" s="118"/>
      <c r="Z734" s="118"/>
      <c r="AA734" s="118"/>
      <c r="AB734" s="118"/>
      <c r="AC734" s="118"/>
      <c r="AD734" s="118"/>
    </row>
    <row r="735" spans="1:30" ht="12" customHeight="1">
      <c r="A735" s="118"/>
      <c r="B735" s="118"/>
      <c r="C735" s="118"/>
      <c r="D735" s="119"/>
      <c r="E735" s="120"/>
      <c r="F735" s="119"/>
      <c r="G735" s="118"/>
      <c r="H735" s="118"/>
      <c r="I735" s="118"/>
      <c r="J735" s="118"/>
      <c r="K735" s="118"/>
      <c r="L735" s="118"/>
      <c r="M735" s="122"/>
      <c r="N735" s="118"/>
      <c r="O735" s="118"/>
      <c r="P735" s="118"/>
      <c r="Q735" s="118"/>
      <c r="R735" s="118"/>
      <c r="S735" s="118"/>
      <c r="T735" s="118"/>
      <c r="U735" s="118"/>
      <c r="V735" s="118"/>
      <c r="W735" s="118"/>
      <c r="X735" s="118"/>
      <c r="Y735" s="118"/>
      <c r="Z735" s="118"/>
      <c r="AA735" s="118"/>
      <c r="AB735" s="118"/>
      <c r="AC735" s="118"/>
      <c r="AD735" s="118"/>
    </row>
    <row r="736" spans="1:30" ht="12" customHeight="1">
      <c r="A736" s="118"/>
      <c r="B736" s="118"/>
      <c r="C736" s="118"/>
      <c r="D736" s="119"/>
      <c r="E736" s="120"/>
      <c r="F736" s="119"/>
      <c r="G736" s="118"/>
      <c r="H736" s="118"/>
      <c r="I736" s="118"/>
      <c r="J736" s="118"/>
      <c r="K736" s="118"/>
      <c r="L736" s="118"/>
      <c r="M736" s="122"/>
      <c r="N736" s="118"/>
      <c r="O736" s="118"/>
      <c r="P736" s="118"/>
      <c r="Q736" s="118"/>
      <c r="R736" s="118"/>
      <c r="S736" s="118"/>
      <c r="T736" s="118"/>
      <c r="U736" s="118"/>
      <c r="V736" s="118"/>
      <c r="W736" s="118"/>
      <c r="X736" s="118"/>
      <c r="Y736" s="118"/>
      <c r="Z736" s="118"/>
      <c r="AA736" s="118"/>
      <c r="AB736" s="118"/>
      <c r="AC736" s="118"/>
      <c r="AD736" s="118"/>
    </row>
    <row r="737" spans="1:30" ht="12" customHeight="1">
      <c r="A737" s="118"/>
      <c r="B737" s="118"/>
      <c r="C737" s="118"/>
      <c r="D737" s="119"/>
      <c r="E737" s="120"/>
      <c r="F737" s="119"/>
      <c r="G737" s="118"/>
      <c r="H737" s="118"/>
      <c r="I737" s="118"/>
      <c r="J737" s="118"/>
      <c r="K737" s="118"/>
      <c r="L737" s="118"/>
      <c r="M737" s="122"/>
      <c r="N737" s="118"/>
      <c r="O737" s="118"/>
      <c r="P737" s="118"/>
      <c r="Q737" s="118"/>
      <c r="R737" s="118"/>
      <c r="S737" s="118"/>
      <c r="T737" s="118"/>
      <c r="U737" s="118"/>
      <c r="V737" s="118"/>
      <c r="W737" s="118"/>
      <c r="X737" s="118"/>
      <c r="Y737" s="118"/>
      <c r="Z737" s="118"/>
      <c r="AA737" s="118"/>
      <c r="AB737" s="118"/>
      <c r="AC737" s="118"/>
      <c r="AD737" s="118"/>
    </row>
    <row r="738" spans="1:30" ht="12" customHeight="1">
      <c r="A738" s="118"/>
      <c r="B738" s="118"/>
      <c r="C738" s="118"/>
      <c r="D738" s="119"/>
      <c r="E738" s="120"/>
      <c r="F738" s="119"/>
      <c r="G738" s="118"/>
      <c r="H738" s="118"/>
      <c r="I738" s="118"/>
      <c r="J738" s="118"/>
      <c r="K738" s="118"/>
      <c r="L738" s="118"/>
      <c r="M738" s="122"/>
      <c r="N738" s="118"/>
      <c r="O738" s="118"/>
      <c r="P738" s="118"/>
      <c r="Q738" s="118"/>
      <c r="R738" s="118"/>
      <c r="S738" s="118"/>
      <c r="T738" s="118"/>
      <c r="U738" s="118"/>
      <c r="V738" s="118"/>
      <c r="W738" s="118"/>
      <c r="X738" s="118"/>
      <c r="Y738" s="118"/>
      <c r="Z738" s="118"/>
      <c r="AA738" s="118"/>
      <c r="AB738" s="118"/>
      <c r="AC738" s="118"/>
      <c r="AD738" s="118"/>
    </row>
    <row r="739" spans="1:30" ht="12" customHeight="1">
      <c r="A739" s="118"/>
      <c r="B739" s="118"/>
      <c r="C739" s="118"/>
      <c r="D739" s="119"/>
      <c r="E739" s="120"/>
      <c r="F739" s="119"/>
      <c r="G739" s="118"/>
      <c r="H739" s="118"/>
      <c r="I739" s="118"/>
      <c r="J739" s="118"/>
      <c r="K739" s="118"/>
      <c r="L739" s="118"/>
      <c r="M739" s="122"/>
      <c r="N739" s="118"/>
      <c r="O739" s="118"/>
      <c r="P739" s="118"/>
      <c r="Q739" s="118"/>
      <c r="R739" s="118"/>
      <c r="S739" s="118"/>
      <c r="T739" s="118"/>
      <c r="U739" s="118"/>
      <c r="V739" s="118"/>
      <c r="W739" s="118"/>
      <c r="X739" s="118"/>
      <c r="Y739" s="118"/>
      <c r="Z739" s="118"/>
      <c r="AA739" s="118"/>
      <c r="AB739" s="118"/>
      <c r="AC739" s="118"/>
      <c r="AD739" s="118"/>
    </row>
    <row r="740" spans="1:30" ht="12" customHeight="1">
      <c r="A740" s="118"/>
      <c r="B740" s="118"/>
      <c r="C740" s="118"/>
      <c r="D740" s="119"/>
      <c r="E740" s="120"/>
      <c r="F740" s="119"/>
      <c r="G740" s="118"/>
      <c r="H740" s="118"/>
      <c r="I740" s="118"/>
      <c r="J740" s="118"/>
      <c r="K740" s="118"/>
      <c r="L740" s="118"/>
      <c r="M740" s="122"/>
      <c r="N740" s="118"/>
      <c r="O740" s="118"/>
      <c r="P740" s="118"/>
      <c r="Q740" s="118"/>
      <c r="R740" s="118"/>
      <c r="S740" s="118"/>
      <c r="T740" s="118"/>
      <c r="U740" s="118"/>
      <c r="V740" s="118"/>
      <c r="W740" s="118"/>
      <c r="X740" s="118"/>
      <c r="Y740" s="118"/>
      <c r="Z740" s="118"/>
      <c r="AA740" s="118"/>
      <c r="AB740" s="118"/>
      <c r="AC740" s="118"/>
      <c r="AD740" s="118"/>
    </row>
    <row r="741" spans="1:30" ht="12" customHeight="1">
      <c r="A741" s="118"/>
      <c r="B741" s="118"/>
      <c r="C741" s="118"/>
      <c r="D741" s="119"/>
      <c r="E741" s="120"/>
      <c r="F741" s="119"/>
      <c r="G741" s="118"/>
      <c r="H741" s="118"/>
      <c r="I741" s="118"/>
      <c r="J741" s="118"/>
      <c r="K741" s="118"/>
      <c r="L741" s="118"/>
      <c r="M741" s="122"/>
      <c r="N741" s="118"/>
      <c r="O741" s="118"/>
      <c r="P741" s="118"/>
      <c r="Q741" s="118"/>
      <c r="R741" s="118"/>
      <c r="S741" s="118"/>
      <c r="T741" s="118"/>
      <c r="U741" s="118"/>
      <c r="V741" s="118"/>
      <c r="W741" s="118"/>
      <c r="X741" s="118"/>
      <c r="Y741" s="118"/>
      <c r="Z741" s="118"/>
      <c r="AA741" s="118"/>
      <c r="AB741" s="118"/>
      <c r="AC741" s="118"/>
      <c r="AD741" s="118"/>
    </row>
    <row r="742" spans="1:30" ht="12" customHeight="1">
      <c r="A742" s="118"/>
      <c r="B742" s="118"/>
      <c r="C742" s="118"/>
      <c r="D742" s="119"/>
      <c r="E742" s="120"/>
      <c r="F742" s="119"/>
      <c r="G742" s="118"/>
      <c r="H742" s="118"/>
      <c r="I742" s="118"/>
      <c r="J742" s="118"/>
      <c r="K742" s="118"/>
      <c r="L742" s="118"/>
      <c r="M742" s="122"/>
      <c r="N742" s="118"/>
      <c r="O742" s="118"/>
      <c r="P742" s="118"/>
      <c r="Q742" s="118"/>
      <c r="R742" s="118"/>
      <c r="S742" s="118"/>
      <c r="T742" s="118"/>
      <c r="U742" s="118"/>
      <c r="V742" s="118"/>
      <c r="W742" s="118"/>
      <c r="X742" s="118"/>
      <c r="Y742" s="118"/>
      <c r="Z742" s="118"/>
      <c r="AA742" s="118"/>
      <c r="AB742" s="118"/>
      <c r="AC742" s="118"/>
      <c r="AD742" s="118"/>
    </row>
    <row r="743" spans="1:30" ht="12" customHeight="1">
      <c r="A743" s="118"/>
      <c r="B743" s="118"/>
      <c r="C743" s="118"/>
      <c r="D743" s="119"/>
      <c r="E743" s="120"/>
      <c r="F743" s="119"/>
      <c r="G743" s="118"/>
      <c r="H743" s="118"/>
      <c r="I743" s="118"/>
      <c r="J743" s="118"/>
      <c r="K743" s="118"/>
      <c r="L743" s="118"/>
      <c r="M743" s="122"/>
      <c r="N743" s="118"/>
      <c r="O743" s="118"/>
      <c r="P743" s="118"/>
      <c r="Q743" s="118"/>
      <c r="R743" s="118"/>
      <c r="S743" s="118"/>
      <c r="T743" s="118"/>
      <c r="U743" s="118"/>
      <c r="V743" s="118"/>
      <c r="W743" s="118"/>
      <c r="X743" s="118"/>
      <c r="Y743" s="118"/>
      <c r="Z743" s="118"/>
      <c r="AA743" s="118"/>
      <c r="AB743" s="118"/>
      <c r="AC743" s="118"/>
      <c r="AD743" s="118"/>
    </row>
    <row r="744" spans="1:30" ht="12" customHeight="1">
      <c r="A744" s="118"/>
      <c r="B744" s="118"/>
      <c r="C744" s="118"/>
      <c r="D744" s="119"/>
      <c r="E744" s="120"/>
      <c r="F744" s="119"/>
      <c r="G744" s="118"/>
      <c r="H744" s="118"/>
      <c r="I744" s="118"/>
      <c r="J744" s="118"/>
      <c r="K744" s="118"/>
      <c r="L744" s="118"/>
      <c r="M744" s="122"/>
      <c r="N744" s="118"/>
      <c r="O744" s="118"/>
      <c r="P744" s="118"/>
      <c r="Q744" s="118"/>
      <c r="R744" s="118"/>
      <c r="S744" s="118"/>
      <c r="T744" s="118"/>
      <c r="U744" s="118"/>
      <c r="V744" s="118"/>
      <c r="W744" s="118"/>
      <c r="X744" s="118"/>
      <c r="Y744" s="118"/>
      <c r="Z744" s="118"/>
      <c r="AA744" s="118"/>
      <c r="AB744" s="118"/>
      <c r="AC744" s="118"/>
      <c r="AD744" s="118"/>
    </row>
    <row r="745" spans="1:30" ht="12" customHeight="1">
      <c r="A745" s="118"/>
      <c r="B745" s="118"/>
      <c r="C745" s="118"/>
      <c r="D745" s="119"/>
      <c r="E745" s="120"/>
      <c r="F745" s="119"/>
      <c r="G745" s="118"/>
      <c r="H745" s="118"/>
      <c r="I745" s="118"/>
      <c r="J745" s="118"/>
      <c r="K745" s="118"/>
      <c r="L745" s="118"/>
      <c r="M745" s="122"/>
      <c r="N745" s="118"/>
      <c r="O745" s="118"/>
      <c r="P745" s="118"/>
      <c r="Q745" s="118"/>
      <c r="R745" s="118"/>
      <c r="S745" s="118"/>
      <c r="T745" s="118"/>
      <c r="U745" s="118"/>
      <c r="V745" s="118"/>
      <c r="W745" s="118"/>
      <c r="X745" s="118"/>
      <c r="Y745" s="118"/>
      <c r="Z745" s="118"/>
      <c r="AA745" s="118"/>
      <c r="AB745" s="118"/>
      <c r="AC745" s="118"/>
      <c r="AD745" s="118"/>
    </row>
    <row r="746" spans="1:30" ht="12" customHeight="1">
      <c r="A746" s="118"/>
      <c r="B746" s="118"/>
      <c r="C746" s="118"/>
      <c r="D746" s="119"/>
      <c r="E746" s="120"/>
      <c r="F746" s="119"/>
      <c r="G746" s="118"/>
      <c r="H746" s="118"/>
      <c r="I746" s="118"/>
      <c r="J746" s="118"/>
      <c r="K746" s="118"/>
      <c r="L746" s="118"/>
      <c r="M746" s="122"/>
      <c r="N746" s="118"/>
      <c r="O746" s="118"/>
      <c r="P746" s="118"/>
      <c r="Q746" s="118"/>
      <c r="R746" s="118"/>
      <c r="S746" s="118"/>
      <c r="T746" s="118"/>
      <c r="U746" s="118"/>
      <c r="V746" s="118"/>
      <c r="W746" s="118"/>
      <c r="X746" s="118"/>
      <c r="Y746" s="118"/>
      <c r="Z746" s="118"/>
      <c r="AA746" s="118"/>
      <c r="AB746" s="118"/>
      <c r="AC746" s="118"/>
      <c r="AD746" s="118"/>
    </row>
    <row r="747" spans="1:30" ht="12" customHeight="1">
      <c r="A747" s="118"/>
      <c r="B747" s="118"/>
      <c r="C747" s="118"/>
      <c r="D747" s="119"/>
      <c r="E747" s="120"/>
      <c r="F747" s="119"/>
      <c r="G747" s="118"/>
      <c r="H747" s="118"/>
      <c r="I747" s="118"/>
      <c r="J747" s="118"/>
      <c r="K747" s="118"/>
      <c r="L747" s="118"/>
      <c r="M747" s="122"/>
      <c r="N747" s="118"/>
      <c r="O747" s="118"/>
      <c r="P747" s="118"/>
      <c r="Q747" s="118"/>
      <c r="R747" s="118"/>
      <c r="S747" s="118"/>
      <c r="T747" s="118"/>
      <c r="U747" s="118"/>
      <c r="V747" s="118"/>
      <c r="W747" s="118"/>
      <c r="X747" s="118"/>
      <c r="Y747" s="118"/>
      <c r="Z747" s="118"/>
      <c r="AA747" s="118"/>
      <c r="AB747" s="118"/>
      <c r="AC747" s="118"/>
      <c r="AD747" s="118"/>
    </row>
    <row r="748" spans="1:30" ht="12" customHeight="1">
      <c r="A748" s="118"/>
      <c r="B748" s="118"/>
      <c r="C748" s="118"/>
      <c r="D748" s="119"/>
      <c r="E748" s="120"/>
      <c r="F748" s="119"/>
      <c r="G748" s="118"/>
      <c r="H748" s="118"/>
      <c r="I748" s="118"/>
      <c r="J748" s="118"/>
      <c r="K748" s="118"/>
      <c r="L748" s="118"/>
      <c r="M748" s="122"/>
      <c r="N748" s="118"/>
      <c r="O748" s="118"/>
      <c r="P748" s="118"/>
      <c r="Q748" s="118"/>
      <c r="R748" s="118"/>
      <c r="S748" s="118"/>
      <c r="T748" s="118"/>
      <c r="U748" s="118"/>
      <c r="V748" s="118"/>
      <c r="W748" s="118"/>
      <c r="X748" s="118"/>
      <c r="Y748" s="118"/>
      <c r="Z748" s="118"/>
      <c r="AA748" s="118"/>
      <c r="AB748" s="118"/>
      <c r="AC748" s="118"/>
      <c r="AD748" s="118"/>
    </row>
    <row r="749" spans="1:30" ht="12" customHeight="1">
      <c r="A749" s="118"/>
      <c r="B749" s="118"/>
      <c r="C749" s="118"/>
      <c r="D749" s="119"/>
      <c r="E749" s="120"/>
      <c r="F749" s="119"/>
      <c r="G749" s="118"/>
      <c r="H749" s="118"/>
      <c r="I749" s="118"/>
      <c r="J749" s="118"/>
      <c r="K749" s="118"/>
      <c r="L749" s="118"/>
      <c r="M749" s="122"/>
      <c r="N749" s="118"/>
      <c r="O749" s="118"/>
      <c r="P749" s="118"/>
      <c r="Q749" s="118"/>
      <c r="R749" s="118"/>
      <c r="S749" s="118"/>
      <c r="T749" s="118"/>
      <c r="U749" s="118"/>
      <c r="V749" s="118"/>
      <c r="W749" s="118"/>
      <c r="X749" s="118"/>
      <c r="Y749" s="118"/>
      <c r="Z749" s="118"/>
      <c r="AA749" s="118"/>
      <c r="AB749" s="118"/>
      <c r="AC749" s="118"/>
      <c r="AD749" s="118"/>
    </row>
    <row r="750" spans="1:30" ht="12" customHeight="1">
      <c r="A750" s="118"/>
      <c r="B750" s="118"/>
      <c r="C750" s="118"/>
      <c r="D750" s="119"/>
      <c r="E750" s="120"/>
      <c r="F750" s="119"/>
      <c r="G750" s="118"/>
      <c r="H750" s="118"/>
      <c r="I750" s="118"/>
      <c r="J750" s="118"/>
      <c r="K750" s="118"/>
      <c r="L750" s="118"/>
      <c r="M750" s="122"/>
      <c r="N750" s="118"/>
      <c r="O750" s="118"/>
      <c r="P750" s="118"/>
      <c r="Q750" s="118"/>
      <c r="R750" s="118"/>
      <c r="S750" s="118"/>
      <c r="T750" s="118"/>
      <c r="U750" s="118"/>
      <c r="V750" s="118"/>
      <c r="W750" s="118"/>
      <c r="X750" s="118"/>
      <c r="Y750" s="118"/>
      <c r="Z750" s="118"/>
      <c r="AA750" s="118"/>
      <c r="AB750" s="118"/>
      <c r="AC750" s="118"/>
      <c r="AD750" s="118"/>
    </row>
    <row r="751" spans="1:30" ht="12" customHeight="1">
      <c r="A751" s="118"/>
      <c r="B751" s="118"/>
      <c r="C751" s="118"/>
      <c r="D751" s="119"/>
      <c r="E751" s="120"/>
      <c r="F751" s="119"/>
      <c r="G751" s="118"/>
      <c r="H751" s="118"/>
      <c r="I751" s="118"/>
      <c r="J751" s="118"/>
      <c r="K751" s="118"/>
      <c r="L751" s="118"/>
      <c r="M751" s="122"/>
      <c r="N751" s="118"/>
      <c r="O751" s="118"/>
      <c r="P751" s="118"/>
      <c r="Q751" s="118"/>
      <c r="R751" s="118"/>
      <c r="S751" s="118"/>
      <c r="T751" s="118"/>
      <c r="U751" s="118"/>
      <c r="V751" s="118"/>
      <c r="W751" s="118"/>
      <c r="X751" s="118"/>
      <c r="Y751" s="118"/>
      <c r="Z751" s="118"/>
      <c r="AA751" s="118"/>
      <c r="AB751" s="118"/>
      <c r="AC751" s="118"/>
      <c r="AD751" s="118"/>
    </row>
    <row r="752" spans="1:30" ht="12" customHeight="1">
      <c r="A752" s="118"/>
      <c r="B752" s="118"/>
      <c r="C752" s="118"/>
      <c r="D752" s="119"/>
      <c r="E752" s="120"/>
      <c r="F752" s="119"/>
      <c r="G752" s="118"/>
      <c r="H752" s="118"/>
      <c r="I752" s="118"/>
      <c r="J752" s="118"/>
      <c r="K752" s="118"/>
      <c r="L752" s="118"/>
      <c r="M752" s="122"/>
      <c r="N752" s="118"/>
      <c r="O752" s="118"/>
      <c r="P752" s="118"/>
      <c r="Q752" s="118"/>
      <c r="R752" s="118"/>
      <c r="S752" s="118"/>
      <c r="T752" s="118"/>
      <c r="U752" s="118"/>
      <c r="V752" s="118"/>
      <c r="W752" s="118"/>
      <c r="X752" s="118"/>
      <c r="Y752" s="118"/>
      <c r="Z752" s="118"/>
      <c r="AA752" s="118"/>
      <c r="AB752" s="118"/>
      <c r="AC752" s="118"/>
      <c r="AD752" s="118"/>
    </row>
    <row r="753" spans="1:30" ht="12" customHeight="1">
      <c r="A753" s="118"/>
      <c r="B753" s="118"/>
      <c r="C753" s="118"/>
      <c r="D753" s="119"/>
      <c r="E753" s="120"/>
      <c r="F753" s="119"/>
      <c r="G753" s="118"/>
      <c r="H753" s="118"/>
      <c r="I753" s="118"/>
      <c r="J753" s="118"/>
      <c r="K753" s="118"/>
      <c r="L753" s="118"/>
      <c r="M753" s="122"/>
      <c r="N753" s="118"/>
      <c r="O753" s="118"/>
      <c r="P753" s="118"/>
      <c r="Q753" s="118"/>
      <c r="R753" s="118"/>
      <c r="S753" s="118"/>
      <c r="T753" s="118"/>
      <c r="U753" s="118"/>
      <c r="V753" s="118"/>
      <c r="W753" s="118"/>
      <c r="X753" s="118"/>
      <c r="Y753" s="118"/>
      <c r="Z753" s="118"/>
      <c r="AA753" s="118"/>
      <c r="AB753" s="118"/>
      <c r="AC753" s="118"/>
      <c r="AD753" s="118"/>
    </row>
    <row r="754" spans="1:30" ht="12" customHeight="1">
      <c r="A754" s="118"/>
      <c r="B754" s="118"/>
      <c r="C754" s="118"/>
      <c r="D754" s="119"/>
      <c r="E754" s="120"/>
      <c r="F754" s="119"/>
      <c r="G754" s="118"/>
      <c r="H754" s="118"/>
      <c r="I754" s="118"/>
      <c r="J754" s="118"/>
      <c r="K754" s="118"/>
      <c r="L754" s="118"/>
      <c r="M754" s="122"/>
      <c r="N754" s="118"/>
      <c r="O754" s="118"/>
      <c r="P754" s="118"/>
      <c r="Q754" s="118"/>
      <c r="R754" s="118"/>
      <c r="S754" s="118"/>
      <c r="T754" s="118"/>
      <c r="U754" s="118"/>
      <c r="V754" s="118"/>
      <c r="W754" s="118"/>
      <c r="X754" s="118"/>
      <c r="Y754" s="118"/>
      <c r="Z754" s="118"/>
      <c r="AA754" s="118"/>
      <c r="AB754" s="118"/>
      <c r="AC754" s="118"/>
      <c r="AD754" s="118"/>
    </row>
    <row r="755" spans="1:30" ht="12" customHeight="1">
      <c r="A755" s="118"/>
      <c r="B755" s="118"/>
      <c r="C755" s="118"/>
      <c r="D755" s="119"/>
      <c r="E755" s="120"/>
      <c r="F755" s="119"/>
      <c r="G755" s="118"/>
      <c r="H755" s="118"/>
      <c r="I755" s="118"/>
      <c r="J755" s="118"/>
      <c r="K755" s="118"/>
      <c r="L755" s="118"/>
      <c r="M755" s="122"/>
      <c r="N755" s="118"/>
      <c r="O755" s="118"/>
      <c r="P755" s="118"/>
      <c r="Q755" s="118"/>
      <c r="R755" s="118"/>
      <c r="S755" s="118"/>
      <c r="T755" s="118"/>
      <c r="U755" s="118"/>
      <c r="V755" s="118"/>
      <c r="W755" s="118"/>
      <c r="X755" s="118"/>
      <c r="Y755" s="118"/>
      <c r="Z755" s="118"/>
      <c r="AA755" s="118"/>
      <c r="AB755" s="118"/>
      <c r="AC755" s="118"/>
      <c r="AD755" s="118"/>
    </row>
    <row r="756" spans="1:30" ht="12" customHeight="1">
      <c r="A756" s="118"/>
      <c r="B756" s="118"/>
      <c r="C756" s="118"/>
      <c r="D756" s="119"/>
      <c r="E756" s="120"/>
      <c r="F756" s="119"/>
      <c r="G756" s="118"/>
      <c r="H756" s="118"/>
      <c r="I756" s="118"/>
      <c r="J756" s="118"/>
      <c r="K756" s="118"/>
      <c r="L756" s="118"/>
      <c r="M756" s="122"/>
      <c r="N756" s="118"/>
      <c r="O756" s="118"/>
      <c r="P756" s="118"/>
      <c r="Q756" s="118"/>
      <c r="R756" s="118"/>
      <c r="S756" s="118"/>
      <c r="T756" s="118"/>
      <c r="U756" s="118"/>
      <c r="V756" s="118"/>
      <c r="W756" s="118"/>
      <c r="X756" s="118"/>
      <c r="Y756" s="118"/>
      <c r="Z756" s="118"/>
      <c r="AA756" s="118"/>
      <c r="AB756" s="118"/>
      <c r="AC756" s="118"/>
      <c r="AD756" s="118"/>
    </row>
    <row r="757" spans="1:30" ht="12" customHeight="1">
      <c r="A757" s="118"/>
      <c r="B757" s="118"/>
      <c r="C757" s="118"/>
      <c r="D757" s="119"/>
      <c r="E757" s="120"/>
      <c r="F757" s="119"/>
      <c r="G757" s="118"/>
      <c r="H757" s="118"/>
      <c r="I757" s="118"/>
      <c r="J757" s="118"/>
      <c r="K757" s="118"/>
      <c r="L757" s="118"/>
      <c r="M757" s="122"/>
      <c r="N757" s="118"/>
      <c r="O757" s="118"/>
      <c r="P757" s="118"/>
      <c r="Q757" s="118"/>
      <c r="R757" s="118"/>
      <c r="S757" s="118"/>
      <c r="T757" s="118"/>
      <c r="U757" s="118"/>
      <c r="V757" s="118"/>
      <c r="W757" s="118"/>
      <c r="X757" s="118"/>
      <c r="Y757" s="118"/>
      <c r="Z757" s="118"/>
      <c r="AA757" s="118"/>
      <c r="AB757" s="118"/>
      <c r="AC757" s="118"/>
      <c r="AD757" s="118"/>
    </row>
    <row r="758" spans="1:30" ht="12" customHeight="1">
      <c r="A758" s="118"/>
      <c r="B758" s="118"/>
      <c r="C758" s="118"/>
      <c r="D758" s="119"/>
      <c r="E758" s="120"/>
      <c r="F758" s="119"/>
      <c r="G758" s="118"/>
      <c r="H758" s="118"/>
      <c r="I758" s="118"/>
      <c r="J758" s="118"/>
      <c r="K758" s="118"/>
      <c r="L758" s="118"/>
      <c r="M758" s="122"/>
      <c r="N758" s="118"/>
      <c r="O758" s="118"/>
      <c r="P758" s="118"/>
      <c r="Q758" s="118"/>
      <c r="R758" s="118"/>
      <c r="S758" s="118"/>
      <c r="T758" s="118"/>
      <c r="U758" s="118"/>
      <c r="V758" s="118"/>
      <c r="W758" s="118"/>
      <c r="X758" s="118"/>
      <c r="Y758" s="118"/>
      <c r="Z758" s="118"/>
      <c r="AA758" s="118"/>
      <c r="AB758" s="118"/>
      <c r="AC758" s="118"/>
      <c r="AD758" s="118"/>
    </row>
    <row r="759" spans="1:30" ht="12" customHeight="1">
      <c r="A759" s="118"/>
      <c r="B759" s="118"/>
      <c r="C759" s="118"/>
      <c r="D759" s="119"/>
      <c r="E759" s="120"/>
      <c r="F759" s="119"/>
      <c r="G759" s="118"/>
      <c r="H759" s="118"/>
      <c r="I759" s="118"/>
      <c r="J759" s="118"/>
      <c r="K759" s="118"/>
      <c r="L759" s="118"/>
      <c r="M759" s="122"/>
      <c r="N759" s="118"/>
      <c r="O759" s="118"/>
      <c r="P759" s="118"/>
      <c r="Q759" s="118"/>
      <c r="R759" s="118"/>
      <c r="S759" s="118"/>
      <c r="T759" s="118"/>
      <c r="U759" s="118"/>
      <c r="V759" s="118"/>
      <c r="W759" s="118"/>
      <c r="X759" s="118"/>
      <c r="Y759" s="118"/>
      <c r="Z759" s="118"/>
      <c r="AA759" s="118"/>
      <c r="AB759" s="118"/>
      <c r="AC759" s="118"/>
      <c r="AD759" s="118"/>
    </row>
    <row r="760" spans="1:30" ht="12" customHeight="1">
      <c r="A760" s="118"/>
      <c r="B760" s="118"/>
      <c r="C760" s="118"/>
      <c r="D760" s="119"/>
      <c r="E760" s="120"/>
      <c r="F760" s="119"/>
      <c r="G760" s="118"/>
      <c r="H760" s="118"/>
      <c r="I760" s="118"/>
      <c r="J760" s="118"/>
      <c r="K760" s="118"/>
      <c r="L760" s="118"/>
      <c r="M760" s="122"/>
      <c r="N760" s="118"/>
      <c r="O760" s="118"/>
      <c r="P760" s="118"/>
      <c r="Q760" s="118"/>
      <c r="R760" s="118"/>
      <c r="S760" s="118"/>
      <c r="T760" s="118"/>
      <c r="U760" s="118"/>
      <c r="V760" s="118"/>
      <c r="W760" s="118"/>
      <c r="X760" s="118"/>
      <c r="Y760" s="118"/>
      <c r="Z760" s="118"/>
      <c r="AA760" s="118"/>
      <c r="AB760" s="118"/>
      <c r="AC760" s="118"/>
      <c r="AD760" s="118"/>
    </row>
    <row r="761" spans="1:30" ht="12" customHeight="1">
      <c r="A761" s="118"/>
      <c r="B761" s="118"/>
      <c r="C761" s="118"/>
      <c r="D761" s="119"/>
      <c r="E761" s="120"/>
      <c r="F761" s="119"/>
      <c r="G761" s="118"/>
      <c r="H761" s="118"/>
      <c r="I761" s="118"/>
      <c r="J761" s="118"/>
      <c r="K761" s="118"/>
      <c r="L761" s="118"/>
      <c r="M761" s="122"/>
      <c r="N761" s="118"/>
      <c r="O761" s="118"/>
      <c r="P761" s="118"/>
      <c r="Q761" s="118"/>
      <c r="R761" s="118"/>
      <c r="S761" s="118"/>
      <c r="T761" s="118"/>
      <c r="U761" s="118"/>
      <c r="V761" s="118"/>
      <c r="W761" s="118"/>
      <c r="X761" s="118"/>
      <c r="Y761" s="118"/>
      <c r="Z761" s="118"/>
      <c r="AA761" s="118"/>
      <c r="AB761" s="118"/>
      <c r="AC761" s="118"/>
      <c r="AD761" s="118"/>
    </row>
    <row r="762" spans="1:30" ht="12" customHeight="1">
      <c r="A762" s="118"/>
      <c r="B762" s="118"/>
      <c r="C762" s="118"/>
      <c r="D762" s="119"/>
      <c r="E762" s="120"/>
      <c r="F762" s="119"/>
      <c r="G762" s="118"/>
      <c r="H762" s="118"/>
      <c r="I762" s="118"/>
      <c r="J762" s="118"/>
      <c r="K762" s="118"/>
      <c r="L762" s="118"/>
      <c r="M762" s="122"/>
      <c r="N762" s="118"/>
      <c r="O762" s="118"/>
      <c r="P762" s="118"/>
      <c r="Q762" s="118"/>
      <c r="R762" s="118"/>
      <c r="S762" s="118"/>
      <c r="T762" s="118"/>
      <c r="U762" s="118"/>
      <c r="V762" s="118"/>
      <c r="W762" s="118"/>
      <c r="X762" s="118"/>
      <c r="Y762" s="118"/>
      <c r="Z762" s="118"/>
      <c r="AA762" s="118"/>
      <c r="AB762" s="118"/>
      <c r="AC762" s="118"/>
      <c r="AD762" s="118"/>
    </row>
    <row r="763" spans="1:30" ht="12" customHeight="1">
      <c r="A763" s="118"/>
      <c r="B763" s="118"/>
      <c r="C763" s="118"/>
      <c r="D763" s="119"/>
      <c r="E763" s="120"/>
      <c r="F763" s="119"/>
      <c r="G763" s="118"/>
      <c r="H763" s="118"/>
      <c r="I763" s="118"/>
      <c r="J763" s="118"/>
      <c r="K763" s="118"/>
      <c r="L763" s="118"/>
      <c r="M763" s="122"/>
      <c r="N763" s="118"/>
      <c r="O763" s="118"/>
      <c r="P763" s="118"/>
      <c r="Q763" s="118"/>
      <c r="R763" s="118"/>
      <c r="S763" s="118"/>
      <c r="T763" s="118"/>
      <c r="U763" s="118"/>
      <c r="V763" s="118"/>
      <c r="W763" s="118"/>
      <c r="X763" s="118"/>
      <c r="Y763" s="118"/>
      <c r="Z763" s="118"/>
      <c r="AA763" s="118"/>
      <c r="AB763" s="118"/>
      <c r="AC763" s="118"/>
      <c r="AD763" s="118"/>
    </row>
    <row r="764" spans="1:30" ht="12" customHeight="1">
      <c r="A764" s="118"/>
      <c r="B764" s="118"/>
      <c r="C764" s="118"/>
      <c r="D764" s="119"/>
      <c r="E764" s="120"/>
      <c r="F764" s="119"/>
      <c r="G764" s="118"/>
      <c r="H764" s="118"/>
      <c r="I764" s="118"/>
      <c r="J764" s="118"/>
      <c r="K764" s="118"/>
      <c r="L764" s="118"/>
      <c r="M764" s="122"/>
      <c r="N764" s="118"/>
      <c r="O764" s="118"/>
      <c r="P764" s="118"/>
      <c r="Q764" s="118"/>
      <c r="R764" s="118"/>
      <c r="S764" s="118"/>
      <c r="T764" s="118"/>
      <c r="U764" s="118"/>
      <c r="V764" s="118"/>
      <c r="W764" s="118"/>
      <c r="X764" s="118"/>
      <c r="Y764" s="118"/>
      <c r="Z764" s="118"/>
      <c r="AA764" s="118"/>
      <c r="AB764" s="118"/>
      <c r="AC764" s="118"/>
      <c r="AD764" s="118"/>
    </row>
    <row r="765" spans="1:30" ht="12" customHeight="1">
      <c r="A765" s="118"/>
      <c r="B765" s="118"/>
      <c r="C765" s="118"/>
      <c r="D765" s="119"/>
      <c r="E765" s="120"/>
      <c r="F765" s="119"/>
      <c r="G765" s="118"/>
      <c r="H765" s="118"/>
      <c r="I765" s="118"/>
      <c r="J765" s="118"/>
      <c r="K765" s="118"/>
      <c r="L765" s="118"/>
      <c r="M765" s="122"/>
      <c r="N765" s="118"/>
      <c r="O765" s="118"/>
      <c r="P765" s="118"/>
      <c r="Q765" s="118"/>
      <c r="R765" s="118"/>
      <c r="S765" s="118"/>
      <c r="T765" s="118"/>
      <c r="U765" s="118"/>
      <c r="V765" s="118"/>
      <c r="W765" s="118"/>
      <c r="X765" s="118"/>
      <c r="Y765" s="118"/>
      <c r="Z765" s="118"/>
      <c r="AA765" s="118"/>
      <c r="AB765" s="118"/>
      <c r="AC765" s="118"/>
      <c r="AD765" s="118"/>
    </row>
    <row r="766" spans="1:30" ht="12" customHeight="1">
      <c r="A766" s="118"/>
      <c r="B766" s="118"/>
      <c r="C766" s="118"/>
      <c r="D766" s="119"/>
      <c r="E766" s="120"/>
      <c r="F766" s="119"/>
      <c r="G766" s="118"/>
      <c r="H766" s="118"/>
      <c r="I766" s="118"/>
      <c r="J766" s="118"/>
      <c r="K766" s="118"/>
      <c r="L766" s="118"/>
      <c r="M766" s="122"/>
      <c r="N766" s="118"/>
      <c r="O766" s="118"/>
      <c r="P766" s="118"/>
      <c r="Q766" s="118"/>
      <c r="R766" s="118"/>
      <c r="S766" s="118"/>
      <c r="T766" s="118"/>
      <c r="U766" s="118"/>
      <c r="V766" s="118"/>
      <c r="W766" s="118"/>
      <c r="X766" s="118"/>
      <c r="Y766" s="118"/>
      <c r="Z766" s="118"/>
      <c r="AA766" s="118"/>
      <c r="AB766" s="118"/>
      <c r="AC766" s="118"/>
      <c r="AD766" s="118"/>
    </row>
    <row r="767" spans="1:30" ht="12" customHeight="1">
      <c r="A767" s="118"/>
      <c r="B767" s="118"/>
      <c r="C767" s="118"/>
      <c r="D767" s="119"/>
      <c r="E767" s="120"/>
      <c r="F767" s="119"/>
      <c r="G767" s="118"/>
      <c r="H767" s="118"/>
      <c r="I767" s="118"/>
      <c r="J767" s="118"/>
      <c r="K767" s="118"/>
      <c r="L767" s="118"/>
      <c r="M767" s="122"/>
      <c r="N767" s="118"/>
      <c r="O767" s="118"/>
      <c r="P767" s="118"/>
      <c r="Q767" s="118"/>
      <c r="R767" s="118"/>
      <c r="S767" s="118"/>
      <c r="T767" s="118"/>
      <c r="U767" s="118"/>
      <c r="V767" s="118"/>
      <c r="W767" s="118"/>
      <c r="X767" s="118"/>
      <c r="Y767" s="118"/>
      <c r="Z767" s="118"/>
      <c r="AA767" s="118"/>
      <c r="AB767" s="118"/>
      <c r="AC767" s="118"/>
      <c r="AD767" s="118"/>
    </row>
    <row r="768" spans="1:30" ht="12" customHeight="1">
      <c r="A768" s="118"/>
      <c r="B768" s="118"/>
      <c r="C768" s="118"/>
      <c r="D768" s="119"/>
      <c r="E768" s="120"/>
      <c r="F768" s="119"/>
      <c r="G768" s="118"/>
      <c r="H768" s="118"/>
      <c r="I768" s="118"/>
      <c r="J768" s="118"/>
      <c r="K768" s="118"/>
      <c r="L768" s="118"/>
      <c r="M768" s="122"/>
      <c r="N768" s="118"/>
      <c r="O768" s="118"/>
      <c r="P768" s="118"/>
      <c r="Q768" s="118"/>
      <c r="R768" s="118"/>
      <c r="S768" s="118"/>
      <c r="T768" s="118"/>
      <c r="U768" s="118"/>
      <c r="V768" s="118"/>
      <c r="W768" s="118"/>
      <c r="X768" s="118"/>
      <c r="Y768" s="118"/>
      <c r="Z768" s="118"/>
      <c r="AA768" s="118"/>
      <c r="AB768" s="118"/>
      <c r="AC768" s="118"/>
      <c r="AD768" s="118"/>
    </row>
    <row r="769" spans="1:30" ht="12" customHeight="1">
      <c r="A769" s="118"/>
      <c r="B769" s="118"/>
      <c r="C769" s="118"/>
      <c r="D769" s="119"/>
      <c r="E769" s="120"/>
      <c r="F769" s="119"/>
      <c r="G769" s="118"/>
      <c r="H769" s="118"/>
      <c r="I769" s="118"/>
      <c r="J769" s="118"/>
      <c r="K769" s="118"/>
      <c r="L769" s="118"/>
      <c r="M769" s="122"/>
      <c r="N769" s="118"/>
      <c r="O769" s="118"/>
      <c r="P769" s="118"/>
      <c r="Q769" s="118"/>
      <c r="R769" s="118"/>
      <c r="S769" s="118"/>
      <c r="T769" s="118"/>
      <c r="U769" s="118"/>
      <c r="V769" s="118"/>
      <c r="W769" s="118"/>
      <c r="X769" s="118"/>
      <c r="Y769" s="118"/>
      <c r="Z769" s="118"/>
      <c r="AA769" s="118"/>
      <c r="AB769" s="118"/>
      <c r="AC769" s="118"/>
      <c r="AD769" s="118"/>
    </row>
    <row r="770" spans="1:30" ht="12" customHeight="1">
      <c r="A770" s="118"/>
      <c r="B770" s="118"/>
      <c r="C770" s="118"/>
      <c r="D770" s="119"/>
      <c r="E770" s="120"/>
      <c r="F770" s="119"/>
      <c r="G770" s="118"/>
      <c r="H770" s="118"/>
      <c r="I770" s="118"/>
      <c r="J770" s="118"/>
      <c r="K770" s="118"/>
      <c r="L770" s="118"/>
      <c r="M770" s="122"/>
      <c r="N770" s="118"/>
      <c r="O770" s="118"/>
      <c r="P770" s="118"/>
      <c r="Q770" s="118"/>
      <c r="R770" s="118"/>
      <c r="S770" s="118"/>
      <c r="T770" s="118"/>
      <c r="U770" s="118"/>
      <c r="V770" s="118"/>
      <c r="W770" s="118"/>
      <c r="X770" s="118"/>
      <c r="Y770" s="118"/>
      <c r="Z770" s="118"/>
      <c r="AA770" s="118"/>
      <c r="AB770" s="118"/>
      <c r="AC770" s="118"/>
      <c r="AD770" s="118"/>
    </row>
    <row r="771" spans="1:30" ht="12" customHeight="1">
      <c r="A771" s="118"/>
      <c r="B771" s="118"/>
      <c r="C771" s="118"/>
      <c r="D771" s="119"/>
      <c r="E771" s="120"/>
      <c r="F771" s="119"/>
      <c r="G771" s="118"/>
      <c r="H771" s="118"/>
      <c r="I771" s="118"/>
      <c r="J771" s="118"/>
      <c r="K771" s="118"/>
      <c r="L771" s="118"/>
      <c r="M771" s="122"/>
      <c r="N771" s="118"/>
      <c r="O771" s="118"/>
      <c r="P771" s="118"/>
      <c r="Q771" s="118"/>
      <c r="R771" s="118"/>
      <c r="S771" s="118"/>
      <c r="T771" s="118"/>
      <c r="U771" s="118"/>
      <c r="V771" s="118"/>
      <c r="W771" s="118"/>
      <c r="X771" s="118"/>
      <c r="Y771" s="118"/>
      <c r="Z771" s="118"/>
      <c r="AA771" s="118"/>
      <c r="AB771" s="118"/>
      <c r="AC771" s="118"/>
      <c r="AD771" s="118"/>
    </row>
    <row r="772" spans="1:30" ht="12" customHeight="1">
      <c r="A772" s="118"/>
      <c r="B772" s="118"/>
      <c r="C772" s="118"/>
      <c r="D772" s="119"/>
      <c r="E772" s="120"/>
      <c r="F772" s="119"/>
      <c r="G772" s="118"/>
      <c r="H772" s="118"/>
      <c r="I772" s="118"/>
      <c r="J772" s="118"/>
      <c r="K772" s="118"/>
      <c r="L772" s="118"/>
      <c r="M772" s="122"/>
      <c r="N772" s="118"/>
      <c r="O772" s="118"/>
      <c r="P772" s="118"/>
      <c r="Q772" s="118"/>
      <c r="R772" s="118"/>
      <c r="S772" s="118"/>
      <c r="T772" s="118"/>
      <c r="U772" s="118"/>
      <c r="V772" s="118"/>
      <c r="W772" s="118"/>
      <c r="X772" s="118"/>
      <c r="Y772" s="118"/>
      <c r="Z772" s="118"/>
      <c r="AA772" s="118"/>
      <c r="AB772" s="118"/>
      <c r="AC772" s="118"/>
      <c r="AD772" s="118"/>
    </row>
    <row r="773" spans="1:30" ht="12" customHeight="1">
      <c r="A773" s="118"/>
      <c r="B773" s="118"/>
      <c r="C773" s="118"/>
      <c r="D773" s="119"/>
      <c r="E773" s="120"/>
      <c r="F773" s="119"/>
      <c r="G773" s="118"/>
      <c r="H773" s="118"/>
      <c r="I773" s="118"/>
      <c r="J773" s="118"/>
      <c r="K773" s="118"/>
      <c r="L773" s="118"/>
      <c r="M773" s="122"/>
      <c r="N773" s="118"/>
      <c r="O773" s="118"/>
      <c r="P773" s="118"/>
      <c r="Q773" s="118"/>
      <c r="R773" s="118"/>
      <c r="S773" s="118"/>
      <c r="T773" s="118"/>
      <c r="U773" s="118"/>
      <c r="V773" s="118"/>
      <c r="W773" s="118"/>
      <c r="X773" s="118"/>
      <c r="Y773" s="118"/>
      <c r="Z773" s="118"/>
      <c r="AA773" s="118"/>
      <c r="AB773" s="118"/>
      <c r="AC773" s="118"/>
      <c r="AD773" s="118"/>
    </row>
    <row r="774" spans="1:30" ht="12" customHeight="1">
      <c r="A774" s="118"/>
      <c r="B774" s="118"/>
      <c r="C774" s="118"/>
      <c r="D774" s="119"/>
      <c r="E774" s="120"/>
      <c r="F774" s="119"/>
      <c r="G774" s="118"/>
      <c r="H774" s="118"/>
      <c r="I774" s="118"/>
      <c r="J774" s="118"/>
      <c r="K774" s="118"/>
      <c r="L774" s="118"/>
      <c r="M774" s="122"/>
      <c r="N774" s="118"/>
      <c r="O774" s="118"/>
      <c r="P774" s="118"/>
      <c r="Q774" s="118"/>
      <c r="R774" s="118"/>
      <c r="S774" s="118"/>
      <c r="T774" s="118"/>
      <c r="U774" s="118"/>
      <c r="V774" s="118"/>
      <c r="W774" s="118"/>
      <c r="X774" s="118"/>
      <c r="Y774" s="118"/>
      <c r="Z774" s="118"/>
      <c r="AA774" s="118"/>
      <c r="AB774" s="118"/>
      <c r="AC774" s="118"/>
      <c r="AD774" s="118"/>
    </row>
    <row r="775" spans="1:30" ht="12" customHeight="1">
      <c r="A775" s="118"/>
      <c r="B775" s="118"/>
      <c r="C775" s="118"/>
      <c r="D775" s="119"/>
      <c r="E775" s="120"/>
      <c r="F775" s="119"/>
      <c r="G775" s="118"/>
      <c r="H775" s="118"/>
      <c r="I775" s="118"/>
      <c r="J775" s="118"/>
      <c r="K775" s="118"/>
      <c r="L775" s="118"/>
      <c r="M775" s="122"/>
      <c r="N775" s="118"/>
      <c r="O775" s="118"/>
      <c r="P775" s="118"/>
      <c r="Q775" s="118"/>
      <c r="R775" s="118"/>
      <c r="S775" s="118"/>
      <c r="T775" s="118"/>
      <c r="U775" s="118"/>
      <c r="V775" s="118"/>
      <c r="W775" s="118"/>
      <c r="X775" s="118"/>
      <c r="Y775" s="118"/>
      <c r="Z775" s="118"/>
      <c r="AA775" s="118"/>
      <c r="AB775" s="118"/>
      <c r="AC775" s="118"/>
      <c r="AD775" s="118"/>
    </row>
    <row r="776" spans="1:30" ht="12" customHeight="1">
      <c r="A776" s="118"/>
      <c r="B776" s="118"/>
      <c r="C776" s="118"/>
      <c r="D776" s="119"/>
      <c r="E776" s="120"/>
      <c r="F776" s="119"/>
      <c r="G776" s="118"/>
      <c r="H776" s="118"/>
      <c r="I776" s="118"/>
      <c r="J776" s="118"/>
      <c r="K776" s="118"/>
      <c r="L776" s="118"/>
      <c r="M776" s="122"/>
      <c r="N776" s="118"/>
      <c r="O776" s="118"/>
      <c r="P776" s="118"/>
      <c r="Q776" s="118"/>
      <c r="R776" s="118"/>
      <c r="S776" s="118"/>
      <c r="T776" s="118"/>
      <c r="U776" s="118"/>
      <c r="V776" s="118"/>
      <c r="W776" s="118"/>
      <c r="X776" s="118"/>
      <c r="Y776" s="118"/>
      <c r="Z776" s="118"/>
      <c r="AA776" s="118"/>
      <c r="AB776" s="118"/>
      <c r="AC776" s="118"/>
      <c r="AD776" s="118"/>
    </row>
    <row r="777" spans="1:30" ht="12" customHeight="1">
      <c r="A777" s="118"/>
      <c r="B777" s="118"/>
      <c r="C777" s="118"/>
      <c r="D777" s="119"/>
      <c r="E777" s="120"/>
      <c r="F777" s="119"/>
      <c r="G777" s="118"/>
      <c r="H777" s="118"/>
      <c r="I777" s="118"/>
      <c r="J777" s="118"/>
      <c r="K777" s="118"/>
      <c r="L777" s="118"/>
      <c r="M777" s="122"/>
      <c r="N777" s="118"/>
      <c r="O777" s="118"/>
      <c r="P777" s="118"/>
      <c r="Q777" s="118"/>
      <c r="R777" s="118"/>
      <c r="S777" s="118"/>
      <c r="T777" s="118"/>
      <c r="U777" s="118"/>
      <c r="V777" s="118"/>
      <c r="W777" s="118"/>
      <c r="X777" s="118"/>
      <c r="Y777" s="118"/>
      <c r="Z777" s="118"/>
      <c r="AA777" s="118"/>
      <c r="AB777" s="118"/>
      <c r="AC777" s="118"/>
      <c r="AD777" s="118"/>
    </row>
    <row r="778" spans="1:30" ht="12" customHeight="1">
      <c r="A778" s="118"/>
      <c r="B778" s="118"/>
      <c r="C778" s="118"/>
      <c r="D778" s="119"/>
      <c r="E778" s="120"/>
      <c r="F778" s="119"/>
      <c r="G778" s="118"/>
      <c r="H778" s="118"/>
      <c r="I778" s="118"/>
      <c r="J778" s="118"/>
      <c r="K778" s="118"/>
      <c r="L778" s="118"/>
      <c r="M778" s="122"/>
      <c r="N778" s="118"/>
      <c r="O778" s="118"/>
      <c r="P778" s="118"/>
      <c r="Q778" s="118"/>
      <c r="R778" s="118"/>
      <c r="S778" s="118"/>
      <c r="T778" s="118"/>
      <c r="U778" s="118"/>
      <c r="V778" s="118"/>
      <c r="W778" s="118"/>
      <c r="X778" s="118"/>
      <c r="Y778" s="118"/>
      <c r="Z778" s="118"/>
      <c r="AA778" s="118"/>
      <c r="AB778" s="118"/>
      <c r="AC778" s="118"/>
      <c r="AD778" s="118"/>
    </row>
    <row r="779" spans="1:30" ht="12" customHeight="1">
      <c r="A779" s="118"/>
      <c r="B779" s="118"/>
      <c r="C779" s="118"/>
      <c r="D779" s="119"/>
      <c r="E779" s="120"/>
      <c r="F779" s="119"/>
      <c r="G779" s="118"/>
      <c r="H779" s="118"/>
      <c r="I779" s="118"/>
      <c r="J779" s="118"/>
      <c r="K779" s="118"/>
      <c r="L779" s="118"/>
      <c r="M779" s="122"/>
      <c r="N779" s="118"/>
      <c r="O779" s="118"/>
      <c r="P779" s="118"/>
      <c r="Q779" s="118"/>
      <c r="R779" s="118"/>
      <c r="S779" s="118"/>
      <c r="T779" s="118"/>
      <c r="U779" s="118"/>
      <c r="V779" s="118"/>
      <c r="W779" s="118"/>
      <c r="X779" s="118"/>
      <c r="Y779" s="118"/>
      <c r="Z779" s="118"/>
      <c r="AA779" s="118"/>
      <c r="AB779" s="118"/>
      <c r="AC779" s="118"/>
      <c r="AD779" s="118"/>
    </row>
    <row r="780" spans="1:30" ht="12" customHeight="1">
      <c r="A780" s="118"/>
      <c r="B780" s="118"/>
      <c r="C780" s="118"/>
      <c r="D780" s="119"/>
      <c r="E780" s="120"/>
      <c r="F780" s="119"/>
      <c r="G780" s="118"/>
      <c r="H780" s="118"/>
      <c r="I780" s="118"/>
      <c r="J780" s="118"/>
      <c r="K780" s="118"/>
      <c r="L780" s="118"/>
      <c r="M780" s="122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  <c r="AB780" s="118"/>
      <c r="AC780" s="118"/>
      <c r="AD780" s="118"/>
    </row>
    <row r="781" spans="1:30" ht="12" customHeight="1">
      <c r="A781" s="118"/>
      <c r="B781" s="118"/>
      <c r="C781" s="118"/>
      <c r="D781" s="119"/>
      <c r="E781" s="120"/>
      <c r="F781" s="119"/>
      <c r="G781" s="118"/>
      <c r="H781" s="118"/>
      <c r="I781" s="118"/>
      <c r="J781" s="118"/>
      <c r="K781" s="118"/>
      <c r="L781" s="118"/>
      <c r="M781" s="122"/>
      <c r="N781" s="118"/>
      <c r="O781" s="118"/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  <c r="AB781" s="118"/>
      <c r="AC781" s="118"/>
      <c r="AD781" s="118"/>
    </row>
    <row r="782" spans="1:30" ht="12" customHeight="1">
      <c r="A782" s="118"/>
      <c r="B782" s="118"/>
      <c r="C782" s="118"/>
      <c r="D782" s="119"/>
      <c r="E782" s="120"/>
      <c r="F782" s="119"/>
      <c r="G782" s="118"/>
      <c r="H782" s="118"/>
      <c r="I782" s="118"/>
      <c r="J782" s="118"/>
      <c r="K782" s="118"/>
      <c r="L782" s="118"/>
      <c r="M782" s="122"/>
      <c r="N782" s="118"/>
      <c r="O782" s="118"/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</row>
    <row r="783" spans="1:30" ht="12" customHeight="1">
      <c r="A783" s="118"/>
      <c r="B783" s="118"/>
      <c r="C783" s="118"/>
      <c r="D783" s="119"/>
      <c r="E783" s="120"/>
      <c r="F783" s="119"/>
      <c r="G783" s="118"/>
      <c r="H783" s="118"/>
      <c r="I783" s="118"/>
      <c r="J783" s="118"/>
      <c r="K783" s="118"/>
      <c r="L783" s="118"/>
      <c r="M783" s="122"/>
      <c r="N783" s="118"/>
      <c r="O783" s="118"/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</row>
    <row r="784" spans="1:30" ht="12" customHeight="1">
      <c r="A784" s="118"/>
      <c r="B784" s="118"/>
      <c r="C784" s="118"/>
      <c r="D784" s="119"/>
      <c r="E784" s="120"/>
      <c r="F784" s="119"/>
      <c r="G784" s="118"/>
      <c r="H784" s="118"/>
      <c r="I784" s="118"/>
      <c r="J784" s="118"/>
      <c r="K784" s="118"/>
      <c r="L784" s="118"/>
      <c r="M784" s="122"/>
      <c r="N784" s="118"/>
      <c r="O784" s="118"/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</row>
    <row r="785" spans="1:30" ht="12" customHeight="1">
      <c r="A785" s="118"/>
      <c r="B785" s="118"/>
      <c r="C785" s="118"/>
      <c r="D785" s="119"/>
      <c r="E785" s="120"/>
      <c r="F785" s="119"/>
      <c r="G785" s="118"/>
      <c r="H785" s="118"/>
      <c r="I785" s="118"/>
      <c r="J785" s="118"/>
      <c r="K785" s="118"/>
      <c r="L785" s="118"/>
      <c r="M785" s="122"/>
      <c r="N785" s="118"/>
      <c r="O785" s="118"/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</row>
    <row r="786" spans="1:30" ht="12" customHeight="1">
      <c r="A786" s="118"/>
      <c r="B786" s="118"/>
      <c r="C786" s="118"/>
      <c r="D786" s="119"/>
      <c r="E786" s="120"/>
      <c r="F786" s="119"/>
      <c r="G786" s="118"/>
      <c r="H786" s="118"/>
      <c r="I786" s="118"/>
      <c r="J786" s="118"/>
      <c r="K786" s="118"/>
      <c r="L786" s="118"/>
      <c r="M786" s="122"/>
      <c r="N786" s="118"/>
      <c r="O786" s="118"/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</row>
    <row r="787" spans="1:30" ht="12" customHeight="1">
      <c r="A787" s="118"/>
      <c r="B787" s="118"/>
      <c r="C787" s="118"/>
      <c r="D787" s="119"/>
      <c r="E787" s="120"/>
      <c r="F787" s="119"/>
      <c r="G787" s="118"/>
      <c r="H787" s="118"/>
      <c r="I787" s="118"/>
      <c r="J787" s="118"/>
      <c r="K787" s="118"/>
      <c r="L787" s="118"/>
      <c r="M787" s="122"/>
      <c r="N787" s="118"/>
      <c r="O787" s="118"/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</row>
    <row r="788" spans="1:30" ht="12" customHeight="1">
      <c r="A788" s="118"/>
      <c r="B788" s="118"/>
      <c r="C788" s="118"/>
      <c r="D788" s="119"/>
      <c r="E788" s="120"/>
      <c r="F788" s="119"/>
      <c r="G788" s="118"/>
      <c r="H788" s="118"/>
      <c r="I788" s="118"/>
      <c r="J788" s="118"/>
      <c r="K788" s="118"/>
      <c r="L788" s="118"/>
      <c r="M788" s="122"/>
      <c r="N788" s="118"/>
      <c r="O788" s="118"/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  <c r="AB788" s="118"/>
      <c r="AC788" s="118"/>
      <c r="AD788" s="118"/>
    </row>
    <row r="789" spans="1:30" ht="12" customHeight="1">
      <c r="A789" s="118"/>
      <c r="B789" s="118"/>
      <c r="C789" s="118"/>
      <c r="D789" s="119"/>
      <c r="E789" s="120"/>
      <c r="F789" s="119"/>
      <c r="G789" s="118"/>
      <c r="H789" s="118"/>
      <c r="I789" s="118"/>
      <c r="J789" s="118"/>
      <c r="K789" s="118"/>
      <c r="L789" s="118"/>
      <c r="M789" s="122"/>
      <c r="N789" s="118"/>
      <c r="O789" s="118"/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  <c r="AB789" s="118"/>
      <c r="AC789" s="118"/>
      <c r="AD789" s="118"/>
    </row>
    <row r="790" spans="1:30" ht="12" customHeight="1">
      <c r="A790" s="118"/>
      <c r="B790" s="118"/>
      <c r="C790" s="118"/>
      <c r="D790" s="119"/>
      <c r="E790" s="120"/>
      <c r="F790" s="119"/>
      <c r="G790" s="118"/>
      <c r="H790" s="118"/>
      <c r="I790" s="118"/>
      <c r="J790" s="118"/>
      <c r="K790" s="118"/>
      <c r="L790" s="118"/>
      <c r="M790" s="122"/>
      <c r="N790" s="118"/>
      <c r="O790" s="118"/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  <c r="AB790" s="118"/>
      <c r="AC790" s="118"/>
      <c r="AD790" s="118"/>
    </row>
    <row r="791" spans="1:30" ht="12" customHeight="1">
      <c r="A791" s="118"/>
      <c r="B791" s="118"/>
      <c r="C791" s="118"/>
      <c r="D791" s="119"/>
      <c r="E791" s="120"/>
      <c r="F791" s="119"/>
      <c r="G791" s="118"/>
      <c r="H791" s="118"/>
      <c r="I791" s="118"/>
      <c r="J791" s="118"/>
      <c r="K791" s="118"/>
      <c r="L791" s="118"/>
      <c r="M791" s="122"/>
      <c r="N791" s="118"/>
      <c r="O791" s="118"/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  <c r="AB791" s="118"/>
      <c r="AC791" s="118"/>
      <c r="AD791" s="118"/>
    </row>
    <row r="792" spans="1:30" ht="12" customHeight="1">
      <c r="A792" s="118"/>
      <c r="B792" s="118"/>
      <c r="C792" s="118"/>
      <c r="D792" s="119"/>
      <c r="E792" s="120"/>
      <c r="F792" s="119"/>
      <c r="G792" s="118"/>
      <c r="H792" s="118"/>
      <c r="I792" s="118"/>
      <c r="J792" s="118"/>
      <c r="K792" s="118"/>
      <c r="L792" s="118"/>
      <c r="M792" s="122"/>
      <c r="N792" s="118"/>
      <c r="O792" s="118"/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  <c r="AB792" s="118"/>
      <c r="AC792" s="118"/>
      <c r="AD792" s="118"/>
    </row>
    <row r="793" spans="1:30" ht="12" customHeight="1">
      <c r="A793" s="118"/>
      <c r="B793" s="118"/>
      <c r="C793" s="118"/>
      <c r="D793" s="119"/>
      <c r="E793" s="120"/>
      <c r="F793" s="119"/>
      <c r="G793" s="118"/>
      <c r="H793" s="118"/>
      <c r="I793" s="118"/>
      <c r="J793" s="118"/>
      <c r="K793" s="118"/>
      <c r="L793" s="118"/>
      <c r="M793" s="122"/>
      <c r="N793" s="118"/>
      <c r="O793" s="118"/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  <c r="AB793" s="118"/>
      <c r="AC793" s="118"/>
      <c r="AD793" s="118"/>
    </row>
    <row r="794" spans="1:30" ht="12" customHeight="1">
      <c r="A794" s="118"/>
      <c r="B794" s="118"/>
      <c r="C794" s="118"/>
      <c r="D794" s="119"/>
      <c r="E794" s="120"/>
      <c r="F794" s="119"/>
      <c r="G794" s="118"/>
      <c r="H794" s="118"/>
      <c r="I794" s="118"/>
      <c r="J794" s="118"/>
      <c r="K794" s="118"/>
      <c r="L794" s="118"/>
      <c r="M794" s="122"/>
      <c r="N794" s="118"/>
      <c r="O794" s="118"/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  <c r="AB794" s="118"/>
      <c r="AC794" s="118"/>
      <c r="AD794" s="118"/>
    </row>
    <row r="795" spans="1:30" ht="12" customHeight="1">
      <c r="A795" s="118"/>
      <c r="B795" s="118"/>
      <c r="C795" s="118"/>
      <c r="D795" s="119"/>
      <c r="E795" s="120"/>
      <c r="F795" s="119"/>
      <c r="G795" s="118"/>
      <c r="H795" s="118"/>
      <c r="I795" s="118"/>
      <c r="J795" s="118"/>
      <c r="K795" s="118"/>
      <c r="L795" s="118"/>
      <c r="M795" s="122"/>
      <c r="N795" s="118"/>
      <c r="O795" s="118"/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  <c r="AB795" s="118"/>
      <c r="AC795" s="118"/>
      <c r="AD795" s="118"/>
    </row>
    <row r="796" spans="1:30" ht="12" customHeight="1">
      <c r="A796" s="118"/>
      <c r="B796" s="118"/>
      <c r="C796" s="118"/>
      <c r="D796" s="119"/>
      <c r="E796" s="120"/>
      <c r="F796" s="119"/>
      <c r="G796" s="118"/>
      <c r="H796" s="118"/>
      <c r="I796" s="118"/>
      <c r="J796" s="118"/>
      <c r="K796" s="118"/>
      <c r="L796" s="118"/>
      <c r="M796" s="122"/>
      <c r="N796" s="118"/>
      <c r="O796" s="118"/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  <c r="AB796" s="118"/>
      <c r="AC796" s="118"/>
      <c r="AD796" s="118"/>
    </row>
    <row r="797" spans="1:30" ht="12" customHeight="1">
      <c r="A797" s="118"/>
      <c r="B797" s="118"/>
      <c r="C797" s="118"/>
      <c r="D797" s="119"/>
      <c r="E797" s="120"/>
      <c r="F797" s="119"/>
      <c r="G797" s="118"/>
      <c r="H797" s="118"/>
      <c r="I797" s="118"/>
      <c r="J797" s="118"/>
      <c r="K797" s="118"/>
      <c r="L797" s="118"/>
      <c r="M797" s="122"/>
      <c r="N797" s="118"/>
      <c r="O797" s="118"/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</row>
    <row r="798" spans="1:30" ht="12" customHeight="1">
      <c r="A798" s="118"/>
      <c r="B798" s="118"/>
      <c r="C798" s="118"/>
      <c r="D798" s="119"/>
      <c r="E798" s="120"/>
      <c r="F798" s="119"/>
      <c r="G798" s="118"/>
      <c r="H798" s="118"/>
      <c r="I798" s="118"/>
      <c r="J798" s="118"/>
      <c r="K798" s="118"/>
      <c r="L798" s="118"/>
      <c r="M798" s="122"/>
      <c r="N798" s="118"/>
      <c r="O798" s="118"/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  <c r="AB798" s="118"/>
      <c r="AC798" s="118"/>
      <c r="AD798" s="118"/>
    </row>
    <row r="799" spans="1:30" ht="12" customHeight="1">
      <c r="A799" s="118"/>
      <c r="B799" s="118"/>
      <c r="C799" s="118"/>
      <c r="D799" s="119"/>
      <c r="E799" s="120"/>
      <c r="F799" s="119"/>
      <c r="G799" s="118"/>
      <c r="H799" s="118"/>
      <c r="I799" s="118"/>
      <c r="J799" s="118"/>
      <c r="K799" s="118"/>
      <c r="L799" s="118"/>
      <c r="M799" s="122"/>
      <c r="N799" s="118"/>
      <c r="O799" s="118"/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  <c r="AB799" s="118"/>
      <c r="AC799" s="118"/>
      <c r="AD799" s="118"/>
    </row>
    <row r="800" spans="1:30" ht="12" customHeight="1">
      <c r="A800" s="118"/>
      <c r="B800" s="118"/>
      <c r="C800" s="118"/>
      <c r="D800" s="119"/>
      <c r="E800" s="120"/>
      <c r="F800" s="119"/>
      <c r="G800" s="118"/>
      <c r="H800" s="118"/>
      <c r="I800" s="118"/>
      <c r="J800" s="118"/>
      <c r="K800" s="118"/>
      <c r="L800" s="118"/>
      <c r="M800" s="122"/>
      <c r="N800" s="118"/>
      <c r="O800" s="118"/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  <c r="AB800" s="118"/>
      <c r="AC800" s="118"/>
      <c r="AD800" s="118"/>
    </row>
    <row r="801" spans="1:30" ht="12" customHeight="1">
      <c r="A801" s="118"/>
      <c r="B801" s="118"/>
      <c r="C801" s="118"/>
      <c r="D801" s="119"/>
      <c r="E801" s="120"/>
      <c r="F801" s="119"/>
      <c r="G801" s="118"/>
      <c r="H801" s="118"/>
      <c r="I801" s="118"/>
      <c r="J801" s="118"/>
      <c r="K801" s="118"/>
      <c r="L801" s="118"/>
      <c r="M801" s="122"/>
      <c r="N801" s="118"/>
      <c r="O801" s="118"/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  <c r="AB801" s="118"/>
      <c r="AC801" s="118"/>
      <c r="AD801" s="118"/>
    </row>
    <row r="802" spans="1:30" ht="12" customHeight="1">
      <c r="A802" s="118"/>
      <c r="B802" s="118"/>
      <c r="C802" s="118"/>
      <c r="D802" s="119"/>
      <c r="E802" s="120"/>
      <c r="F802" s="119"/>
      <c r="G802" s="118"/>
      <c r="H802" s="118"/>
      <c r="I802" s="118"/>
      <c r="J802" s="118"/>
      <c r="K802" s="118"/>
      <c r="L802" s="118"/>
      <c r="M802" s="122"/>
      <c r="N802" s="118"/>
      <c r="O802" s="118"/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  <c r="AB802" s="118"/>
      <c r="AC802" s="118"/>
      <c r="AD802" s="118"/>
    </row>
    <row r="803" spans="1:30" ht="12" customHeight="1">
      <c r="A803" s="118"/>
      <c r="B803" s="118"/>
      <c r="C803" s="118"/>
      <c r="D803" s="119"/>
      <c r="E803" s="120"/>
      <c r="F803" s="119"/>
      <c r="G803" s="118"/>
      <c r="H803" s="118"/>
      <c r="I803" s="118"/>
      <c r="J803" s="118"/>
      <c r="K803" s="118"/>
      <c r="L803" s="118"/>
      <c r="M803" s="122"/>
      <c r="N803" s="118"/>
      <c r="O803" s="118"/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  <c r="AB803" s="118"/>
      <c r="AC803" s="118"/>
      <c r="AD803" s="118"/>
    </row>
    <row r="804" spans="1:30" ht="12" customHeight="1">
      <c r="A804" s="118"/>
      <c r="B804" s="118"/>
      <c r="C804" s="118"/>
      <c r="D804" s="119"/>
      <c r="E804" s="120"/>
      <c r="F804" s="119"/>
      <c r="G804" s="118"/>
      <c r="H804" s="118"/>
      <c r="I804" s="118"/>
      <c r="J804" s="118"/>
      <c r="K804" s="118"/>
      <c r="L804" s="118"/>
      <c r="M804" s="122"/>
      <c r="N804" s="118"/>
      <c r="O804" s="118"/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</row>
    <row r="805" spans="1:30" ht="12" customHeight="1">
      <c r="A805" s="118"/>
      <c r="B805" s="118"/>
      <c r="C805" s="118"/>
      <c r="D805" s="119"/>
      <c r="E805" s="120"/>
      <c r="F805" s="119"/>
      <c r="G805" s="118"/>
      <c r="H805" s="118"/>
      <c r="I805" s="118"/>
      <c r="J805" s="118"/>
      <c r="K805" s="118"/>
      <c r="L805" s="118"/>
      <c r="M805" s="122"/>
      <c r="N805" s="118"/>
      <c r="O805" s="118"/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  <c r="AB805" s="118"/>
      <c r="AC805" s="118"/>
      <c r="AD805" s="118"/>
    </row>
    <row r="806" spans="1:30" ht="12" customHeight="1">
      <c r="A806" s="118"/>
      <c r="B806" s="118"/>
      <c r="C806" s="118"/>
      <c r="D806" s="119"/>
      <c r="E806" s="120"/>
      <c r="F806" s="119"/>
      <c r="G806" s="118"/>
      <c r="H806" s="118"/>
      <c r="I806" s="118"/>
      <c r="J806" s="118"/>
      <c r="K806" s="118"/>
      <c r="L806" s="118"/>
      <c r="M806" s="122"/>
      <c r="N806" s="118"/>
      <c r="O806" s="118"/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  <c r="AB806" s="118"/>
      <c r="AC806" s="118"/>
      <c r="AD806" s="118"/>
    </row>
    <row r="807" spans="1:30" ht="12" customHeight="1">
      <c r="A807" s="118"/>
      <c r="B807" s="118"/>
      <c r="C807" s="118"/>
      <c r="D807" s="119"/>
      <c r="E807" s="120"/>
      <c r="F807" s="119"/>
      <c r="G807" s="118"/>
      <c r="H807" s="118"/>
      <c r="I807" s="118"/>
      <c r="J807" s="118"/>
      <c r="K807" s="118"/>
      <c r="L807" s="118"/>
      <c r="M807" s="122"/>
      <c r="N807" s="118"/>
      <c r="O807" s="118"/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  <c r="AB807" s="118"/>
      <c r="AC807" s="118"/>
      <c r="AD807" s="118"/>
    </row>
    <row r="808" spans="1:30" ht="12" customHeight="1">
      <c r="A808" s="118"/>
      <c r="B808" s="118"/>
      <c r="C808" s="118"/>
      <c r="D808" s="119"/>
      <c r="E808" s="120"/>
      <c r="F808" s="119"/>
      <c r="G808" s="118"/>
      <c r="H808" s="118"/>
      <c r="I808" s="118"/>
      <c r="J808" s="118"/>
      <c r="K808" s="118"/>
      <c r="L808" s="118"/>
      <c r="M808" s="122"/>
      <c r="N808" s="118"/>
      <c r="O808" s="118"/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  <c r="AB808" s="118"/>
      <c r="AC808" s="118"/>
      <c r="AD808" s="118"/>
    </row>
    <row r="809" spans="1:30" ht="12" customHeight="1">
      <c r="A809" s="118"/>
      <c r="B809" s="118"/>
      <c r="C809" s="118"/>
      <c r="D809" s="119"/>
      <c r="E809" s="120"/>
      <c r="F809" s="119"/>
      <c r="G809" s="118"/>
      <c r="H809" s="118"/>
      <c r="I809" s="118"/>
      <c r="J809" s="118"/>
      <c r="K809" s="118"/>
      <c r="L809" s="118"/>
      <c r="M809" s="122"/>
      <c r="N809" s="118"/>
      <c r="O809" s="118"/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  <c r="AB809" s="118"/>
      <c r="AC809" s="118"/>
      <c r="AD809" s="118"/>
    </row>
    <row r="810" spans="1:30" ht="12" customHeight="1">
      <c r="A810" s="118"/>
      <c r="B810" s="118"/>
      <c r="C810" s="118"/>
      <c r="D810" s="119"/>
      <c r="E810" s="120"/>
      <c r="F810" s="119"/>
      <c r="G810" s="118"/>
      <c r="H810" s="118"/>
      <c r="I810" s="118"/>
      <c r="J810" s="118"/>
      <c r="K810" s="118"/>
      <c r="L810" s="118"/>
      <c r="M810" s="122"/>
      <c r="N810" s="118"/>
      <c r="O810" s="118"/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  <c r="AB810" s="118"/>
      <c r="AC810" s="118"/>
      <c r="AD810" s="118"/>
    </row>
    <row r="811" spans="1:30" ht="12" customHeight="1">
      <c r="A811" s="118"/>
      <c r="B811" s="118"/>
      <c r="C811" s="118"/>
      <c r="D811" s="119"/>
      <c r="E811" s="120"/>
      <c r="F811" s="119"/>
      <c r="G811" s="118"/>
      <c r="H811" s="118"/>
      <c r="I811" s="118"/>
      <c r="J811" s="118"/>
      <c r="K811" s="118"/>
      <c r="L811" s="118"/>
      <c r="M811" s="122"/>
      <c r="N811" s="118"/>
      <c r="O811" s="118"/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  <c r="AB811" s="118"/>
      <c r="AC811" s="118"/>
      <c r="AD811" s="118"/>
    </row>
    <row r="812" spans="1:30" ht="12" customHeight="1">
      <c r="A812" s="118"/>
      <c r="B812" s="118"/>
      <c r="C812" s="118"/>
      <c r="D812" s="119"/>
      <c r="E812" s="120"/>
      <c r="F812" s="119"/>
      <c r="G812" s="118"/>
      <c r="H812" s="118"/>
      <c r="I812" s="118"/>
      <c r="J812" s="118"/>
      <c r="K812" s="118"/>
      <c r="L812" s="118"/>
      <c r="M812" s="122"/>
      <c r="N812" s="118"/>
      <c r="O812" s="118"/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  <c r="AB812" s="118"/>
      <c r="AC812" s="118"/>
      <c r="AD812" s="118"/>
    </row>
    <row r="813" spans="1:30" ht="12" customHeight="1">
      <c r="A813" s="118"/>
      <c r="B813" s="118"/>
      <c r="C813" s="118"/>
      <c r="D813" s="119"/>
      <c r="E813" s="120"/>
      <c r="F813" s="119"/>
      <c r="G813" s="118"/>
      <c r="H813" s="118"/>
      <c r="I813" s="118"/>
      <c r="J813" s="118"/>
      <c r="K813" s="118"/>
      <c r="L813" s="118"/>
      <c r="M813" s="122"/>
      <c r="N813" s="118"/>
      <c r="O813" s="118"/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  <c r="AB813" s="118"/>
      <c r="AC813" s="118"/>
      <c r="AD813" s="118"/>
    </row>
    <row r="814" spans="1:30" ht="12" customHeight="1">
      <c r="A814" s="118"/>
      <c r="B814" s="118"/>
      <c r="C814" s="118"/>
      <c r="D814" s="119"/>
      <c r="E814" s="120"/>
      <c r="F814" s="119"/>
      <c r="G814" s="118"/>
      <c r="H814" s="118"/>
      <c r="I814" s="118"/>
      <c r="J814" s="118"/>
      <c r="K814" s="118"/>
      <c r="L814" s="118"/>
      <c r="M814" s="122"/>
      <c r="N814" s="118"/>
      <c r="O814" s="118"/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  <c r="AB814" s="118"/>
      <c r="AC814" s="118"/>
      <c r="AD814" s="118"/>
    </row>
    <row r="815" spans="1:30" ht="12" customHeight="1">
      <c r="A815" s="118"/>
      <c r="B815" s="118"/>
      <c r="C815" s="118"/>
      <c r="D815" s="119"/>
      <c r="E815" s="120"/>
      <c r="F815" s="119"/>
      <c r="G815" s="118"/>
      <c r="H815" s="118"/>
      <c r="I815" s="118"/>
      <c r="J815" s="118"/>
      <c r="K815" s="118"/>
      <c r="L815" s="118"/>
      <c r="M815" s="122"/>
      <c r="N815" s="118"/>
      <c r="O815" s="118"/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  <c r="AB815" s="118"/>
      <c r="AC815" s="118"/>
      <c r="AD815" s="118"/>
    </row>
    <row r="816" spans="1:30" ht="12" customHeight="1">
      <c r="A816" s="118"/>
      <c r="B816" s="118"/>
      <c r="C816" s="118"/>
      <c r="D816" s="119"/>
      <c r="E816" s="120"/>
      <c r="F816" s="119"/>
      <c r="G816" s="118"/>
      <c r="H816" s="118"/>
      <c r="I816" s="118"/>
      <c r="J816" s="118"/>
      <c r="K816" s="118"/>
      <c r="L816" s="118"/>
      <c r="M816" s="122"/>
      <c r="N816" s="118"/>
      <c r="O816" s="118"/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  <c r="AB816" s="118"/>
      <c r="AC816" s="118"/>
      <c r="AD816" s="118"/>
    </row>
    <row r="817" spans="1:30" ht="12" customHeight="1">
      <c r="A817" s="118"/>
      <c r="B817" s="118"/>
      <c r="C817" s="118"/>
      <c r="D817" s="119"/>
      <c r="E817" s="120"/>
      <c r="F817" s="119"/>
      <c r="G817" s="118"/>
      <c r="H817" s="118"/>
      <c r="I817" s="118"/>
      <c r="J817" s="118"/>
      <c r="K817" s="118"/>
      <c r="L817" s="118"/>
      <c r="M817" s="122"/>
      <c r="N817" s="118"/>
      <c r="O817" s="118"/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  <c r="AB817" s="118"/>
      <c r="AC817" s="118"/>
      <c r="AD817" s="118"/>
    </row>
    <row r="818" spans="1:30" ht="12" customHeight="1">
      <c r="A818" s="118"/>
      <c r="B818" s="118"/>
      <c r="C818" s="118"/>
      <c r="D818" s="119"/>
      <c r="E818" s="120"/>
      <c r="F818" s="119"/>
      <c r="G818" s="118"/>
      <c r="H818" s="118"/>
      <c r="I818" s="118"/>
      <c r="J818" s="118"/>
      <c r="K818" s="118"/>
      <c r="L818" s="118"/>
      <c r="M818" s="122"/>
      <c r="N818" s="118"/>
      <c r="O818" s="118"/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  <c r="AB818" s="118"/>
      <c r="AC818" s="118"/>
      <c r="AD818" s="118"/>
    </row>
    <row r="819" spans="1:30" ht="12" customHeight="1">
      <c r="A819" s="118"/>
      <c r="B819" s="118"/>
      <c r="C819" s="118"/>
      <c r="D819" s="119"/>
      <c r="E819" s="120"/>
      <c r="F819" s="119"/>
      <c r="G819" s="118"/>
      <c r="H819" s="118"/>
      <c r="I819" s="118"/>
      <c r="J819" s="118"/>
      <c r="K819" s="118"/>
      <c r="L819" s="118"/>
      <c r="M819" s="122"/>
      <c r="N819" s="118"/>
      <c r="O819" s="118"/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  <c r="AB819" s="118"/>
      <c r="AC819" s="118"/>
      <c r="AD819" s="118"/>
    </row>
    <row r="820" spans="1:30" ht="12" customHeight="1">
      <c r="A820" s="118"/>
      <c r="B820" s="118"/>
      <c r="C820" s="118"/>
      <c r="D820" s="119"/>
      <c r="E820" s="120"/>
      <c r="F820" s="119"/>
      <c r="G820" s="118"/>
      <c r="H820" s="118"/>
      <c r="I820" s="118"/>
      <c r="J820" s="118"/>
      <c r="K820" s="118"/>
      <c r="L820" s="118"/>
      <c r="M820" s="122"/>
      <c r="N820" s="118"/>
      <c r="O820" s="118"/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  <c r="AB820" s="118"/>
      <c r="AC820" s="118"/>
      <c r="AD820" s="118"/>
    </row>
    <row r="821" spans="1:30" ht="12" customHeight="1">
      <c r="A821" s="118"/>
      <c r="B821" s="118"/>
      <c r="C821" s="118"/>
      <c r="D821" s="119"/>
      <c r="E821" s="120"/>
      <c r="F821" s="119"/>
      <c r="G821" s="118"/>
      <c r="H821" s="118"/>
      <c r="I821" s="118"/>
      <c r="J821" s="118"/>
      <c r="K821" s="118"/>
      <c r="L821" s="118"/>
      <c r="M821" s="122"/>
      <c r="N821" s="118"/>
      <c r="O821" s="118"/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</row>
    <row r="822" spans="1:30" ht="12" customHeight="1">
      <c r="A822" s="118"/>
      <c r="B822" s="118"/>
      <c r="C822" s="118"/>
      <c r="D822" s="119"/>
      <c r="E822" s="120"/>
      <c r="F822" s="119"/>
      <c r="G822" s="118"/>
      <c r="H822" s="118"/>
      <c r="I822" s="118"/>
      <c r="J822" s="118"/>
      <c r="K822" s="118"/>
      <c r="L822" s="118"/>
      <c r="M822" s="122"/>
      <c r="N822" s="118"/>
      <c r="O822" s="118"/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  <c r="AB822" s="118"/>
      <c r="AC822" s="118"/>
      <c r="AD822" s="118"/>
    </row>
    <row r="823" spans="1:30" ht="12" customHeight="1">
      <c r="A823" s="118"/>
      <c r="B823" s="118"/>
      <c r="C823" s="118"/>
      <c r="D823" s="119"/>
      <c r="E823" s="120"/>
      <c r="F823" s="119"/>
      <c r="G823" s="118"/>
      <c r="H823" s="118"/>
      <c r="I823" s="118"/>
      <c r="J823" s="118"/>
      <c r="K823" s="118"/>
      <c r="L823" s="118"/>
      <c r="M823" s="122"/>
      <c r="N823" s="118"/>
      <c r="O823" s="118"/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  <c r="AB823" s="118"/>
      <c r="AC823" s="118"/>
      <c r="AD823" s="118"/>
    </row>
    <row r="824" spans="1:30" ht="12" customHeight="1">
      <c r="A824" s="118"/>
      <c r="B824" s="118"/>
      <c r="C824" s="118"/>
      <c r="D824" s="119"/>
      <c r="E824" s="120"/>
      <c r="F824" s="119"/>
      <c r="G824" s="118"/>
      <c r="H824" s="118"/>
      <c r="I824" s="118"/>
      <c r="J824" s="118"/>
      <c r="K824" s="118"/>
      <c r="L824" s="118"/>
      <c r="M824" s="122"/>
      <c r="N824" s="118"/>
      <c r="O824" s="118"/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  <c r="AB824" s="118"/>
      <c r="AC824" s="118"/>
      <c r="AD824" s="118"/>
    </row>
    <row r="825" spans="1:30" ht="12" customHeight="1">
      <c r="A825" s="118"/>
      <c r="B825" s="118"/>
      <c r="C825" s="118"/>
      <c r="D825" s="119"/>
      <c r="E825" s="120"/>
      <c r="F825" s="119"/>
      <c r="G825" s="118"/>
      <c r="H825" s="118"/>
      <c r="I825" s="118"/>
      <c r="J825" s="118"/>
      <c r="K825" s="118"/>
      <c r="L825" s="118"/>
      <c r="M825" s="122"/>
      <c r="N825" s="118"/>
      <c r="O825" s="118"/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  <c r="AB825" s="118"/>
      <c r="AC825" s="118"/>
      <c r="AD825" s="118"/>
    </row>
    <row r="826" spans="1:30" ht="12" customHeight="1">
      <c r="A826" s="118"/>
      <c r="B826" s="118"/>
      <c r="C826" s="118"/>
      <c r="D826" s="119"/>
      <c r="E826" s="120"/>
      <c r="F826" s="119"/>
      <c r="G826" s="118"/>
      <c r="H826" s="118"/>
      <c r="I826" s="118"/>
      <c r="J826" s="118"/>
      <c r="K826" s="118"/>
      <c r="L826" s="118"/>
      <c r="M826" s="122"/>
      <c r="N826" s="118"/>
      <c r="O826" s="118"/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  <c r="AB826" s="118"/>
      <c r="AC826" s="118"/>
      <c r="AD826" s="118"/>
    </row>
    <row r="827" spans="1:30" ht="12" customHeight="1">
      <c r="A827" s="118"/>
      <c r="B827" s="118"/>
      <c r="C827" s="118"/>
      <c r="D827" s="119"/>
      <c r="E827" s="120"/>
      <c r="F827" s="119"/>
      <c r="G827" s="118"/>
      <c r="H827" s="118"/>
      <c r="I827" s="118"/>
      <c r="J827" s="118"/>
      <c r="K827" s="118"/>
      <c r="L827" s="118"/>
      <c r="M827" s="122"/>
      <c r="N827" s="118"/>
      <c r="O827" s="118"/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</row>
    <row r="828" spans="1:30" ht="12" customHeight="1">
      <c r="A828" s="118"/>
      <c r="B828" s="118"/>
      <c r="C828" s="118"/>
      <c r="D828" s="119"/>
      <c r="E828" s="120"/>
      <c r="F828" s="119"/>
      <c r="G828" s="118"/>
      <c r="H828" s="118"/>
      <c r="I828" s="118"/>
      <c r="J828" s="118"/>
      <c r="K828" s="118"/>
      <c r="L828" s="118"/>
      <c r="M828" s="122"/>
      <c r="N828" s="118"/>
      <c r="O828" s="118"/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</row>
    <row r="829" spans="1:30" ht="12" customHeight="1">
      <c r="A829" s="118"/>
      <c r="B829" s="118"/>
      <c r="C829" s="118"/>
      <c r="D829" s="119"/>
      <c r="E829" s="120"/>
      <c r="F829" s="119"/>
      <c r="G829" s="118"/>
      <c r="H829" s="118"/>
      <c r="I829" s="118"/>
      <c r="J829" s="118"/>
      <c r="K829" s="118"/>
      <c r="L829" s="118"/>
      <c r="M829" s="122"/>
      <c r="N829" s="118"/>
      <c r="O829" s="118"/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</row>
    <row r="830" spans="1:30" ht="12" customHeight="1">
      <c r="A830" s="118"/>
      <c r="B830" s="118"/>
      <c r="C830" s="118"/>
      <c r="D830" s="119"/>
      <c r="E830" s="120"/>
      <c r="F830" s="119"/>
      <c r="G830" s="118"/>
      <c r="H830" s="118"/>
      <c r="I830" s="118"/>
      <c r="J830" s="118"/>
      <c r="K830" s="118"/>
      <c r="L830" s="118"/>
      <c r="M830" s="122"/>
      <c r="N830" s="118"/>
      <c r="O830" s="118"/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</row>
    <row r="831" spans="1:30" ht="12" customHeight="1">
      <c r="A831" s="118"/>
      <c r="B831" s="118"/>
      <c r="C831" s="118"/>
      <c r="D831" s="119"/>
      <c r="E831" s="120"/>
      <c r="F831" s="119"/>
      <c r="G831" s="118"/>
      <c r="H831" s="118"/>
      <c r="I831" s="118"/>
      <c r="J831" s="118"/>
      <c r="K831" s="118"/>
      <c r="L831" s="118"/>
      <c r="M831" s="122"/>
      <c r="N831" s="118"/>
      <c r="O831" s="118"/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</row>
    <row r="832" spans="1:30" ht="12" customHeight="1">
      <c r="A832" s="118"/>
      <c r="B832" s="118"/>
      <c r="C832" s="118"/>
      <c r="D832" s="119"/>
      <c r="E832" s="120"/>
      <c r="F832" s="119"/>
      <c r="G832" s="118"/>
      <c r="H832" s="118"/>
      <c r="I832" s="118"/>
      <c r="J832" s="118"/>
      <c r="K832" s="118"/>
      <c r="L832" s="118"/>
      <c r="M832" s="122"/>
      <c r="N832" s="118"/>
      <c r="O832" s="118"/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</row>
    <row r="833" spans="1:30" ht="12" customHeight="1">
      <c r="A833" s="118"/>
      <c r="B833" s="118"/>
      <c r="C833" s="118"/>
      <c r="D833" s="119"/>
      <c r="E833" s="120"/>
      <c r="F833" s="119"/>
      <c r="G833" s="118"/>
      <c r="H833" s="118"/>
      <c r="I833" s="118"/>
      <c r="J833" s="118"/>
      <c r="K833" s="118"/>
      <c r="L833" s="118"/>
      <c r="M833" s="122"/>
      <c r="N833" s="118"/>
      <c r="O833" s="118"/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  <c r="AB833" s="118"/>
      <c r="AC833" s="118"/>
      <c r="AD833" s="118"/>
    </row>
    <row r="834" spans="1:30" ht="12" customHeight="1">
      <c r="A834" s="118"/>
      <c r="B834" s="118"/>
      <c r="C834" s="118"/>
      <c r="D834" s="119"/>
      <c r="E834" s="120"/>
      <c r="F834" s="119"/>
      <c r="G834" s="118"/>
      <c r="H834" s="118"/>
      <c r="I834" s="118"/>
      <c r="J834" s="118"/>
      <c r="K834" s="118"/>
      <c r="L834" s="118"/>
      <c r="M834" s="122"/>
      <c r="N834" s="118"/>
      <c r="O834" s="118"/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  <c r="AB834" s="118"/>
      <c r="AC834" s="118"/>
      <c r="AD834" s="118"/>
    </row>
    <row r="835" spans="1:30" ht="12" customHeight="1">
      <c r="A835" s="118"/>
      <c r="B835" s="118"/>
      <c r="C835" s="118"/>
      <c r="D835" s="119"/>
      <c r="E835" s="120"/>
      <c r="F835" s="119"/>
      <c r="G835" s="118"/>
      <c r="H835" s="118"/>
      <c r="I835" s="118"/>
      <c r="J835" s="118"/>
      <c r="K835" s="118"/>
      <c r="L835" s="118"/>
      <c r="M835" s="122"/>
      <c r="N835" s="118"/>
      <c r="O835" s="118"/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  <c r="AB835" s="118"/>
      <c r="AC835" s="118"/>
      <c r="AD835" s="118"/>
    </row>
    <row r="836" spans="1:30" ht="12" customHeight="1">
      <c r="A836" s="118"/>
      <c r="B836" s="118"/>
      <c r="C836" s="118"/>
      <c r="D836" s="119"/>
      <c r="E836" s="120"/>
      <c r="F836" s="119"/>
      <c r="G836" s="118"/>
      <c r="H836" s="118"/>
      <c r="I836" s="118"/>
      <c r="J836" s="118"/>
      <c r="K836" s="118"/>
      <c r="L836" s="118"/>
      <c r="M836" s="122"/>
      <c r="N836" s="118"/>
      <c r="O836" s="118"/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  <c r="AB836" s="118"/>
      <c r="AC836" s="118"/>
      <c r="AD836" s="118"/>
    </row>
    <row r="837" spans="1:30" ht="12" customHeight="1">
      <c r="A837" s="118"/>
      <c r="B837" s="118"/>
      <c r="C837" s="118"/>
      <c r="D837" s="119"/>
      <c r="E837" s="120"/>
      <c r="F837" s="119"/>
      <c r="G837" s="118"/>
      <c r="H837" s="118"/>
      <c r="I837" s="118"/>
      <c r="J837" s="118"/>
      <c r="K837" s="118"/>
      <c r="L837" s="118"/>
      <c r="M837" s="122"/>
      <c r="N837" s="118"/>
      <c r="O837" s="118"/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  <c r="AB837" s="118"/>
      <c r="AC837" s="118"/>
      <c r="AD837" s="118"/>
    </row>
    <row r="838" spans="1:30" ht="12" customHeight="1">
      <c r="A838" s="118"/>
      <c r="B838" s="118"/>
      <c r="C838" s="118"/>
      <c r="D838" s="119"/>
      <c r="E838" s="120"/>
      <c r="F838" s="119"/>
      <c r="G838" s="118"/>
      <c r="H838" s="118"/>
      <c r="I838" s="118"/>
      <c r="J838" s="118"/>
      <c r="K838" s="118"/>
      <c r="L838" s="118"/>
      <c r="M838" s="122"/>
      <c r="N838" s="118"/>
      <c r="O838" s="118"/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  <c r="AB838" s="118"/>
      <c r="AC838" s="118"/>
      <c r="AD838" s="118"/>
    </row>
    <row r="839" spans="1:30" ht="12" customHeight="1">
      <c r="A839" s="118"/>
      <c r="B839" s="118"/>
      <c r="C839" s="118"/>
      <c r="D839" s="119"/>
      <c r="E839" s="120"/>
      <c r="F839" s="119"/>
      <c r="G839" s="118"/>
      <c r="H839" s="118"/>
      <c r="I839" s="118"/>
      <c r="J839" s="118"/>
      <c r="K839" s="118"/>
      <c r="L839" s="118"/>
      <c r="M839" s="122"/>
      <c r="N839" s="118"/>
      <c r="O839" s="118"/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  <c r="AB839" s="118"/>
      <c r="AC839" s="118"/>
      <c r="AD839" s="118"/>
    </row>
    <row r="840" spans="1:30" ht="12" customHeight="1">
      <c r="A840" s="118"/>
      <c r="B840" s="118"/>
      <c r="C840" s="118"/>
      <c r="D840" s="119"/>
      <c r="E840" s="120"/>
      <c r="F840" s="119"/>
      <c r="G840" s="118"/>
      <c r="H840" s="118"/>
      <c r="I840" s="118"/>
      <c r="J840" s="118"/>
      <c r="K840" s="118"/>
      <c r="L840" s="118"/>
      <c r="M840" s="122"/>
      <c r="N840" s="118"/>
      <c r="O840" s="118"/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  <c r="AB840" s="118"/>
      <c r="AC840" s="118"/>
      <c r="AD840" s="118"/>
    </row>
    <row r="841" spans="1:30" ht="12" customHeight="1">
      <c r="A841" s="118"/>
      <c r="B841" s="118"/>
      <c r="C841" s="118"/>
      <c r="D841" s="119"/>
      <c r="E841" s="120"/>
      <c r="F841" s="119"/>
      <c r="G841" s="118"/>
      <c r="H841" s="118"/>
      <c r="I841" s="118"/>
      <c r="J841" s="118"/>
      <c r="K841" s="118"/>
      <c r="L841" s="118"/>
      <c r="M841" s="122"/>
      <c r="N841" s="118"/>
      <c r="O841" s="118"/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  <c r="AB841" s="118"/>
      <c r="AC841" s="118"/>
      <c r="AD841" s="118"/>
    </row>
    <row r="842" spans="1:30" ht="12" customHeight="1">
      <c r="A842" s="118"/>
      <c r="B842" s="118"/>
      <c r="C842" s="118"/>
      <c r="D842" s="119"/>
      <c r="E842" s="120"/>
      <c r="F842" s="119"/>
      <c r="G842" s="118"/>
      <c r="H842" s="118"/>
      <c r="I842" s="118"/>
      <c r="J842" s="118"/>
      <c r="K842" s="118"/>
      <c r="L842" s="118"/>
      <c r="M842" s="122"/>
      <c r="N842" s="118"/>
      <c r="O842" s="118"/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  <c r="AB842" s="118"/>
      <c r="AC842" s="118"/>
      <c r="AD842" s="118"/>
    </row>
    <row r="843" spans="1:30" ht="12" customHeight="1">
      <c r="A843" s="118"/>
      <c r="B843" s="118"/>
      <c r="C843" s="118"/>
      <c r="D843" s="119"/>
      <c r="E843" s="120"/>
      <c r="F843" s="119"/>
      <c r="G843" s="118"/>
      <c r="H843" s="118"/>
      <c r="I843" s="118"/>
      <c r="J843" s="118"/>
      <c r="K843" s="118"/>
      <c r="L843" s="118"/>
      <c r="M843" s="122"/>
      <c r="N843" s="118"/>
      <c r="O843" s="118"/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  <c r="AB843" s="118"/>
      <c r="AC843" s="118"/>
      <c r="AD843" s="118"/>
    </row>
    <row r="844" spans="1:30" ht="12" customHeight="1">
      <c r="A844" s="118"/>
      <c r="B844" s="118"/>
      <c r="C844" s="118"/>
      <c r="D844" s="119"/>
      <c r="E844" s="120"/>
      <c r="F844" s="119"/>
      <c r="G844" s="118"/>
      <c r="H844" s="118"/>
      <c r="I844" s="118"/>
      <c r="J844" s="118"/>
      <c r="K844" s="118"/>
      <c r="L844" s="118"/>
      <c r="M844" s="122"/>
      <c r="N844" s="118"/>
      <c r="O844" s="118"/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  <c r="AB844" s="118"/>
      <c r="AC844" s="118"/>
      <c r="AD844" s="118"/>
    </row>
    <row r="845" spans="1:30" ht="12" customHeight="1">
      <c r="A845" s="118"/>
      <c r="B845" s="118"/>
      <c r="C845" s="118"/>
      <c r="D845" s="119"/>
      <c r="E845" s="120"/>
      <c r="F845" s="119"/>
      <c r="G845" s="118"/>
      <c r="H845" s="118"/>
      <c r="I845" s="118"/>
      <c r="J845" s="118"/>
      <c r="K845" s="118"/>
      <c r="L845" s="118"/>
      <c r="M845" s="122"/>
      <c r="N845" s="118"/>
      <c r="O845" s="118"/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  <c r="AB845" s="118"/>
      <c r="AC845" s="118"/>
      <c r="AD845" s="118"/>
    </row>
    <row r="846" spans="1:30" ht="12" customHeight="1">
      <c r="A846" s="118"/>
      <c r="B846" s="118"/>
      <c r="C846" s="118"/>
      <c r="D846" s="119"/>
      <c r="E846" s="120"/>
      <c r="F846" s="119"/>
      <c r="G846" s="118"/>
      <c r="H846" s="118"/>
      <c r="I846" s="118"/>
      <c r="J846" s="118"/>
      <c r="K846" s="118"/>
      <c r="L846" s="118"/>
      <c r="M846" s="122"/>
      <c r="N846" s="118"/>
      <c r="O846" s="118"/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  <c r="AB846" s="118"/>
      <c r="AC846" s="118"/>
      <c r="AD846" s="118"/>
    </row>
    <row r="847" spans="1:30" ht="12" customHeight="1">
      <c r="A847" s="118"/>
      <c r="B847" s="118"/>
      <c r="C847" s="118"/>
      <c r="D847" s="119"/>
      <c r="E847" s="120"/>
      <c r="F847" s="119"/>
      <c r="G847" s="118"/>
      <c r="H847" s="118"/>
      <c r="I847" s="118"/>
      <c r="J847" s="118"/>
      <c r="K847" s="118"/>
      <c r="L847" s="118"/>
      <c r="M847" s="122"/>
      <c r="N847" s="118"/>
      <c r="O847" s="118"/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  <c r="AB847" s="118"/>
      <c r="AC847" s="118"/>
      <c r="AD847" s="118"/>
    </row>
    <row r="848" spans="1:30" ht="12" customHeight="1">
      <c r="A848" s="118"/>
      <c r="B848" s="118"/>
      <c r="C848" s="118"/>
      <c r="D848" s="119"/>
      <c r="E848" s="120"/>
      <c r="F848" s="119"/>
      <c r="G848" s="118"/>
      <c r="H848" s="118"/>
      <c r="I848" s="118"/>
      <c r="J848" s="118"/>
      <c r="K848" s="118"/>
      <c r="L848" s="118"/>
      <c r="M848" s="122"/>
      <c r="N848" s="118"/>
      <c r="O848" s="118"/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  <c r="AB848" s="118"/>
      <c r="AC848" s="118"/>
      <c r="AD848" s="118"/>
    </row>
    <row r="849" spans="1:30" ht="12" customHeight="1">
      <c r="A849" s="118"/>
      <c r="B849" s="118"/>
      <c r="C849" s="118"/>
      <c r="D849" s="119"/>
      <c r="E849" s="120"/>
      <c r="F849" s="119"/>
      <c r="G849" s="118"/>
      <c r="H849" s="118"/>
      <c r="I849" s="118"/>
      <c r="J849" s="118"/>
      <c r="K849" s="118"/>
      <c r="L849" s="118"/>
      <c r="M849" s="122"/>
      <c r="N849" s="118"/>
      <c r="O849" s="118"/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  <c r="AB849" s="118"/>
      <c r="AC849" s="118"/>
      <c r="AD849" s="118"/>
    </row>
    <row r="850" spans="1:30" ht="12" customHeight="1">
      <c r="A850" s="118"/>
      <c r="B850" s="118"/>
      <c r="C850" s="118"/>
      <c r="D850" s="119"/>
      <c r="E850" s="120"/>
      <c r="F850" s="119"/>
      <c r="G850" s="118"/>
      <c r="H850" s="118"/>
      <c r="I850" s="118"/>
      <c r="J850" s="118"/>
      <c r="K850" s="118"/>
      <c r="L850" s="118"/>
      <c r="M850" s="122"/>
      <c r="N850" s="118"/>
      <c r="O850" s="118"/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  <c r="AB850" s="118"/>
      <c r="AC850" s="118"/>
      <c r="AD850" s="118"/>
    </row>
    <row r="851" spans="1:30" ht="12" customHeight="1">
      <c r="A851" s="118"/>
      <c r="B851" s="118"/>
      <c r="C851" s="118"/>
      <c r="D851" s="119"/>
      <c r="E851" s="120"/>
      <c r="F851" s="119"/>
      <c r="G851" s="118"/>
      <c r="H851" s="118"/>
      <c r="I851" s="118"/>
      <c r="J851" s="118"/>
      <c r="K851" s="118"/>
      <c r="L851" s="118"/>
      <c r="M851" s="122"/>
      <c r="N851" s="118"/>
      <c r="O851" s="118"/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  <c r="AB851" s="118"/>
      <c r="AC851" s="118"/>
      <c r="AD851" s="118"/>
    </row>
    <row r="852" spans="1:30" ht="12" customHeight="1">
      <c r="A852" s="118"/>
      <c r="B852" s="118"/>
      <c r="C852" s="118"/>
      <c r="D852" s="119"/>
      <c r="E852" s="120"/>
      <c r="F852" s="119"/>
      <c r="G852" s="118"/>
      <c r="H852" s="118"/>
      <c r="I852" s="118"/>
      <c r="J852" s="118"/>
      <c r="K852" s="118"/>
      <c r="L852" s="118"/>
      <c r="M852" s="122"/>
      <c r="N852" s="118"/>
      <c r="O852" s="118"/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  <c r="AB852" s="118"/>
      <c r="AC852" s="118"/>
      <c r="AD852" s="118"/>
    </row>
    <row r="853" spans="1:30" ht="12" customHeight="1">
      <c r="A853" s="118"/>
      <c r="B853" s="118"/>
      <c r="C853" s="118"/>
      <c r="D853" s="119"/>
      <c r="E853" s="120"/>
      <c r="F853" s="119"/>
      <c r="G853" s="118"/>
      <c r="H853" s="118"/>
      <c r="I853" s="118"/>
      <c r="J853" s="118"/>
      <c r="K853" s="118"/>
      <c r="L853" s="118"/>
      <c r="M853" s="122"/>
      <c r="N853" s="118"/>
      <c r="O853" s="118"/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  <c r="AB853" s="118"/>
      <c r="AC853" s="118"/>
      <c r="AD853" s="118"/>
    </row>
    <row r="854" spans="1:30" ht="12" customHeight="1">
      <c r="A854" s="118"/>
      <c r="B854" s="118"/>
      <c r="C854" s="118"/>
      <c r="D854" s="119"/>
      <c r="E854" s="120"/>
      <c r="F854" s="119"/>
      <c r="G854" s="118"/>
      <c r="H854" s="118"/>
      <c r="I854" s="118"/>
      <c r="J854" s="118"/>
      <c r="K854" s="118"/>
      <c r="L854" s="118"/>
      <c r="M854" s="122"/>
      <c r="N854" s="118"/>
      <c r="O854" s="118"/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  <c r="AB854" s="118"/>
      <c r="AC854" s="118"/>
      <c r="AD854" s="118"/>
    </row>
    <row r="855" spans="1:30" ht="12" customHeight="1">
      <c r="A855" s="118"/>
      <c r="B855" s="118"/>
      <c r="C855" s="118"/>
      <c r="D855" s="119"/>
      <c r="E855" s="120"/>
      <c r="F855" s="119"/>
      <c r="G855" s="118"/>
      <c r="H855" s="118"/>
      <c r="I855" s="118"/>
      <c r="J855" s="118"/>
      <c r="K855" s="118"/>
      <c r="L855" s="118"/>
      <c r="M855" s="122"/>
      <c r="N855" s="118"/>
      <c r="O855" s="118"/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  <c r="AB855" s="118"/>
      <c r="AC855" s="118"/>
      <c r="AD855" s="118"/>
    </row>
    <row r="856" spans="1:30" ht="12" customHeight="1">
      <c r="A856" s="118"/>
      <c r="B856" s="118"/>
      <c r="C856" s="118"/>
      <c r="D856" s="119"/>
      <c r="E856" s="120"/>
      <c r="F856" s="119"/>
      <c r="G856" s="118"/>
      <c r="H856" s="118"/>
      <c r="I856" s="118"/>
      <c r="J856" s="118"/>
      <c r="K856" s="118"/>
      <c r="L856" s="118"/>
      <c r="M856" s="122"/>
      <c r="N856" s="118"/>
      <c r="O856" s="118"/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  <c r="AB856" s="118"/>
      <c r="AC856" s="118"/>
      <c r="AD856" s="118"/>
    </row>
    <row r="857" spans="1:30" ht="12" customHeight="1">
      <c r="A857" s="118"/>
      <c r="B857" s="118"/>
      <c r="C857" s="118"/>
      <c r="D857" s="119"/>
      <c r="E857" s="120"/>
      <c r="F857" s="119"/>
      <c r="G857" s="118"/>
      <c r="H857" s="118"/>
      <c r="I857" s="118"/>
      <c r="J857" s="118"/>
      <c r="K857" s="118"/>
      <c r="L857" s="118"/>
      <c r="M857" s="122"/>
      <c r="N857" s="118"/>
      <c r="O857" s="118"/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  <c r="AB857" s="118"/>
      <c r="AC857" s="118"/>
      <c r="AD857" s="118"/>
    </row>
    <row r="858" spans="1:30" ht="12" customHeight="1">
      <c r="A858" s="118"/>
      <c r="B858" s="118"/>
      <c r="C858" s="118"/>
      <c r="D858" s="119"/>
      <c r="E858" s="120"/>
      <c r="F858" s="119"/>
      <c r="G858" s="118"/>
      <c r="H858" s="118"/>
      <c r="I858" s="118"/>
      <c r="J858" s="118"/>
      <c r="K858" s="118"/>
      <c r="L858" s="118"/>
      <c r="M858" s="122"/>
      <c r="N858" s="118"/>
      <c r="O858" s="118"/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  <c r="AB858" s="118"/>
      <c r="AC858" s="118"/>
      <c r="AD858" s="118"/>
    </row>
    <row r="859" spans="1:30" ht="12" customHeight="1">
      <c r="A859" s="118"/>
      <c r="B859" s="118"/>
      <c r="C859" s="118"/>
      <c r="D859" s="119"/>
      <c r="E859" s="120"/>
      <c r="F859" s="119"/>
      <c r="G859" s="118"/>
      <c r="H859" s="118"/>
      <c r="I859" s="118"/>
      <c r="J859" s="118"/>
      <c r="K859" s="118"/>
      <c r="L859" s="118"/>
      <c r="M859" s="122"/>
      <c r="N859" s="118"/>
      <c r="O859" s="118"/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  <c r="AB859" s="118"/>
      <c r="AC859" s="118"/>
      <c r="AD859" s="118"/>
    </row>
    <row r="860" spans="1:30" ht="12" customHeight="1">
      <c r="A860" s="118"/>
      <c r="B860" s="118"/>
      <c r="C860" s="118"/>
      <c r="D860" s="119"/>
      <c r="E860" s="120"/>
      <c r="F860" s="119"/>
      <c r="G860" s="118"/>
      <c r="H860" s="118"/>
      <c r="I860" s="118"/>
      <c r="J860" s="118"/>
      <c r="K860" s="118"/>
      <c r="L860" s="118"/>
      <c r="M860" s="122"/>
      <c r="N860" s="118"/>
      <c r="O860" s="118"/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  <c r="AB860" s="118"/>
      <c r="AC860" s="118"/>
      <c r="AD860" s="118"/>
    </row>
    <row r="861" spans="1:30" ht="12" customHeight="1">
      <c r="A861" s="118"/>
      <c r="B861" s="118"/>
      <c r="C861" s="118"/>
      <c r="D861" s="119"/>
      <c r="E861" s="120"/>
      <c r="F861" s="119"/>
      <c r="G861" s="118"/>
      <c r="H861" s="118"/>
      <c r="I861" s="118"/>
      <c r="J861" s="118"/>
      <c r="K861" s="118"/>
      <c r="L861" s="118"/>
      <c r="M861" s="122"/>
      <c r="N861" s="118"/>
      <c r="O861" s="118"/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  <c r="AB861" s="118"/>
      <c r="AC861" s="118"/>
      <c r="AD861" s="118"/>
    </row>
    <row r="862" spans="1:30" ht="12" customHeight="1">
      <c r="A862" s="118"/>
      <c r="B862" s="118"/>
      <c r="C862" s="118"/>
      <c r="D862" s="119"/>
      <c r="E862" s="120"/>
      <c r="F862" s="119"/>
      <c r="G862" s="118"/>
      <c r="H862" s="118"/>
      <c r="I862" s="118"/>
      <c r="J862" s="118"/>
      <c r="K862" s="118"/>
      <c r="L862" s="118"/>
      <c r="M862" s="122"/>
      <c r="N862" s="118"/>
      <c r="O862" s="118"/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  <c r="AB862" s="118"/>
      <c r="AC862" s="118"/>
      <c r="AD862" s="118"/>
    </row>
    <row r="863" spans="1:30" ht="12" customHeight="1">
      <c r="A863" s="118"/>
      <c r="B863" s="118"/>
      <c r="C863" s="118"/>
      <c r="D863" s="119"/>
      <c r="E863" s="120"/>
      <c r="F863" s="119"/>
      <c r="G863" s="118"/>
      <c r="H863" s="118"/>
      <c r="I863" s="118"/>
      <c r="J863" s="118"/>
      <c r="K863" s="118"/>
      <c r="L863" s="118"/>
      <c r="M863" s="122"/>
      <c r="N863" s="118"/>
      <c r="O863" s="118"/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  <c r="AB863" s="118"/>
      <c r="AC863" s="118"/>
      <c r="AD863" s="118"/>
    </row>
    <row r="864" spans="1:30" ht="12" customHeight="1">
      <c r="A864" s="118"/>
      <c r="B864" s="118"/>
      <c r="C864" s="118"/>
      <c r="D864" s="119"/>
      <c r="E864" s="120"/>
      <c r="F864" s="119"/>
      <c r="G864" s="118"/>
      <c r="H864" s="118"/>
      <c r="I864" s="118"/>
      <c r="J864" s="118"/>
      <c r="K864" s="118"/>
      <c r="L864" s="118"/>
      <c r="M864" s="122"/>
      <c r="N864" s="118"/>
      <c r="O864" s="118"/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  <c r="AB864" s="118"/>
      <c r="AC864" s="118"/>
      <c r="AD864" s="118"/>
    </row>
    <row r="865" spans="1:30" ht="12" customHeight="1">
      <c r="A865" s="118"/>
      <c r="B865" s="118"/>
      <c r="C865" s="118"/>
      <c r="D865" s="119"/>
      <c r="E865" s="120"/>
      <c r="F865" s="119"/>
      <c r="G865" s="118"/>
      <c r="H865" s="118"/>
      <c r="I865" s="118"/>
      <c r="J865" s="118"/>
      <c r="K865" s="118"/>
      <c r="L865" s="118"/>
      <c r="M865" s="122"/>
      <c r="N865" s="118"/>
      <c r="O865" s="118"/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  <c r="AB865" s="118"/>
      <c r="AC865" s="118"/>
      <c r="AD865" s="118"/>
    </row>
    <row r="866" spans="1:30" ht="12" customHeight="1">
      <c r="A866" s="118"/>
      <c r="B866" s="118"/>
      <c r="C866" s="118"/>
      <c r="D866" s="119"/>
      <c r="E866" s="120"/>
      <c r="F866" s="119"/>
      <c r="G866" s="118"/>
      <c r="H866" s="118"/>
      <c r="I866" s="118"/>
      <c r="J866" s="118"/>
      <c r="K866" s="118"/>
      <c r="L866" s="118"/>
      <c r="M866" s="122"/>
      <c r="N866" s="118"/>
      <c r="O866" s="118"/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  <c r="AB866" s="118"/>
      <c r="AC866" s="118"/>
      <c r="AD866" s="118"/>
    </row>
    <row r="867" spans="1:30" ht="12" customHeight="1">
      <c r="A867" s="118"/>
      <c r="B867" s="118"/>
      <c r="C867" s="118"/>
      <c r="D867" s="119"/>
      <c r="E867" s="120"/>
      <c r="F867" s="119"/>
      <c r="G867" s="118"/>
      <c r="H867" s="118"/>
      <c r="I867" s="118"/>
      <c r="J867" s="118"/>
      <c r="K867" s="118"/>
      <c r="L867" s="118"/>
      <c r="M867" s="122"/>
      <c r="N867" s="118"/>
      <c r="O867" s="118"/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  <c r="AB867" s="118"/>
      <c r="AC867" s="118"/>
      <c r="AD867" s="118"/>
    </row>
    <row r="868" spans="1:30" ht="12" customHeight="1">
      <c r="A868" s="118"/>
      <c r="B868" s="118"/>
      <c r="C868" s="118"/>
      <c r="D868" s="119"/>
      <c r="E868" s="120"/>
      <c r="F868" s="119"/>
      <c r="G868" s="118"/>
      <c r="H868" s="118"/>
      <c r="I868" s="118"/>
      <c r="J868" s="118"/>
      <c r="K868" s="118"/>
      <c r="L868" s="118"/>
      <c r="M868" s="122"/>
      <c r="N868" s="118"/>
      <c r="O868" s="118"/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  <c r="AB868" s="118"/>
      <c r="AC868" s="118"/>
      <c r="AD868" s="118"/>
    </row>
    <row r="869" spans="1:30" ht="12" customHeight="1">
      <c r="A869" s="118"/>
      <c r="B869" s="118"/>
      <c r="C869" s="118"/>
      <c r="D869" s="119"/>
      <c r="E869" s="120"/>
      <c r="F869" s="119"/>
      <c r="G869" s="118"/>
      <c r="H869" s="118"/>
      <c r="I869" s="118"/>
      <c r="J869" s="118"/>
      <c r="K869" s="118"/>
      <c r="L869" s="118"/>
      <c r="M869" s="122"/>
      <c r="N869" s="118"/>
      <c r="O869" s="118"/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  <c r="AB869" s="118"/>
      <c r="AC869" s="118"/>
      <c r="AD869" s="118"/>
    </row>
    <row r="870" spans="1:30" ht="12" customHeight="1">
      <c r="A870" s="118"/>
      <c r="B870" s="118"/>
      <c r="C870" s="118"/>
      <c r="D870" s="119"/>
      <c r="E870" s="120"/>
      <c r="F870" s="119"/>
      <c r="G870" s="118"/>
      <c r="H870" s="118"/>
      <c r="I870" s="118"/>
      <c r="J870" s="118"/>
      <c r="K870" s="118"/>
      <c r="L870" s="118"/>
      <c r="M870" s="122"/>
      <c r="N870" s="118"/>
      <c r="O870" s="118"/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  <c r="AB870" s="118"/>
      <c r="AC870" s="118"/>
      <c r="AD870" s="118"/>
    </row>
    <row r="871" spans="1:30" ht="12" customHeight="1">
      <c r="A871" s="118"/>
      <c r="B871" s="118"/>
      <c r="C871" s="118"/>
      <c r="D871" s="119"/>
      <c r="E871" s="120"/>
      <c r="F871" s="119"/>
      <c r="G871" s="118"/>
      <c r="H871" s="118"/>
      <c r="I871" s="118"/>
      <c r="J871" s="118"/>
      <c r="K871" s="118"/>
      <c r="L871" s="118"/>
      <c r="M871" s="122"/>
      <c r="N871" s="118"/>
      <c r="O871" s="118"/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  <c r="AB871" s="118"/>
      <c r="AC871" s="118"/>
      <c r="AD871" s="118"/>
    </row>
    <row r="872" spans="1:30" ht="12" customHeight="1">
      <c r="A872" s="118"/>
      <c r="B872" s="118"/>
      <c r="C872" s="118"/>
      <c r="D872" s="119"/>
      <c r="E872" s="120"/>
      <c r="F872" s="119"/>
      <c r="G872" s="118"/>
      <c r="H872" s="118"/>
      <c r="I872" s="118"/>
      <c r="J872" s="118"/>
      <c r="K872" s="118"/>
      <c r="L872" s="118"/>
      <c r="M872" s="122"/>
      <c r="N872" s="118"/>
      <c r="O872" s="118"/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  <c r="AB872" s="118"/>
      <c r="AC872" s="118"/>
      <c r="AD872" s="118"/>
    </row>
    <row r="873" spans="1:30" ht="12" customHeight="1">
      <c r="A873" s="118"/>
      <c r="B873" s="118"/>
      <c r="C873" s="118"/>
      <c r="D873" s="119"/>
      <c r="E873" s="120"/>
      <c r="F873" s="119"/>
      <c r="G873" s="118"/>
      <c r="H873" s="118"/>
      <c r="I873" s="118"/>
      <c r="J873" s="118"/>
      <c r="K873" s="118"/>
      <c r="L873" s="118"/>
      <c r="M873" s="122"/>
      <c r="N873" s="118"/>
      <c r="O873" s="118"/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  <c r="AB873" s="118"/>
      <c r="AC873" s="118"/>
      <c r="AD873" s="118"/>
    </row>
    <row r="874" spans="1:30" ht="12" customHeight="1">
      <c r="A874" s="118"/>
      <c r="B874" s="118"/>
      <c r="C874" s="118"/>
      <c r="D874" s="119"/>
      <c r="E874" s="120"/>
      <c r="F874" s="119"/>
      <c r="G874" s="118"/>
      <c r="H874" s="118"/>
      <c r="I874" s="118"/>
      <c r="J874" s="118"/>
      <c r="K874" s="118"/>
      <c r="L874" s="118"/>
      <c r="M874" s="122"/>
      <c r="N874" s="118"/>
      <c r="O874" s="118"/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  <c r="AB874" s="118"/>
      <c r="AC874" s="118"/>
      <c r="AD874" s="118"/>
    </row>
    <row r="875" spans="1:30" ht="12" customHeight="1">
      <c r="A875" s="118"/>
      <c r="B875" s="118"/>
      <c r="C875" s="118"/>
      <c r="D875" s="119"/>
      <c r="E875" s="120"/>
      <c r="F875" s="119"/>
      <c r="G875" s="118"/>
      <c r="H875" s="118"/>
      <c r="I875" s="118"/>
      <c r="J875" s="118"/>
      <c r="K875" s="118"/>
      <c r="L875" s="118"/>
      <c r="M875" s="122"/>
      <c r="N875" s="118"/>
      <c r="O875" s="118"/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  <c r="AB875" s="118"/>
      <c r="AC875" s="118"/>
      <c r="AD875" s="118"/>
    </row>
    <row r="876" spans="1:30" ht="12" customHeight="1">
      <c r="A876" s="118"/>
      <c r="B876" s="118"/>
      <c r="C876" s="118"/>
      <c r="D876" s="119"/>
      <c r="E876" s="120"/>
      <c r="F876" s="119"/>
      <c r="G876" s="118"/>
      <c r="H876" s="118"/>
      <c r="I876" s="118"/>
      <c r="J876" s="118"/>
      <c r="K876" s="118"/>
      <c r="L876" s="118"/>
      <c r="M876" s="122"/>
      <c r="N876" s="118"/>
      <c r="O876" s="118"/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  <c r="AB876" s="118"/>
      <c r="AC876" s="118"/>
      <c r="AD876" s="118"/>
    </row>
    <row r="877" spans="1:30" ht="12" customHeight="1">
      <c r="A877" s="118"/>
      <c r="B877" s="118"/>
      <c r="C877" s="118"/>
      <c r="D877" s="119"/>
      <c r="E877" s="120"/>
      <c r="F877" s="119"/>
      <c r="G877" s="118"/>
      <c r="H877" s="118"/>
      <c r="I877" s="118"/>
      <c r="J877" s="118"/>
      <c r="K877" s="118"/>
      <c r="L877" s="118"/>
      <c r="M877" s="122"/>
      <c r="N877" s="118"/>
      <c r="O877" s="118"/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  <c r="AB877" s="118"/>
      <c r="AC877" s="118"/>
      <c r="AD877" s="118"/>
    </row>
    <row r="878" spans="1:30" ht="12" customHeight="1">
      <c r="A878" s="118"/>
      <c r="B878" s="118"/>
      <c r="C878" s="118"/>
      <c r="D878" s="119"/>
      <c r="E878" s="120"/>
      <c r="F878" s="119"/>
      <c r="G878" s="118"/>
      <c r="H878" s="118"/>
      <c r="I878" s="118"/>
      <c r="J878" s="118"/>
      <c r="K878" s="118"/>
      <c r="L878" s="118"/>
      <c r="M878" s="122"/>
      <c r="N878" s="118"/>
      <c r="O878" s="118"/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  <c r="AB878" s="118"/>
      <c r="AC878" s="118"/>
      <c r="AD878" s="118"/>
    </row>
    <row r="879" spans="1:30" ht="12" customHeight="1">
      <c r="A879" s="118"/>
      <c r="B879" s="118"/>
      <c r="C879" s="118"/>
      <c r="D879" s="119"/>
      <c r="E879" s="120"/>
      <c r="F879" s="119"/>
      <c r="G879" s="118"/>
      <c r="H879" s="118"/>
      <c r="I879" s="118"/>
      <c r="J879" s="118"/>
      <c r="K879" s="118"/>
      <c r="L879" s="118"/>
      <c r="M879" s="122"/>
      <c r="N879" s="118"/>
      <c r="O879" s="118"/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  <c r="AB879" s="118"/>
      <c r="AC879" s="118"/>
      <c r="AD879" s="118"/>
    </row>
    <row r="880" spans="1:30" ht="12" customHeight="1">
      <c r="A880" s="118"/>
      <c r="B880" s="118"/>
      <c r="C880" s="118"/>
      <c r="D880" s="119"/>
      <c r="E880" s="120"/>
      <c r="F880" s="119"/>
      <c r="G880" s="118"/>
      <c r="H880" s="118"/>
      <c r="I880" s="118"/>
      <c r="J880" s="118"/>
      <c r="K880" s="118"/>
      <c r="L880" s="118"/>
      <c r="M880" s="122"/>
      <c r="N880" s="118"/>
      <c r="O880" s="118"/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  <c r="AB880" s="118"/>
      <c r="AC880" s="118"/>
      <c r="AD880" s="118"/>
    </row>
    <row r="881" spans="1:30" ht="12" customHeight="1">
      <c r="A881" s="118"/>
      <c r="B881" s="118"/>
      <c r="C881" s="118"/>
      <c r="D881" s="119"/>
      <c r="E881" s="120"/>
      <c r="F881" s="119"/>
      <c r="G881" s="118"/>
      <c r="H881" s="118"/>
      <c r="I881" s="118"/>
      <c r="J881" s="118"/>
      <c r="K881" s="118"/>
      <c r="L881" s="118"/>
      <c r="M881" s="122"/>
      <c r="N881" s="118"/>
      <c r="O881" s="118"/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  <c r="AB881" s="118"/>
      <c r="AC881" s="118"/>
      <c r="AD881" s="118"/>
    </row>
    <row r="882" spans="1:30" ht="12" customHeight="1">
      <c r="A882" s="118"/>
      <c r="B882" s="118"/>
      <c r="C882" s="118"/>
      <c r="D882" s="119"/>
      <c r="E882" s="120"/>
      <c r="F882" s="119"/>
      <c r="G882" s="118"/>
      <c r="H882" s="118"/>
      <c r="I882" s="118"/>
      <c r="J882" s="118"/>
      <c r="K882" s="118"/>
      <c r="L882" s="118"/>
      <c r="M882" s="122"/>
      <c r="N882" s="118"/>
      <c r="O882" s="118"/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  <c r="AB882" s="118"/>
      <c r="AC882" s="118"/>
      <c r="AD882" s="118"/>
    </row>
    <row r="883" spans="1:30" ht="12" customHeight="1">
      <c r="A883" s="118"/>
      <c r="B883" s="118"/>
      <c r="C883" s="118"/>
      <c r="D883" s="119"/>
      <c r="E883" s="120"/>
      <c r="F883" s="119"/>
      <c r="G883" s="118"/>
      <c r="H883" s="118"/>
      <c r="I883" s="118"/>
      <c r="J883" s="118"/>
      <c r="K883" s="118"/>
      <c r="L883" s="118"/>
      <c r="M883" s="122"/>
      <c r="N883" s="118"/>
      <c r="O883" s="118"/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  <c r="AB883" s="118"/>
      <c r="AC883" s="118"/>
      <c r="AD883" s="118"/>
    </row>
    <row r="884" spans="1:30" ht="12" customHeight="1">
      <c r="A884" s="118"/>
      <c r="B884" s="118"/>
      <c r="C884" s="118"/>
      <c r="D884" s="119"/>
      <c r="E884" s="120"/>
      <c r="F884" s="119"/>
      <c r="G884" s="118"/>
      <c r="H884" s="118"/>
      <c r="I884" s="118"/>
      <c r="J884" s="118"/>
      <c r="K884" s="118"/>
      <c r="L884" s="118"/>
      <c r="M884" s="122"/>
      <c r="N884" s="118"/>
      <c r="O884" s="118"/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  <c r="AB884" s="118"/>
      <c r="AC884" s="118"/>
      <c r="AD884" s="118"/>
    </row>
    <row r="885" spans="1:30" ht="12" customHeight="1">
      <c r="A885" s="118"/>
      <c r="B885" s="118"/>
      <c r="C885" s="118"/>
      <c r="D885" s="119"/>
      <c r="E885" s="120"/>
      <c r="F885" s="119"/>
      <c r="G885" s="118"/>
      <c r="H885" s="118"/>
      <c r="I885" s="118"/>
      <c r="J885" s="118"/>
      <c r="K885" s="118"/>
      <c r="L885" s="118"/>
      <c r="M885" s="122"/>
      <c r="N885" s="118"/>
      <c r="O885" s="118"/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  <c r="AB885" s="118"/>
      <c r="AC885" s="118"/>
      <c r="AD885" s="118"/>
    </row>
    <row r="886" spans="1:30" ht="12" customHeight="1">
      <c r="A886" s="118"/>
      <c r="B886" s="118"/>
      <c r="C886" s="118"/>
      <c r="D886" s="119"/>
      <c r="E886" s="120"/>
      <c r="F886" s="119"/>
      <c r="G886" s="118"/>
      <c r="H886" s="118"/>
      <c r="I886" s="118"/>
      <c r="J886" s="118"/>
      <c r="K886" s="118"/>
      <c r="L886" s="118"/>
      <c r="M886" s="122"/>
      <c r="N886" s="118"/>
      <c r="O886" s="118"/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  <c r="AB886" s="118"/>
      <c r="AC886" s="118"/>
      <c r="AD886" s="118"/>
    </row>
    <row r="887" spans="1:30" ht="12" customHeight="1">
      <c r="A887" s="118"/>
      <c r="B887" s="118"/>
      <c r="C887" s="118"/>
      <c r="D887" s="119"/>
      <c r="E887" s="120"/>
      <c r="F887" s="119"/>
      <c r="G887" s="118"/>
      <c r="H887" s="118"/>
      <c r="I887" s="118"/>
      <c r="J887" s="118"/>
      <c r="K887" s="118"/>
      <c r="L887" s="118"/>
      <c r="M887" s="122"/>
      <c r="N887" s="118"/>
      <c r="O887" s="118"/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  <c r="AB887" s="118"/>
      <c r="AC887" s="118"/>
      <c r="AD887" s="118"/>
    </row>
    <row r="888" spans="1:30" ht="12" customHeight="1">
      <c r="A888" s="118"/>
      <c r="B888" s="118"/>
      <c r="C888" s="118"/>
      <c r="D888" s="119"/>
      <c r="E888" s="120"/>
      <c r="F888" s="119"/>
      <c r="G888" s="118"/>
      <c r="H888" s="118"/>
      <c r="I888" s="118"/>
      <c r="J888" s="118"/>
      <c r="K888" s="118"/>
      <c r="L888" s="118"/>
      <c r="M888" s="122"/>
      <c r="N888" s="118"/>
      <c r="O888" s="118"/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  <c r="AB888" s="118"/>
      <c r="AC888" s="118"/>
      <c r="AD888" s="118"/>
    </row>
    <row r="889" spans="1:30" ht="12" customHeight="1">
      <c r="A889" s="118"/>
      <c r="B889" s="118"/>
      <c r="C889" s="118"/>
      <c r="D889" s="119"/>
      <c r="E889" s="120"/>
      <c r="F889" s="119"/>
      <c r="G889" s="118"/>
      <c r="H889" s="118"/>
      <c r="I889" s="118"/>
      <c r="J889" s="118"/>
      <c r="K889" s="118"/>
      <c r="L889" s="118"/>
      <c r="M889" s="122"/>
      <c r="N889" s="118"/>
      <c r="O889" s="118"/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  <c r="AB889" s="118"/>
      <c r="AC889" s="118"/>
      <c r="AD889" s="118"/>
    </row>
    <row r="890" spans="1:30" ht="12" customHeight="1">
      <c r="A890" s="118"/>
      <c r="B890" s="118"/>
      <c r="C890" s="118"/>
      <c r="D890" s="119"/>
      <c r="E890" s="120"/>
      <c r="F890" s="119"/>
      <c r="G890" s="118"/>
      <c r="H890" s="118"/>
      <c r="I890" s="118"/>
      <c r="J890" s="118"/>
      <c r="K890" s="118"/>
      <c r="L890" s="118"/>
      <c r="M890" s="122"/>
      <c r="N890" s="118"/>
      <c r="O890" s="118"/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  <c r="AB890" s="118"/>
      <c r="AC890" s="118"/>
      <c r="AD890" s="118"/>
    </row>
    <row r="891" spans="1:30" ht="12" customHeight="1">
      <c r="A891" s="118"/>
      <c r="B891" s="118"/>
      <c r="C891" s="118"/>
      <c r="D891" s="119"/>
      <c r="E891" s="120"/>
      <c r="F891" s="119"/>
      <c r="G891" s="118"/>
      <c r="H891" s="118"/>
      <c r="I891" s="118"/>
      <c r="J891" s="118"/>
      <c r="K891" s="118"/>
      <c r="L891" s="118"/>
      <c r="M891" s="122"/>
      <c r="N891" s="118"/>
      <c r="O891" s="118"/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  <c r="AB891" s="118"/>
      <c r="AC891" s="118"/>
      <c r="AD891" s="118"/>
    </row>
    <row r="892" spans="1:30" ht="12" customHeight="1">
      <c r="A892" s="118"/>
      <c r="B892" s="118"/>
      <c r="C892" s="118"/>
      <c r="D892" s="119"/>
      <c r="E892" s="120"/>
      <c r="F892" s="119"/>
      <c r="G892" s="118"/>
      <c r="H892" s="118"/>
      <c r="I892" s="118"/>
      <c r="J892" s="118"/>
      <c r="K892" s="118"/>
      <c r="L892" s="118"/>
      <c r="M892" s="122"/>
      <c r="N892" s="118"/>
      <c r="O892" s="118"/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  <c r="AB892" s="118"/>
      <c r="AC892" s="118"/>
      <c r="AD892" s="118"/>
    </row>
    <row r="893" spans="1:30" ht="12" customHeight="1">
      <c r="A893" s="118"/>
      <c r="B893" s="118"/>
      <c r="C893" s="118"/>
      <c r="D893" s="119"/>
      <c r="E893" s="120"/>
      <c r="F893" s="119"/>
      <c r="G893" s="118"/>
      <c r="H893" s="118"/>
      <c r="I893" s="118"/>
      <c r="J893" s="118"/>
      <c r="K893" s="118"/>
      <c r="L893" s="118"/>
      <c r="M893" s="122"/>
      <c r="N893" s="118"/>
      <c r="O893" s="118"/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  <c r="AB893" s="118"/>
      <c r="AC893" s="118"/>
      <c r="AD893" s="118"/>
    </row>
    <row r="894" spans="1:30" ht="12" customHeight="1">
      <c r="A894" s="118"/>
      <c r="B894" s="118"/>
      <c r="C894" s="118"/>
      <c r="D894" s="119"/>
      <c r="E894" s="120"/>
      <c r="F894" s="119"/>
      <c r="G894" s="118"/>
      <c r="H894" s="118"/>
      <c r="I894" s="118"/>
      <c r="J894" s="118"/>
      <c r="K894" s="118"/>
      <c r="L894" s="118"/>
      <c r="M894" s="122"/>
      <c r="N894" s="118"/>
      <c r="O894" s="118"/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  <c r="AB894" s="118"/>
      <c r="AC894" s="118"/>
      <c r="AD894" s="118"/>
    </row>
    <row r="895" spans="1:30" ht="12" customHeight="1">
      <c r="A895" s="118"/>
      <c r="B895" s="118"/>
      <c r="C895" s="118"/>
      <c r="D895" s="119"/>
      <c r="E895" s="120"/>
      <c r="F895" s="119"/>
      <c r="G895" s="118"/>
      <c r="H895" s="118"/>
      <c r="I895" s="118"/>
      <c r="J895" s="118"/>
      <c r="K895" s="118"/>
      <c r="L895" s="118"/>
      <c r="M895" s="122"/>
      <c r="N895" s="118"/>
      <c r="O895" s="118"/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  <c r="AB895" s="118"/>
      <c r="AC895" s="118"/>
      <c r="AD895" s="118"/>
    </row>
    <row r="896" spans="1:30" ht="12" customHeight="1">
      <c r="A896" s="118"/>
      <c r="B896" s="118"/>
      <c r="C896" s="118"/>
      <c r="D896" s="119"/>
      <c r="E896" s="120"/>
      <c r="F896" s="119"/>
      <c r="G896" s="118"/>
      <c r="H896" s="118"/>
      <c r="I896" s="118"/>
      <c r="J896" s="118"/>
      <c r="K896" s="118"/>
      <c r="L896" s="118"/>
      <c r="M896" s="122"/>
      <c r="N896" s="118"/>
      <c r="O896" s="118"/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  <c r="AB896" s="118"/>
      <c r="AC896" s="118"/>
      <c r="AD896" s="118"/>
    </row>
    <row r="897" spans="1:30" ht="12" customHeight="1">
      <c r="A897" s="118"/>
      <c r="B897" s="118"/>
      <c r="C897" s="118"/>
      <c r="D897" s="119"/>
      <c r="E897" s="120"/>
      <c r="F897" s="119"/>
      <c r="G897" s="118"/>
      <c r="H897" s="118"/>
      <c r="I897" s="118"/>
      <c r="J897" s="118"/>
      <c r="K897" s="118"/>
      <c r="L897" s="118"/>
      <c r="M897" s="122"/>
      <c r="N897" s="118"/>
      <c r="O897" s="118"/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  <c r="AB897" s="118"/>
      <c r="AC897" s="118"/>
      <c r="AD897" s="118"/>
    </row>
    <row r="898" spans="1:30" ht="12" customHeight="1">
      <c r="A898" s="118"/>
      <c r="B898" s="118"/>
      <c r="C898" s="118"/>
      <c r="D898" s="119"/>
      <c r="E898" s="120"/>
      <c r="F898" s="119"/>
      <c r="G898" s="118"/>
      <c r="H898" s="118"/>
      <c r="I898" s="118"/>
      <c r="J898" s="118"/>
      <c r="K898" s="118"/>
      <c r="L898" s="118"/>
      <c r="M898" s="122"/>
      <c r="N898" s="118"/>
      <c r="O898" s="118"/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  <c r="AB898" s="118"/>
      <c r="AC898" s="118"/>
      <c r="AD898" s="118"/>
    </row>
    <row r="899" spans="1:30" ht="12" customHeight="1">
      <c r="A899" s="118"/>
      <c r="B899" s="118"/>
      <c r="C899" s="118"/>
      <c r="D899" s="119"/>
      <c r="E899" s="120"/>
      <c r="F899" s="119"/>
      <c r="G899" s="118"/>
      <c r="H899" s="118"/>
      <c r="I899" s="118"/>
      <c r="J899" s="118"/>
      <c r="K899" s="118"/>
      <c r="L899" s="118"/>
      <c r="M899" s="122"/>
      <c r="N899" s="118"/>
      <c r="O899" s="118"/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  <c r="AB899" s="118"/>
      <c r="AC899" s="118"/>
      <c r="AD899" s="118"/>
    </row>
    <row r="900" spans="1:30" ht="12" customHeight="1">
      <c r="A900" s="118"/>
      <c r="B900" s="118"/>
      <c r="C900" s="118"/>
      <c r="D900" s="119"/>
      <c r="E900" s="120"/>
      <c r="F900" s="119"/>
      <c r="G900" s="118"/>
      <c r="H900" s="118"/>
      <c r="I900" s="118"/>
      <c r="J900" s="118"/>
      <c r="K900" s="118"/>
      <c r="L900" s="118"/>
      <c r="M900" s="122"/>
      <c r="N900" s="118"/>
      <c r="O900" s="118"/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  <c r="AB900" s="118"/>
      <c r="AC900" s="118"/>
      <c r="AD900" s="118"/>
    </row>
    <row r="901" spans="1:30" ht="12" customHeight="1">
      <c r="A901" s="118"/>
      <c r="B901" s="118"/>
      <c r="C901" s="118"/>
      <c r="D901" s="119"/>
      <c r="E901" s="120"/>
      <c r="F901" s="119"/>
      <c r="G901" s="118"/>
      <c r="H901" s="118"/>
      <c r="I901" s="118"/>
      <c r="J901" s="118"/>
      <c r="K901" s="118"/>
      <c r="L901" s="118"/>
      <c r="M901" s="122"/>
      <c r="N901" s="118"/>
      <c r="O901" s="118"/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  <c r="AB901" s="118"/>
      <c r="AC901" s="118"/>
      <c r="AD901" s="118"/>
    </row>
    <row r="902" spans="1:30" ht="12" customHeight="1">
      <c r="A902" s="118"/>
      <c r="B902" s="118"/>
      <c r="C902" s="118"/>
      <c r="D902" s="119"/>
      <c r="E902" s="120"/>
      <c r="F902" s="119"/>
      <c r="G902" s="118"/>
      <c r="H902" s="118"/>
      <c r="I902" s="118"/>
      <c r="J902" s="118"/>
      <c r="K902" s="118"/>
      <c r="L902" s="118"/>
      <c r="M902" s="122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  <c r="AB902" s="118"/>
      <c r="AC902" s="118"/>
      <c r="AD902" s="118"/>
    </row>
    <row r="903" spans="1:30" ht="12" customHeight="1">
      <c r="A903" s="118"/>
      <c r="B903" s="118"/>
      <c r="C903" s="118"/>
      <c r="D903" s="119"/>
      <c r="E903" s="120"/>
      <c r="F903" s="119"/>
      <c r="G903" s="118"/>
      <c r="H903" s="118"/>
      <c r="I903" s="118"/>
      <c r="J903" s="118"/>
      <c r="K903" s="118"/>
      <c r="L903" s="118"/>
      <c r="M903" s="122"/>
      <c r="N903" s="118"/>
      <c r="O903" s="118"/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  <c r="AB903" s="118"/>
      <c r="AC903" s="118"/>
      <c r="AD903" s="118"/>
    </row>
    <row r="904" spans="1:30" ht="12" customHeight="1">
      <c r="A904" s="118"/>
      <c r="B904" s="118"/>
      <c r="C904" s="118"/>
      <c r="D904" s="119"/>
      <c r="E904" s="120"/>
      <c r="F904" s="119"/>
      <c r="G904" s="118"/>
      <c r="H904" s="118"/>
      <c r="I904" s="118"/>
      <c r="J904" s="118"/>
      <c r="K904" s="118"/>
      <c r="L904" s="118"/>
      <c r="M904" s="122"/>
      <c r="N904" s="118"/>
      <c r="O904" s="118"/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  <c r="AB904" s="118"/>
      <c r="AC904" s="118"/>
      <c r="AD904" s="118"/>
    </row>
    <row r="905" spans="1:30" ht="12" customHeight="1">
      <c r="A905" s="118"/>
      <c r="B905" s="118"/>
      <c r="C905" s="118"/>
      <c r="D905" s="119"/>
      <c r="E905" s="120"/>
      <c r="F905" s="119"/>
      <c r="G905" s="118"/>
      <c r="H905" s="118"/>
      <c r="I905" s="118"/>
      <c r="J905" s="118"/>
      <c r="K905" s="118"/>
      <c r="L905" s="118"/>
      <c r="M905" s="122"/>
      <c r="N905" s="118"/>
      <c r="O905" s="118"/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  <c r="AB905" s="118"/>
      <c r="AC905" s="118"/>
      <c r="AD905" s="118"/>
    </row>
    <row r="906" spans="1:30" ht="12" customHeight="1">
      <c r="A906" s="118"/>
      <c r="B906" s="118"/>
      <c r="C906" s="118"/>
      <c r="D906" s="119"/>
      <c r="E906" s="120"/>
      <c r="F906" s="119"/>
      <c r="G906" s="118"/>
      <c r="H906" s="118"/>
      <c r="I906" s="118"/>
      <c r="J906" s="118"/>
      <c r="K906" s="118"/>
      <c r="L906" s="118"/>
      <c r="M906" s="122"/>
      <c r="N906" s="118"/>
      <c r="O906" s="118"/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  <c r="AB906" s="118"/>
      <c r="AC906" s="118"/>
      <c r="AD906" s="118"/>
    </row>
    <row r="907" spans="1:30" ht="12" customHeight="1">
      <c r="A907" s="118"/>
      <c r="B907" s="118"/>
      <c r="C907" s="118"/>
      <c r="D907" s="119"/>
      <c r="E907" s="120"/>
      <c r="F907" s="119"/>
      <c r="G907" s="118"/>
      <c r="H907" s="118"/>
      <c r="I907" s="118"/>
      <c r="J907" s="118"/>
      <c r="K907" s="118"/>
      <c r="L907" s="118"/>
      <c r="M907" s="122"/>
      <c r="N907" s="118"/>
      <c r="O907" s="118"/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  <c r="AB907" s="118"/>
      <c r="AC907" s="118"/>
      <c r="AD907" s="118"/>
    </row>
    <row r="908" spans="1:30" ht="12" customHeight="1">
      <c r="A908" s="118"/>
      <c r="B908" s="118"/>
      <c r="C908" s="118"/>
      <c r="D908" s="119"/>
      <c r="E908" s="120"/>
      <c r="F908" s="119"/>
      <c r="G908" s="118"/>
      <c r="H908" s="118"/>
      <c r="I908" s="118"/>
      <c r="J908" s="118"/>
      <c r="K908" s="118"/>
      <c r="L908" s="118"/>
      <c r="M908" s="122"/>
      <c r="N908" s="118"/>
      <c r="O908" s="118"/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  <c r="AB908" s="118"/>
      <c r="AC908" s="118"/>
      <c r="AD908" s="118"/>
    </row>
    <row r="909" spans="1:30" ht="12" customHeight="1">
      <c r="A909" s="118"/>
      <c r="B909" s="118"/>
      <c r="C909" s="118"/>
      <c r="D909" s="119"/>
      <c r="E909" s="120"/>
      <c r="F909" s="119"/>
      <c r="G909" s="118"/>
      <c r="H909" s="118"/>
      <c r="I909" s="118"/>
      <c r="J909" s="118"/>
      <c r="K909" s="118"/>
      <c r="L909" s="118"/>
      <c r="M909" s="122"/>
      <c r="N909" s="118"/>
      <c r="O909" s="118"/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  <c r="AB909" s="118"/>
      <c r="AC909" s="118"/>
      <c r="AD909" s="118"/>
    </row>
    <row r="910" spans="1:30" ht="12" customHeight="1">
      <c r="A910" s="118"/>
      <c r="B910" s="118"/>
      <c r="C910" s="118"/>
      <c r="D910" s="119"/>
      <c r="E910" s="120"/>
      <c r="F910" s="119"/>
      <c r="G910" s="118"/>
      <c r="H910" s="118"/>
      <c r="I910" s="118"/>
      <c r="J910" s="118"/>
      <c r="K910" s="118"/>
      <c r="L910" s="118"/>
      <c r="M910" s="122"/>
      <c r="N910" s="118"/>
      <c r="O910" s="118"/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  <c r="AB910" s="118"/>
      <c r="AC910" s="118"/>
      <c r="AD910" s="118"/>
    </row>
    <row r="911" spans="1:30" ht="12" customHeight="1">
      <c r="A911" s="118"/>
      <c r="B911" s="118"/>
      <c r="C911" s="118"/>
      <c r="D911" s="119"/>
      <c r="E911" s="120"/>
      <c r="F911" s="119"/>
      <c r="G911" s="118"/>
      <c r="H911" s="118"/>
      <c r="I911" s="118"/>
      <c r="J911" s="118"/>
      <c r="K911" s="118"/>
      <c r="L911" s="118"/>
      <c r="M911" s="122"/>
      <c r="N911" s="118"/>
      <c r="O911" s="118"/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  <c r="AB911" s="118"/>
      <c r="AC911" s="118"/>
      <c r="AD911" s="118"/>
    </row>
    <row r="912" spans="1:30" ht="12" customHeight="1">
      <c r="A912" s="118"/>
      <c r="B912" s="118"/>
      <c r="C912" s="118"/>
      <c r="D912" s="119"/>
      <c r="E912" s="120"/>
      <c r="F912" s="119"/>
      <c r="G912" s="118"/>
      <c r="H912" s="118"/>
      <c r="I912" s="118"/>
      <c r="J912" s="118"/>
      <c r="K912" s="118"/>
      <c r="L912" s="118"/>
      <c r="M912" s="122"/>
      <c r="N912" s="118"/>
      <c r="O912" s="118"/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  <c r="AB912" s="118"/>
      <c r="AC912" s="118"/>
      <c r="AD912" s="118"/>
    </row>
    <row r="913" spans="1:30" ht="12" customHeight="1">
      <c r="A913" s="118"/>
      <c r="B913" s="118"/>
      <c r="C913" s="118"/>
      <c r="D913" s="119"/>
      <c r="E913" s="120"/>
      <c r="F913" s="119"/>
      <c r="G913" s="118"/>
      <c r="H913" s="118"/>
      <c r="I913" s="118"/>
      <c r="J913" s="118"/>
      <c r="K913" s="118"/>
      <c r="L913" s="118"/>
      <c r="M913" s="122"/>
      <c r="N913" s="118"/>
      <c r="O913" s="118"/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  <c r="AB913" s="118"/>
      <c r="AC913" s="118"/>
      <c r="AD913" s="118"/>
    </row>
    <row r="914" spans="1:30" ht="12" customHeight="1">
      <c r="A914" s="118"/>
      <c r="B914" s="118"/>
      <c r="C914" s="118"/>
      <c r="D914" s="119"/>
      <c r="E914" s="120"/>
      <c r="F914" s="119"/>
      <c r="G914" s="118"/>
      <c r="H914" s="118"/>
      <c r="I914" s="118"/>
      <c r="J914" s="118"/>
      <c r="K914" s="118"/>
      <c r="L914" s="118"/>
      <c r="M914" s="122"/>
      <c r="N914" s="118"/>
      <c r="O914" s="118"/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  <c r="AB914" s="118"/>
      <c r="AC914" s="118"/>
      <c r="AD914" s="118"/>
    </row>
    <row r="915" spans="1:30" ht="12" customHeight="1">
      <c r="A915" s="118"/>
      <c r="B915" s="118"/>
      <c r="C915" s="118"/>
      <c r="D915" s="119"/>
      <c r="E915" s="120"/>
      <c r="F915" s="119"/>
      <c r="G915" s="118"/>
      <c r="H915" s="118"/>
      <c r="I915" s="118"/>
      <c r="J915" s="118"/>
      <c r="K915" s="118"/>
      <c r="L915" s="118"/>
      <c r="M915" s="122"/>
      <c r="N915" s="118"/>
      <c r="O915" s="118"/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  <c r="AB915" s="118"/>
      <c r="AC915" s="118"/>
      <c r="AD915" s="118"/>
    </row>
    <row r="916" spans="1:30" ht="12" customHeight="1">
      <c r="A916" s="118"/>
      <c r="B916" s="118"/>
      <c r="C916" s="118"/>
      <c r="D916" s="119"/>
      <c r="E916" s="120"/>
      <c r="F916" s="119"/>
      <c r="G916" s="118"/>
      <c r="H916" s="118"/>
      <c r="I916" s="118"/>
      <c r="J916" s="118"/>
      <c r="K916" s="118"/>
      <c r="L916" s="118"/>
      <c r="M916" s="122"/>
      <c r="N916" s="118"/>
      <c r="O916" s="118"/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  <c r="AB916" s="118"/>
      <c r="AC916" s="118"/>
      <c r="AD916" s="118"/>
    </row>
    <row r="917" spans="1:30" ht="12" customHeight="1">
      <c r="A917" s="118"/>
      <c r="B917" s="118"/>
      <c r="C917" s="118"/>
      <c r="D917" s="119"/>
      <c r="E917" s="120"/>
      <c r="F917" s="119"/>
      <c r="G917" s="118"/>
      <c r="H917" s="118"/>
      <c r="I917" s="118"/>
      <c r="J917" s="118"/>
      <c r="K917" s="118"/>
      <c r="L917" s="118"/>
      <c r="M917" s="122"/>
      <c r="N917" s="118"/>
      <c r="O917" s="118"/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</row>
    <row r="918" spans="1:30" ht="12" customHeight="1">
      <c r="A918" s="118"/>
      <c r="B918" s="118"/>
      <c r="C918" s="118"/>
      <c r="D918" s="119"/>
      <c r="E918" s="120"/>
      <c r="F918" s="119"/>
      <c r="G918" s="118"/>
      <c r="H918" s="118"/>
      <c r="I918" s="118"/>
      <c r="J918" s="118"/>
      <c r="K918" s="118"/>
      <c r="L918" s="118"/>
      <c r="M918" s="122"/>
      <c r="N918" s="118"/>
      <c r="O918" s="118"/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</row>
    <row r="919" spans="1:30" ht="12" customHeight="1">
      <c r="A919" s="118"/>
      <c r="B919" s="118"/>
      <c r="C919" s="118"/>
      <c r="D919" s="119"/>
      <c r="E919" s="120"/>
      <c r="F919" s="119"/>
      <c r="G919" s="118"/>
      <c r="H919" s="118"/>
      <c r="I919" s="118"/>
      <c r="J919" s="118"/>
      <c r="K919" s="118"/>
      <c r="L919" s="118"/>
      <c r="M919" s="122"/>
      <c r="N919" s="118"/>
      <c r="O919" s="118"/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  <c r="AB919" s="118"/>
      <c r="AC919" s="118"/>
      <c r="AD919" s="118"/>
    </row>
    <row r="920" spans="1:30" ht="12" customHeight="1">
      <c r="A920" s="118"/>
      <c r="B920" s="118"/>
      <c r="C920" s="118"/>
      <c r="D920" s="119"/>
      <c r="E920" s="120"/>
      <c r="F920" s="119"/>
      <c r="G920" s="118"/>
      <c r="H920" s="118"/>
      <c r="I920" s="118"/>
      <c r="J920" s="118"/>
      <c r="K920" s="118"/>
      <c r="L920" s="118"/>
      <c r="M920" s="122"/>
      <c r="N920" s="118"/>
      <c r="O920" s="118"/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  <c r="AB920" s="118"/>
      <c r="AC920" s="118"/>
      <c r="AD920" s="118"/>
    </row>
    <row r="921" spans="1:30" ht="12" customHeight="1">
      <c r="A921" s="118"/>
      <c r="B921" s="118"/>
      <c r="C921" s="118"/>
      <c r="D921" s="119"/>
      <c r="E921" s="120"/>
      <c r="F921" s="119"/>
      <c r="G921" s="118"/>
      <c r="H921" s="118"/>
      <c r="I921" s="118"/>
      <c r="J921" s="118"/>
      <c r="K921" s="118"/>
      <c r="L921" s="118"/>
      <c r="M921" s="122"/>
      <c r="N921" s="118"/>
      <c r="O921" s="118"/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  <c r="AB921" s="118"/>
      <c r="AC921" s="118"/>
      <c r="AD921" s="118"/>
    </row>
    <row r="922" spans="1:30" ht="12" customHeight="1">
      <c r="A922" s="118"/>
      <c r="B922" s="118"/>
      <c r="C922" s="118"/>
      <c r="D922" s="119"/>
      <c r="E922" s="120"/>
      <c r="F922" s="119"/>
      <c r="G922" s="118"/>
      <c r="H922" s="118"/>
      <c r="I922" s="118"/>
      <c r="J922" s="118"/>
      <c r="K922" s="118"/>
      <c r="L922" s="118"/>
      <c r="M922" s="122"/>
      <c r="N922" s="118"/>
      <c r="O922" s="118"/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  <c r="AB922" s="118"/>
      <c r="AC922" s="118"/>
      <c r="AD922" s="118"/>
    </row>
    <row r="923" spans="1:30" ht="12" customHeight="1">
      <c r="A923" s="118"/>
      <c r="B923" s="118"/>
      <c r="C923" s="118"/>
      <c r="D923" s="119"/>
      <c r="E923" s="120"/>
      <c r="F923" s="119"/>
      <c r="G923" s="118"/>
      <c r="H923" s="118"/>
      <c r="I923" s="118"/>
      <c r="J923" s="118"/>
      <c r="K923" s="118"/>
      <c r="L923" s="118"/>
      <c r="M923" s="122"/>
      <c r="N923" s="118"/>
      <c r="O923" s="118"/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  <c r="AB923" s="118"/>
      <c r="AC923" s="118"/>
      <c r="AD923" s="118"/>
    </row>
    <row r="924" spans="1:30" ht="12" customHeight="1">
      <c r="A924" s="118"/>
      <c r="B924" s="118"/>
      <c r="C924" s="118"/>
      <c r="D924" s="119"/>
      <c r="E924" s="120"/>
      <c r="F924" s="119"/>
      <c r="G924" s="118"/>
      <c r="H924" s="118"/>
      <c r="I924" s="118"/>
      <c r="J924" s="118"/>
      <c r="K924" s="118"/>
      <c r="L924" s="118"/>
      <c r="M924" s="122"/>
      <c r="N924" s="118"/>
      <c r="O924" s="118"/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  <c r="AB924" s="118"/>
      <c r="AC924" s="118"/>
      <c r="AD924" s="118"/>
    </row>
    <row r="925" spans="1:30" ht="12" customHeight="1">
      <c r="A925" s="118"/>
      <c r="B925" s="118"/>
      <c r="C925" s="118"/>
      <c r="D925" s="119"/>
      <c r="E925" s="120"/>
      <c r="F925" s="119"/>
      <c r="G925" s="118"/>
      <c r="H925" s="118"/>
      <c r="I925" s="118"/>
      <c r="J925" s="118"/>
      <c r="K925" s="118"/>
      <c r="L925" s="118"/>
      <c r="M925" s="122"/>
      <c r="N925" s="118"/>
      <c r="O925" s="118"/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  <c r="AB925" s="118"/>
      <c r="AC925" s="118"/>
      <c r="AD925" s="118"/>
    </row>
    <row r="926" spans="1:30" ht="12" customHeight="1">
      <c r="A926" s="118"/>
      <c r="B926" s="118"/>
      <c r="C926" s="118"/>
      <c r="D926" s="119"/>
      <c r="E926" s="120"/>
      <c r="F926" s="119"/>
      <c r="G926" s="118"/>
      <c r="H926" s="118"/>
      <c r="I926" s="118"/>
      <c r="J926" s="118"/>
      <c r="K926" s="118"/>
      <c r="L926" s="118"/>
      <c r="M926" s="122"/>
      <c r="N926" s="118"/>
      <c r="O926" s="118"/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  <c r="AB926" s="118"/>
      <c r="AC926" s="118"/>
      <c r="AD926" s="118"/>
    </row>
    <row r="927" spans="1:30" ht="12" customHeight="1">
      <c r="A927" s="118"/>
      <c r="B927" s="118"/>
      <c r="C927" s="118"/>
      <c r="D927" s="119"/>
      <c r="E927" s="120"/>
      <c r="F927" s="119"/>
      <c r="G927" s="118"/>
      <c r="H927" s="118"/>
      <c r="I927" s="118"/>
      <c r="J927" s="118"/>
      <c r="K927" s="118"/>
      <c r="L927" s="118"/>
      <c r="M927" s="122"/>
      <c r="N927" s="118"/>
      <c r="O927" s="118"/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  <c r="AB927" s="118"/>
      <c r="AC927" s="118"/>
      <c r="AD927" s="118"/>
    </row>
    <row r="928" spans="1:30" ht="12" customHeight="1">
      <c r="A928" s="118"/>
      <c r="B928" s="118"/>
      <c r="C928" s="118"/>
      <c r="D928" s="119"/>
      <c r="E928" s="120"/>
      <c r="F928" s="119"/>
      <c r="G928" s="118"/>
      <c r="H928" s="118"/>
      <c r="I928" s="118"/>
      <c r="J928" s="118"/>
      <c r="K928" s="118"/>
      <c r="L928" s="118"/>
      <c r="M928" s="122"/>
      <c r="N928" s="118"/>
      <c r="O928" s="118"/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  <c r="AB928" s="118"/>
      <c r="AC928" s="118"/>
      <c r="AD928" s="118"/>
    </row>
    <row r="929" spans="1:30" ht="12" customHeight="1">
      <c r="A929" s="118"/>
      <c r="B929" s="118"/>
      <c r="C929" s="118"/>
      <c r="D929" s="119"/>
      <c r="E929" s="120"/>
      <c r="F929" s="119"/>
      <c r="G929" s="118"/>
      <c r="H929" s="118"/>
      <c r="I929" s="118"/>
      <c r="J929" s="118"/>
      <c r="K929" s="118"/>
      <c r="L929" s="118"/>
      <c r="M929" s="122"/>
      <c r="N929" s="118"/>
      <c r="O929" s="118"/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  <c r="AB929" s="118"/>
      <c r="AC929" s="118"/>
      <c r="AD929" s="118"/>
    </row>
    <row r="930" spans="1:30" ht="12" customHeight="1">
      <c r="A930" s="118"/>
      <c r="B930" s="118"/>
      <c r="C930" s="118"/>
      <c r="D930" s="119"/>
      <c r="E930" s="120"/>
      <c r="F930" s="119"/>
      <c r="G930" s="118"/>
      <c r="H930" s="118"/>
      <c r="I930" s="118"/>
      <c r="J930" s="118"/>
      <c r="K930" s="118"/>
      <c r="L930" s="118"/>
      <c r="M930" s="122"/>
      <c r="N930" s="118"/>
      <c r="O930" s="118"/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  <c r="AB930" s="118"/>
      <c r="AC930" s="118"/>
      <c r="AD930" s="118"/>
    </row>
    <row r="931" spans="1:30" ht="12" customHeight="1">
      <c r="A931" s="118"/>
      <c r="B931" s="118"/>
      <c r="C931" s="118"/>
      <c r="D931" s="119"/>
      <c r="E931" s="120"/>
      <c r="F931" s="119"/>
      <c r="G931" s="118"/>
      <c r="H931" s="118"/>
      <c r="I931" s="118"/>
      <c r="J931" s="118"/>
      <c r="K931" s="118"/>
      <c r="L931" s="118"/>
      <c r="M931" s="122"/>
      <c r="N931" s="118"/>
      <c r="O931" s="118"/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  <c r="AB931" s="118"/>
      <c r="AC931" s="118"/>
      <c r="AD931" s="118"/>
    </row>
    <row r="932" spans="1:30" ht="12" customHeight="1">
      <c r="A932" s="118"/>
      <c r="B932" s="118"/>
      <c r="C932" s="118"/>
      <c r="D932" s="119"/>
      <c r="E932" s="120"/>
      <c r="F932" s="119"/>
      <c r="G932" s="118"/>
      <c r="H932" s="118"/>
      <c r="I932" s="118"/>
      <c r="J932" s="118"/>
      <c r="K932" s="118"/>
      <c r="L932" s="118"/>
      <c r="M932" s="122"/>
      <c r="N932" s="118"/>
      <c r="O932" s="118"/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  <c r="AB932" s="118"/>
      <c r="AC932" s="118"/>
      <c r="AD932" s="118"/>
    </row>
    <row r="933" spans="1:30" ht="12" customHeight="1">
      <c r="A933" s="118"/>
      <c r="B933" s="118"/>
      <c r="C933" s="118"/>
      <c r="D933" s="119"/>
      <c r="E933" s="120"/>
      <c r="F933" s="119"/>
      <c r="G933" s="118"/>
      <c r="H933" s="118"/>
      <c r="I933" s="118"/>
      <c r="J933" s="118"/>
      <c r="K933" s="118"/>
      <c r="L933" s="118"/>
      <c r="M933" s="122"/>
      <c r="N933" s="118"/>
      <c r="O933" s="118"/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  <c r="AB933" s="118"/>
      <c r="AC933" s="118"/>
      <c r="AD933" s="118"/>
    </row>
    <row r="934" spans="1:30" ht="12" customHeight="1">
      <c r="A934" s="118"/>
      <c r="B934" s="118"/>
      <c r="C934" s="118"/>
      <c r="D934" s="119"/>
      <c r="E934" s="120"/>
      <c r="F934" s="119"/>
      <c r="G934" s="118"/>
      <c r="H934" s="118"/>
      <c r="I934" s="118"/>
      <c r="J934" s="118"/>
      <c r="K934" s="118"/>
      <c r="L934" s="118"/>
      <c r="M934" s="122"/>
      <c r="N934" s="118"/>
      <c r="O934" s="118"/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  <c r="AB934" s="118"/>
      <c r="AC934" s="118"/>
      <c r="AD934" s="118"/>
    </row>
    <row r="935" spans="1:30" ht="12" customHeight="1">
      <c r="A935" s="118"/>
      <c r="B935" s="118"/>
      <c r="C935" s="118"/>
      <c r="D935" s="119"/>
      <c r="E935" s="120"/>
      <c r="F935" s="119"/>
      <c r="G935" s="118"/>
      <c r="H935" s="118"/>
      <c r="I935" s="118"/>
      <c r="J935" s="118"/>
      <c r="K935" s="118"/>
      <c r="L935" s="118"/>
      <c r="M935" s="122"/>
      <c r="N935" s="118"/>
      <c r="O935" s="118"/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  <c r="AB935" s="118"/>
      <c r="AC935" s="118"/>
      <c r="AD935" s="118"/>
    </row>
    <row r="936" spans="1:30" ht="12" customHeight="1">
      <c r="A936" s="118"/>
      <c r="B936" s="118"/>
      <c r="C936" s="118"/>
      <c r="D936" s="119"/>
      <c r="E936" s="120"/>
      <c r="F936" s="119"/>
      <c r="G936" s="118"/>
      <c r="H936" s="118"/>
      <c r="I936" s="118"/>
      <c r="J936" s="118"/>
      <c r="K936" s="118"/>
      <c r="L936" s="118"/>
      <c r="M936" s="122"/>
      <c r="N936" s="118"/>
      <c r="O936" s="118"/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  <c r="AB936" s="118"/>
      <c r="AC936" s="118"/>
      <c r="AD936" s="118"/>
    </row>
    <row r="937" spans="1:30" ht="12" customHeight="1">
      <c r="A937" s="118"/>
      <c r="B937" s="118"/>
      <c r="C937" s="118"/>
      <c r="D937" s="119"/>
      <c r="E937" s="120"/>
      <c r="F937" s="119"/>
      <c r="G937" s="118"/>
      <c r="H937" s="118"/>
      <c r="I937" s="118"/>
      <c r="J937" s="118"/>
      <c r="K937" s="118"/>
      <c r="L937" s="118"/>
      <c r="M937" s="122"/>
      <c r="N937" s="118"/>
      <c r="O937" s="118"/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  <c r="AB937" s="118"/>
      <c r="AC937" s="118"/>
      <c r="AD937" s="118"/>
    </row>
    <row r="938" spans="1:30" ht="12" customHeight="1">
      <c r="A938" s="118"/>
      <c r="B938" s="118"/>
      <c r="C938" s="118"/>
      <c r="D938" s="119"/>
      <c r="E938" s="120"/>
      <c r="F938" s="119"/>
      <c r="G938" s="118"/>
      <c r="H938" s="118"/>
      <c r="I938" s="118"/>
      <c r="J938" s="118"/>
      <c r="K938" s="118"/>
      <c r="L938" s="118"/>
      <c r="M938" s="122"/>
      <c r="N938" s="118"/>
      <c r="O938" s="118"/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  <c r="AB938" s="118"/>
      <c r="AC938" s="118"/>
      <c r="AD938" s="118"/>
    </row>
    <row r="939" spans="1:30" ht="12" customHeight="1">
      <c r="A939" s="118"/>
      <c r="B939" s="118"/>
      <c r="C939" s="118"/>
      <c r="D939" s="119"/>
      <c r="E939" s="120"/>
      <c r="F939" s="119"/>
      <c r="G939" s="118"/>
      <c r="H939" s="118"/>
      <c r="I939" s="118"/>
      <c r="J939" s="118"/>
      <c r="K939" s="118"/>
      <c r="L939" s="118"/>
      <c r="M939" s="122"/>
      <c r="N939" s="118"/>
      <c r="O939" s="118"/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  <c r="AB939" s="118"/>
      <c r="AC939" s="118"/>
      <c r="AD939" s="118"/>
    </row>
    <row r="940" spans="1:30" ht="12" customHeight="1">
      <c r="A940" s="118"/>
      <c r="B940" s="118"/>
      <c r="C940" s="118"/>
      <c r="D940" s="119"/>
      <c r="E940" s="120"/>
      <c r="F940" s="119"/>
      <c r="G940" s="118"/>
      <c r="H940" s="118"/>
      <c r="I940" s="118"/>
      <c r="J940" s="118"/>
      <c r="K940" s="118"/>
      <c r="L940" s="118"/>
      <c r="M940" s="122"/>
      <c r="N940" s="118"/>
      <c r="O940" s="118"/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  <c r="AB940" s="118"/>
      <c r="AC940" s="118"/>
      <c r="AD940" s="118"/>
    </row>
    <row r="941" spans="1:30" ht="12" customHeight="1">
      <c r="A941" s="118"/>
      <c r="B941" s="118"/>
      <c r="C941" s="118"/>
      <c r="D941" s="119"/>
      <c r="E941" s="120"/>
      <c r="F941" s="119"/>
      <c r="G941" s="118"/>
      <c r="H941" s="118"/>
      <c r="I941" s="118"/>
      <c r="J941" s="118"/>
      <c r="K941" s="118"/>
      <c r="L941" s="118"/>
      <c r="M941" s="122"/>
      <c r="N941" s="118"/>
      <c r="O941" s="118"/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  <c r="AB941" s="118"/>
      <c r="AC941" s="118"/>
      <c r="AD941" s="118"/>
    </row>
    <row r="942" spans="1:30" ht="12" customHeight="1">
      <c r="A942" s="118"/>
      <c r="B942" s="118"/>
      <c r="C942" s="118"/>
      <c r="D942" s="119"/>
      <c r="E942" s="120"/>
      <c r="F942" s="119"/>
      <c r="G942" s="118"/>
      <c r="H942" s="118"/>
      <c r="I942" s="118"/>
      <c r="J942" s="118"/>
      <c r="K942" s="118"/>
      <c r="L942" s="118"/>
      <c r="M942" s="122"/>
      <c r="N942" s="118"/>
      <c r="O942" s="118"/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  <c r="AB942" s="118"/>
      <c r="AC942" s="118"/>
      <c r="AD942" s="118"/>
    </row>
    <row r="943" spans="1:30" ht="12" customHeight="1">
      <c r="A943" s="118"/>
      <c r="B943" s="118"/>
      <c r="C943" s="118"/>
      <c r="D943" s="119"/>
      <c r="E943" s="120"/>
      <c r="F943" s="119"/>
      <c r="G943" s="118"/>
      <c r="H943" s="118"/>
      <c r="I943" s="118"/>
      <c r="J943" s="118"/>
      <c r="K943" s="118"/>
      <c r="L943" s="118"/>
      <c r="M943" s="122"/>
      <c r="N943" s="118"/>
      <c r="O943" s="118"/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  <c r="AB943" s="118"/>
      <c r="AC943" s="118"/>
      <c r="AD943" s="118"/>
    </row>
    <row r="944" spans="1:30" ht="12" customHeight="1">
      <c r="A944" s="118"/>
      <c r="B944" s="118"/>
      <c r="C944" s="118"/>
      <c r="D944" s="119"/>
      <c r="E944" s="120"/>
      <c r="F944" s="119"/>
      <c r="G944" s="118"/>
      <c r="H944" s="118"/>
      <c r="I944" s="118"/>
      <c r="J944" s="118"/>
      <c r="K944" s="118"/>
      <c r="L944" s="118"/>
      <c r="M944" s="122"/>
      <c r="N944" s="118"/>
      <c r="O944" s="118"/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  <c r="AB944" s="118"/>
      <c r="AC944" s="118"/>
      <c r="AD944" s="118"/>
    </row>
    <row r="945" spans="1:30" ht="12" customHeight="1">
      <c r="A945" s="118"/>
      <c r="B945" s="118"/>
      <c r="C945" s="118"/>
      <c r="D945" s="119"/>
      <c r="E945" s="120"/>
      <c r="F945" s="119"/>
      <c r="G945" s="118"/>
      <c r="H945" s="118"/>
      <c r="I945" s="118"/>
      <c r="J945" s="118"/>
      <c r="K945" s="118"/>
      <c r="L945" s="118"/>
      <c r="M945" s="122"/>
      <c r="N945" s="118"/>
      <c r="O945" s="118"/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  <c r="AB945" s="118"/>
      <c r="AC945" s="118"/>
      <c r="AD945" s="118"/>
    </row>
    <row r="946" spans="1:30" ht="12" customHeight="1">
      <c r="A946" s="118"/>
      <c r="B946" s="118"/>
      <c r="C946" s="118"/>
      <c r="D946" s="119"/>
      <c r="E946" s="120"/>
      <c r="F946" s="119"/>
      <c r="G946" s="118"/>
      <c r="H946" s="118"/>
      <c r="I946" s="118"/>
      <c r="J946" s="118"/>
      <c r="K946" s="118"/>
      <c r="L946" s="118"/>
      <c r="M946" s="122"/>
      <c r="N946" s="118"/>
      <c r="O946" s="118"/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  <c r="AB946" s="118"/>
      <c r="AC946" s="118"/>
      <c r="AD946" s="118"/>
    </row>
    <row r="947" spans="1:30" ht="12" customHeight="1">
      <c r="A947" s="118"/>
      <c r="B947" s="118"/>
      <c r="C947" s="118"/>
      <c r="D947" s="119"/>
      <c r="E947" s="120"/>
      <c r="F947" s="119"/>
      <c r="G947" s="118"/>
      <c r="H947" s="118"/>
      <c r="I947" s="118"/>
      <c r="J947" s="118"/>
      <c r="K947" s="118"/>
      <c r="L947" s="118"/>
      <c r="M947" s="122"/>
      <c r="N947" s="118"/>
      <c r="O947" s="118"/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  <c r="AB947" s="118"/>
      <c r="AC947" s="118"/>
      <c r="AD947" s="118"/>
    </row>
    <row r="948" spans="1:30" ht="12" customHeight="1">
      <c r="A948" s="118"/>
      <c r="B948" s="118"/>
      <c r="C948" s="118"/>
      <c r="D948" s="119"/>
      <c r="E948" s="120"/>
      <c r="F948" s="119"/>
      <c r="G948" s="118"/>
      <c r="H948" s="118"/>
      <c r="I948" s="118"/>
      <c r="J948" s="118"/>
      <c r="K948" s="118"/>
      <c r="L948" s="118"/>
      <c r="M948" s="122"/>
      <c r="N948" s="118"/>
      <c r="O948" s="118"/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  <c r="AB948" s="118"/>
      <c r="AC948" s="118"/>
      <c r="AD948" s="118"/>
    </row>
    <row r="949" spans="1:30" ht="12" customHeight="1">
      <c r="A949" s="118"/>
      <c r="B949" s="118"/>
      <c r="C949" s="118"/>
      <c r="D949" s="119"/>
      <c r="E949" s="120"/>
      <c r="F949" s="119"/>
      <c r="G949" s="118"/>
      <c r="H949" s="118"/>
      <c r="I949" s="118"/>
      <c r="J949" s="118"/>
      <c r="K949" s="118"/>
      <c r="L949" s="118"/>
      <c r="M949" s="122"/>
      <c r="N949" s="118"/>
      <c r="O949" s="118"/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  <c r="AB949" s="118"/>
      <c r="AC949" s="118"/>
      <c r="AD949" s="118"/>
    </row>
    <row r="950" spans="1:30" ht="12" customHeight="1">
      <c r="A950" s="118"/>
      <c r="B950" s="118"/>
      <c r="C950" s="118"/>
      <c r="D950" s="119"/>
      <c r="E950" s="120"/>
      <c r="F950" s="119"/>
      <c r="G950" s="118"/>
      <c r="H950" s="118"/>
      <c r="I950" s="118"/>
      <c r="J950" s="118"/>
      <c r="K950" s="118"/>
      <c r="L950" s="118"/>
      <c r="M950" s="122"/>
      <c r="N950" s="118"/>
      <c r="O950" s="118"/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  <c r="AB950" s="118"/>
      <c r="AC950" s="118"/>
      <c r="AD950" s="118"/>
    </row>
    <row r="951" spans="1:30" ht="12" customHeight="1">
      <c r="A951" s="118"/>
      <c r="B951" s="118"/>
      <c r="C951" s="118"/>
      <c r="D951" s="119"/>
      <c r="E951" s="120"/>
      <c r="F951" s="119"/>
      <c r="G951" s="118"/>
      <c r="H951" s="118"/>
      <c r="I951" s="118"/>
      <c r="J951" s="118"/>
      <c r="K951" s="118"/>
      <c r="L951" s="118"/>
      <c r="M951" s="122"/>
      <c r="N951" s="118"/>
      <c r="O951" s="118"/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  <c r="AB951" s="118"/>
      <c r="AC951" s="118"/>
      <c r="AD951" s="118"/>
    </row>
    <row r="952" spans="1:30" ht="12" customHeight="1">
      <c r="A952" s="118"/>
      <c r="B952" s="118"/>
      <c r="C952" s="118"/>
      <c r="D952" s="119"/>
      <c r="E952" s="120"/>
      <c r="F952" s="119"/>
      <c r="G952" s="118"/>
      <c r="H952" s="118"/>
      <c r="I952" s="118"/>
      <c r="J952" s="118"/>
      <c r="K952" s="118"/>
      <c r="L952" s="118"/>
      <c r="M952" s="122"/>
      <c r="N952" s="118"/>
      <c r="O952" s="118"/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  <c r="AB952" s="118"/>
      <c r="AC952" s="118"/>
      <c r="AD952" s="118"/>
    </row>
    <row r="953" spans="1:30" ht="12" customHeight="1">
      <c r="A953" s="118"/>
      <c r="B953" s="118"/>
      <c r="C953" s="118"/>
      <c r="D953" s="119"/>
      <c r="E953" s="120"/>
      <c r="F953" s="119"/>
      <c r="G953" s="118"/>
      <c r="H953" s="118"/>
      <c r="I953" s="118"/>
      <c r="J953" s="118"/>
      <c r="K953" s="118"/>
      <c r="L953" s="118"/>
      <c r="M953" s="122"/>
      <c r="N953" s="118"/>
      <c r="O953" s="118"/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  <c r="AB953" s="118"/>
      <c r="AC953" s="118"/>
      <c r="AD953" s="118"/>
    </row>
    <row r="954" spans="1:30" ht="12" customHeight="1">
      <c r="A954" s="118"/>
      <c r="B954" s="118"/>
      <c r="C954" s="118"/>
      <c r="D954" s="119"/>
      <c r="E954" s="120"/>
      <c r="F954" s="119"/>
      <c r="G954" s="118"/>
      <c r="H954" s="118"/>
      <c r="I954" s="118"/>
      <c r="J954" s="118"/>
      <c r="K954" s="118"/>
      <c r="L954" s="118"/>
      <c r="M954" s="122"/>
      <c r="N954" s="118"/>
      <c r="O954" s="118"/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  <c r="AB954" s="118"/>
      <c r="AC954" s="118"/>
      <c r="AD954" s="118"/>
    </row>
    <row r="955" spans="1:30" ht="12" customHeight="1">
      <c r="A955" s="118"/>
      <c r="B955" s="118"/>
      <c r="C955" s="118"/>
      <c r="D955" s="119"/>
      <c r="E955" s="120"/>
      <c r="F955" s="119"/>
      <c r="G955" s="118"/>
      <c r="H955" s="118"/>
      <c r="I955" s="118"/>
      <c r="J955" s="118"/>
      <c r="K955" s="118"/>
      <c r="L955" s="118"/>
      <c r="M955" s="122"/>
      <c r="N955" s="118"/>
      <c r="O955" s="118"/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  <c r="AB955" s="118"/>
      <c r="AC955" s="118"/>
      <c r="AD955" s="118"/>
    </row>
    <row r="956" spans="1:30" ht="12" customHeight="1">
      <c r="A956" s="118"/>
      <c r="B956" s="118"/>
      <c r="C956" s="118"/>
      <c r="D956" s="119"/>
      <c r="E956" s="120"/>
      <c r="F956" s="119"/>
      <c r="G956" s="118"/>
      <c r="H956" s="118"/>
      <c r="I956" s="118"/>
      <c r="J956" s="118"/>
      <c r="K956" s="118"/>
      <c r="L956" s="118"/>
      <c r="M956" s="122"/>
      <c r="N956" s="118"/>
      <c r="O956" s="118"/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</row>
    <row r="957" spans="1:30" ht="12" customHeight="1">
      <c r="A957" s="118"/>
      <c r="B957" s="118"/>
      <c r="C957" s="118"/>
      <c r="D957" s="119"/>
      <c r="E957" s="120"/>
      <c r="F957" s="119"/>
      <c r="G957" s="118"/>
      <c r="H957" s="118"/>
      <c r="I957" s="118"/>
      <c r="J957" s="118"/>
      <c r="K957" s="118"/>
      <c r="L957" s="118"/>
      <c r="M957" s="122"/>
      <c r="N957" s="118"/>
      <c r="O957" s="118"/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  <c r="AB957" s="118"/>
      <c r="AC957" s="118"/>
      <c r="AD957" s="118"/>
    </row>
    <row r="958" spans="1:30" ht="12" customHeight="1">
      <c r="A958" s="118"/>
      <c r="B958" s="118"/>
      <c r="C958" s="118"/>
      <c r="D958" s="119"/>
      <c r="E958" s="120"/>
      <c r="F958" s="119"/>
      <c r="G958" s="118"/>
      <c r="H958" s="118"/>
      <c r="I958" s="118"/>
      <c r="J958" s="118"/>
      <c r="K958" s="118"/>
      <c r="L958" s="118"/>
      <c r="M958" s="122"/>
      <c r="N958" s="118"/>
      <c r="O958" s="118"/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  <c r="AB958" s="118"/>
      <c r="AC958" s="118"/>
      <c r="AD958" s="118"/>
    </row>
    <row r="959" spans="1:30" ht="12" customHeight="1">
      <c r="A959" s="118"/>
      <c r="B959" s="118"/>
      <c r="C959" s="118"/>
      <c r="D959" s="119"/>
      <c r="E959" s="120"/>
      <c r="F959" s="119"/>
      <c r="G959" s="118"/>
      <c r="H959" s="118"/>
      <c r="I959" s="118"/>
      <c r="J959" s="118"/>
      <c r="K959" s="118"/>
      <c r="L959" s="118"/>
      <c r="M959" s="122"/>
      <c r="N959" s="118"/>
      <c r="O959" s="118"/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  <c r="AB959" s="118"/>
      <c r="AC959" s="118"/>
      <c r="AD959" s="118"/>
    </row>
    <row r="960" spans="1:30" ht="12" customHeight="1">
      <c r="A960" s="118"/>
      <c r="B960" s="118"/>
      <c r="C960" s="118"/>
      <c r="D960" s="119"/>
      <c r="E960" s="120"/>
      <c r="F960" s="119"/>
      <c r="G960" s="118"/>
      <c r="H960" s="118"/>
      <c r="I960" s="118"/>
      <c r="J960" s="118"/>
      <c r="K960" s="118"/>
      <c r="L960" s="118"/>
      <c r="M960" s="122"/>
      <c r="N960" s="118"/>
      <c r="O960" s="118"/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  <c r="AB960" s="118"/>
      <c r="AC960" s="118"/>
      <c r="AD960" s="118"/>
    </row>
    <row r="961" spans="1:30" ht="12" customHeight="1">
      <c r="A961" s="118"/>
      <c r="B961" s="118"/>
      <c r="C961" s="118"/>
      <c r="D961" s="119"/>
      <c r="E961" s="120"/>
      <c r="F961" s="119"/>
      <c r="G961" s="118"/>
      <c r="H961" s="118"/>
      <c r="I961" s="118"/>
      <c r="J961" s="118"/>
      <c r="K961" s="118"/>
      <c r="L961" s="118"/>
      <c r="M961" s="122"/>
      <c r="N961" s="118"/>
      <c r="O961" s="118"/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  <c r="AB961" s="118"/>
      <c r="AC961" s="118"/>
      <c r="AD961" s="118"/>
    </row>
    <row r="962" spans="1:30" ht="12" customHeight="1">
      <c r="A962" s="118"/>
      <c r="B962" s="118"/>
      <c r="C962" s="118"/>
      <c r="D962" s="119"/>
      <c r="E962" s="120"/>
      <c r="F962" s="119"/>
      <c r="G962" s="118"/>
      <c r="H962" s="118"/>
      <c r="I962" s="118"/>
      <c r="J962" s="118"/>
      <c r="K962" s="118"/>
      <c r="L962" s="118"/>
      <c r="M962" s="122"/>
      <c r="N962" s="118"/>
      <c r="O962" s="118"/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  <c r="AB962" s="118"/>
      <c r="AC962" s="118"/>
      <c r="AD962" s="118"/>
    </row>
    <row r="963" spans="1:30" ht="12" customHeight="1">
      <c r="A963" s="118"/>
      <c r="B963" s="118"/>
      <c r="C963" s="118"/>
      <c r="D963" s="119"/>
      <c r="E963" s="120"/>
      <c r="F963" s="119"/>
      <c r="G963" s="118"/>
      <c r="H963" s="118"/>
      <c r="I963" s="118"/>
      <c r="J963" s="118"/>
      <c r="K963" s="118"/>
      <c r="L963" s="118"/>
      <c r="M963" s="122"/>
      <c r="N963" s="118"/>
      <c r="O963" s="118"/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  <c r="AB963" s="118"/>
      <c r="AC963" s="118"/>
      <c r="AD963" s="118"/>
    </row>
    <row r="964" spans="1:30" ht="12" customHeight="1">
      <c r="A964" s="118"/>
      <c r="B964" s="118"/>
      <c r="C964" s="118"/>
      <c r="D964" s="119"/>
      <c r="E964" s="120"/>
      <c r="F964" s="119"/>
      <c r="G964" s="118"/>
      <c r="H964" s="118"/>
      <c r="I964" s="118"/>
      <c r="J964" s="118"/>
      <c r="K964" s="118"/>
      <c r="L964" s="118"/>
      <c r="M964" s="122"/>
      <c r="N964" s="118"/>
      <c r="O964" s="118"/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  <c r="AB964" s="118"/>
      <c r="AC964" s="118"/>
      <c r="AD964" s="118"/>
    </row>
    <row r="965" spans="1:30" ht="12" customHeight="1">
      <c r="A965" s="118"/>
      <c r="B965" s="118"/>
      <c r="C965" s="118"/>
      <c r="D965" s="119"/>
      <c r="E965" s="120"/>
      <c r="F965" s="119"/>
      <c r="G965" s="118"/>
      <c r="H965" s="118"/>
      <c r="I965" s="118"/>
      <c r="J965" s="118"/>
      <c r="K965" s="118"/>
      <c r="L965" s="118"/>
      <c r="M965" s="122"/>
      <c r="N965" s="118"/>
      <c r="O965" s="118"/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  <c r="AB965" s="118"/>
      <c r="AC965" s="118"/>
      <c r="AD965" s="118"/>
    </row>
    <row r="966" spans="1:30" ht="12" customHeight="1">
      <c r="A966" s="118"/>
      <c r="B966" s="118"/>
      <c r="C966" s="118"/>
      <c r="D966" s="119"/>
      <c r="E966" s="120"/>
      <c r="F966" s="119"/>
      <c r="G966" s="118"/>
      <c r="H966" s="118"/>
      <c r="I966" s="118"/>
      <c r="J966" s="118"/>
      <c r="K966" s="118"/>
      <c r="L966" s="118"/>
      <c r="M966" s="122"/>
      <c r="N966" s="118"/>
      <c r="O966" s="118"/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  <c r="AB966" s="118"/>
      <c r="AC966" s="118"/>
      <c r="AD966" s="118"/>
    </row>
    <row r="967" spans="1:30" ht="12" customHeight="1">
      <c r="A967" s="118"/>
      <c r="B967" s="118"/>
      <c r="C967" s="118"/>
      <c r="D967" s="119"/>
      <c r="E967" s="120"/>
      <c r="F967" s="119"/>
      <c r="G967" s="118"/>
      <c r="H967" s="118"/>
      <c r="I967" s="118"/>
      <c r="J967" s="118"/>
      <c r="K967" s="118"/>
      <c r="L967" s="118"/>
      <c r="M967" s="122"/>
      <c r="N967" s="118"/>
      <c r="O967" s="118"/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/>
      <c r="AB967" s="118"/>
      <c r="AC967" s="118"/>
      <c r="AD967" s="118"/>
    </row>
    <row r="968" spans="1:30" ht="12" customHeight="1">
      <c r="A968" s="118"/>
      <c r="B968" s="118"/>
      <c r="C968" s="118"/>
      <c r="D968" s="119"/>
      <c r="E968" s="120"/>
      <c r="F968" s="119"/>
      <c r="G968" s="118"/>
      <c r="H968" s="118"/>
      <c r="I968" s="118"/>
      <c r="J968" s="118"/>
      <c r="K968" s="118"/>
      <c r="L968" s="118"/>
      <c r="M968" s="122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  <c r="AB968" s="118"/>
      <c r="AC968" s="118"/>
      <c r="AD968" s="118"/>
    </row>
    <row r="969" spans="1:30" ht="12" customHeight="1">
      <c r="A969" s="118"/>
      <c r="B969" s="118"/>
      <c r="C969" s="118"/>
      <c r="D969" s="119"/>
      <c r="E969" s="120"/>
      <c r="F969" s="119"/>
      <c r="G969" s="118"/>
      <c r="H969" s="118"/>
      <c r="I969" s="118"/>
      <c r="J969" s="118"/>
      <c r="K969" s="118"/>
      <c r="L969" s="118"/>
      <c r="M969" s="122"/>
      <c r="N969" s="118"/>
      <c r="O969" s="118"/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  <c r="AB969" s="118"/>
      <c r="AC969" s="118"/>
      <c r="AD969" s="118"/>
    </row>
    <row r="970" spans="1:30" ht="12" customHeight="1">
      <c r="A970" s="118"/>
      <c r="B970" s="118"/>
      <c r="C970" s="118"/>
      <c r="D970" s="119"/>
      <c r="E970" s="120"/>
      <c r="F970" s="119"/>
      <c r="G970" s="118"/>
      <c r="H970" s="118"/>
      <c r="I970" s="118"/>
      <c r="J970" s="118"/>
      <c r="K970" s="118"/>
      <c r="L970" s="118"/>
      <c r="M970" s="122"/>
      <c r="N970" s="118"/>
      <c r="O970" s="118"/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  <c r="AB970" s="118"/>
      <c r="AC970" s="118"/>
      <c r="AD970" s="118"/>
    </row>
    <row r="971" spans="1:30" ht="12" customHeight="1">
      <c r="A971" s="118"/>
      <c r="B971" s="118"/>
      <c r="C971" s="118"/>
      <c r="D971" s="119"/>
      <c r="E971" s="120"/>
      <c r="F971" s="119"/>
      <c r="G971" s="118"/>
      <c r="H971" s="118"/>
      <c r="I971" s="118"/>
      <c r="J971" s="118"/>
      <c r="K971" s="118"/>
      <c r="L971" s="118"/>
      <c r="M971" s="122"/>
      <c r="N971" s="118"/>
      <c r="O971" s="118"/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  <c r="AB971" s="118"/>
      <c r="AC971" s="118"/>
      <c r="AD971" s="118"/>
    </row>
    <row r="972" spans="1:30" ht="12" customHeight="1">
      <c r="A972" s="118"/>
      <c r="B972" s="118"/>
      <c r="C972" s="118"/>
      <c r="D972" s="119"/>
      <c r="E972" s="120"/>
      <c r="F972" s="119"/>
      <c r="G972" s="118"/>
      <c r="H972" s="118"/>
      <c r="I972" s="118"/>
      <c r="J972" s="118"/>
      <c r="K972" s="118"/>
      <c r="L972" s="118"/>
      <c r="M972" s="122"/>
      <c r="N972" s="118"/>
      <c r="O972" s="118"/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  <c r="AB972" s="118"/>
      <c r="AC972" s="118"/>
      <c r="AD972" s="118"/>
    </row>
    <row r="973" spans="1:30" ht="12" customHeight="1">
      <c r="A973" s="118"/>
      <c r="B973" s="118"/>
      <c r="C973" s="118"/>
      <c r="D973" s="119"/>
      <c r="E973" s="120"/>
      <c r="F973" s="119"/>
      <c r="G973" s="118"/>
      <c r="H973" s="118"/>
      <c r="I973" s="118"/>
      <c r="J973" s="118"/>
      <c r="K973" s="118"/>
      <c r="L973" s="118"/>
      <c r="M973" s="122"/>
      <c r="N973" s="118"/>
      <c r="O973" s="118"/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  <c r="AB973" s="118"/>
      <c r="AC973" s="118"/>
      <c r="AD973" s="118"/>
    </row>
    <row r="974" spans="1:30" ht="12" customHeight="1">
      <c r="A974" s="118"/>
      <c r="B974" s="118"/>
      <c r="C974" s="118"/>
      <c r="D974" s="119"/>
      <c r="E974" s="120"/>
      <c r="F974" s="119"/>
      <c r="G974" s="118"/>
      <c r="H974" s="118"/>
      <c r="I974" s="118"/>
      <c r="J974" s="118"/>
      <c r="K974" s="118"/>
      <c r="L974" s="118"/>
      <c r="M974" s="122"/>
      <c r="N974" s="118"/>
      <c r="O974" s="118"/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  <c r="AB974" s="118"/>
      <c r="AC974" s="118"/>
      <c r="AD974" s="118"/>
    </row>
    <row r="975" spans="1:30" ht="12" customHeight="1">
      <c r="A975" s="118"/>
      <c r="B975" s="118"/>
      <c r="C975" s="118"/>
      <c r="D975" s="119"/>
      <c r="E975" s="120"/>
      <c r="F975" s="119"/>
      <c r="G975" s="118"/>
      <c r="H975" s="118"/>
      <c r="I975" s="118"/>
      <c r="J975" s="118"/>
      <c r="K975" s="118"/>
      <c r="L975" s="118"/>
      <c r="M975" s="122"/>
      <c r="N975" s="118"/>
      <c r="O975" s="118"/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  <c r="AB975" s="118"/>
      <c r="AC975" s="118"/>
      <c r="AD975" s="118"/>
    </row>
    <row r="976" spans="1:30" ht="12" customHeight="1">
      <c r="A976" s="118"/>
      <c r="B976" s="118"/>
      <c r="C976" s="118"/>
      <c r="D976" s="119"/>
      <c r="E976" s="120"/>
      <c r="F976" s="119"/>
      <c r="G976" s="118"/>
      <c r="H976" s="118"/>
      <c r="I976" s="118"/>
      <c r="J976" s="118"/>
      <c r="K976" s="118"/>
      <c r="L976" s="118"/>
      <c r="M976" s="122"/>
      <c r="N976" s="118"/>
      <c r="O976" s="118"/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  <c r="AB976" s="118"/>
      <c r="AC976" s="118"/>
      <c r="AD976" s="118"/>
    </row>
    <row r="977" spans="1:30" ht="12" customHeight="1">
      <c r="A977" s="118"/>
      <c r="B977" s="118"/>
      <c r="C977" s="118"/>
      <c r="D977" s="119"/>
      <c r="E977" s="120"/>
      <c r="F977" s="119"/>
      <c r="G977" s="118"/>
      <c r="H977" s="118"/>
      <c r="I977" s="118"/>
      <c r="J977" s="118"/>
      <c r="K977" s="118"/>
      <c r="L977" s="118"/>
      <c r="M977" s="122"/>
      <c r="N977" s="118"/>
      <c r="O977" s="118"/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  <c r="AB977" s="118"/>
      <c r="AC977" s="118"/>
      <c r="AD977" s="118"/>
    </row>
    <row r="978" spans="1:30" ht="12" customHeight="1">
      <c r="A978" s="118"/>
      <c r="B978" s="118"/>
      <c r="C978" s="118"/>
      <c r="D978" s="119"/>
      <c r="E978" s="120"/>
      <c r="F978" s="119"/>
      <c r="G978" s="118"/>
      <c r="H978" s="118"/>
      <c r="I978" s="118"/>
      <c r="J978" s="118"/>
      <c r="K978" s="118"/>
      <c r="L978" s="118"/>
      <c r="M978" s="122"/>
      <c r="N978" s="118"/>
      <c r="O978" s="118"/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  <c r="AB978" s="118"/>
      <c r="AC978" s="118"/>
      <c r="AD978" s="118"/>
    </row>
    <row r="979" spans="1:30" ht="12" customHeight="1">
      <c r="A979" s="118"/>
      <c r="B979" s="118"/>
      <c r="C979" s="118"/>
      <c r="D979" s="119"/>
      <c r="E979" s="120"/>
      <c r="F979" s="119"/>
      <c r="G979" s="118"/>
      <c r="H979" s="118"/>
      <c r="I979" s="118"/>
      <c r="J979" s="118"/>
      <c r="K979" s="118"/>
      <c r="L979" s="118"/>
      <c r="M979" s="122"/>
      <c r="N979" s="118"/>
      <c r="O979" s="118"/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  <c r="AB979" s="118"/>
      <c r="AC979" s="118"/>
      <c r="AD979" s="118"/>
    </row>
    <row r="980" spans="1:30" ht="12" customHeight="1">
      <c r="A980" s="118"/>
      <c r="B980" s="118"/>
      <c r="C980" s="118"/>
      <c r="D980" s="119"/>
      <c r="E980" s="120"/>
      <c r="F980" s="119"/>
      <c r="G980" s="118"/>
      <c r="H980" s="118"/>
      <c r="I980" s="118"/>
      <c r="J980" s="118"/>
      <c r="K980" s="118"/>
      <c r="L980" s="118"/>
      <c r="M980" s="122"/>
      <c r="N980" s="118"/>
      <c r="O980" s="118"/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  <c r="AB980" s="118"/>
      <c r="AC980" s="118"/>
      <c r="AD980" s="118"/>
    </row>
    <row r="981" spans="1:30" ht="12" customHeight="1">
      <c r="A981" s="118"/>
      <c r="B981" s="118"/>
      <c r="C981" s="118"/>
      <c r="D981" s="119"/>
      <c r="E981" s="120"/>
      <c r="F981" s="119"/>
      <c r="G981" s="118"/>
      <c r="H981" s="118"/>
      <c r="I981" s="118"/>
      <c r="J981" s="118"/>
      <c r="K981" s="118"/>
      <c r="L981" s="118"/>
      <c r="M981" s="122"/>
      <c r="N981" s="118"/>
      <c r="O981" s="118"/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  <c r="AB981" s="118"/>
      <c r="AC981" s="118"/>
      <c r="AD981" s="118"/>
    </row>
    <row r="982" spans="1:30" ht="12" customHeight="1">
      <c r="A982" s="118"/>
      <c r="B982" s="118"/>
      <c r="C982" s="118"/>
      <c r="D982" s="119"/>
      <c r="E982" s="120"/>
      <c r="F982" s="119"/>
      <c r="G982" s="118"/>
      <c r="H982" s="118"/>
      <c r="I982" s="118"/>
      <c r="J982" s="118"/>
      <c r="K982" s="118"/>
      <c r="L982" s="118"/>
      <c r="M982" s="122"/>
      <c r="N982" s="118"/>
      <c r="O982" s="118"/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  <c r="AB982" s="118"/>
      <c r="AC982" s="118"/>
      <c r="AD982" s="118"/>
    </row>
    <row r="983" spans="1:30" ht="12" customHeight="1">
      <c r="A983" s="118"/>
      <c r="B983" s="118"/>
      <c r="C983" s="118"/>
      <c r="D983" s="119"/>
      <c r="E983" s="120"/>
      <c r="F983" s="119"/>
      <c r="G983" s="118"/>
      <c r="H983" s="118"/>
      <c r="I983" s="118"/>
      <c r="J983" s="118"/>
      <c r="K983" s="118"/>
      <c r="L983" s="118"/>
      <c r="M983" s="122"/>
      <c r="N983" s="118"/>
      <c r="O983" s="118"/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  <c r="AB983" s="118"/>
      <c r="AC983" s="118"/>
      <c r="AD983" s="118"/>
    </row>
    <row r="984" spans="1:30" ht="12" customHeight="1">
      <c r="A984" s="118"/>
      <c r="B984" s="118"/>
      <c r="C984" s="118"/>
      <c r="D984" s="119"/>
      <c r="E984" s="120"/>
      <c r="F984" s="119"/>
      <c r="G984" s="118"/>
      <c r="H984" s="118"/>
      <c r="I984" s="118"/>
      <c r="J984" s="118"/>
      <c r="K984" s="118"/>
      <c r="L984" s="118"/>
      <c r="M984" s="122"/>
      <c r="N984" s="118"/>
      <c r="O984" s="118"/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  <c r="AB984" s="118"/>
      <c r="AC984" s="118"/>
      <c r="AD984" s="118"/>
    </row>
    <row r="985" spans="1:30" ht="12" customHeight="1">
      <c r="A985" s="118"/>
      <c r="B985" s="118"/>
      <c r="C985" s="118"/>
      <c r="D985" s="119"/>
      <c r="E985" s="120"/>
      <c r="F985" s="119"/>
      <c r="G985" s="118"/>
      <c r="H985" s="118"/>
      <c r="I985" s="118"/>
      <c r="J985" s="118"/>
      <c r="K985" s="118"/>
      <c r="L985" s="118"/>
      <c r="M985" s="122"/>
      <c r="N985" s="118"/>
      <c r="O985" s="118"/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  <c r="AB985" s="118"/>
      <c r="AC985" s="118"/>
      <c r="AD985" s="118"/>
    </row>
    <row r="986" spans="1:30" ht="12" customHeight="1">
      <c r="A986" s="118"/>
      <c r="B986" s="118"/>
      <c r="C986" s="118"/>
      <c r="D986" s="119"/>
      <c r="E986" s="120"/>
      <c r="F986" s="119"/>
      <c r="G986" s="118"/>
      <c r="H986" s="118"/>
      <c r="I986" s="118"/>
      <c r="J986" s="118"/>
      <c r="K986" s="118"/>
      <c r="L986" s="118"/>
      <c r="M986" s="122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  <c r="AB986" s="118"/>
      <c r="AC986" s="118"/>
      <c r="AD986" s="118"/>
    </row>
    <row r="987" spans="1:30" ht="12" customHeight="1">
      <c r="A987" s="118"/>
      <c r="B987" s="118"/>
      <c r="C987" s="118"/>
      <c r="D987" s="119"/>
      <c r="E987" s="120"/>
      <c r="F987" s="119"/>
      <c r="G987" s="118"/>
      <c r="H987" s="118"/>
      <c r="I987" s="118"/>
      <c r="J987" s="118"/>
      <c r="K987" s="118"/>
      <c r="L987" s="118"/>
      <c r="M987" s="122"/>
      <c r="N987" s="118"/>
      <c r="O987" s="118"/>
      <c r="P987" s="118"/>
      <c r="Q987" s="118"/>
      <c r="R987" s="118"/>
      <c r="S987" s="118"/>
      <c r="T987" s="118"/>
      <c r="U987" s="118"/>
      <c r="V987" s="118"/>
      <c r="W987" s="118"/>
      <c r="X987" s="118"/>
      <c r="Y987" s="118"/>
      <c r="Z987" s="118"/>
      <c r="AA987" s="118"/>
      <c r="AB987" s="118"/>
      <c r="AC987" s="118"/>
      <c r="AD987" s="118"/>
    </row>
    <row r="988" spans="1:30" ht="12" customHeight="1">
      <c r="A988" s="118"/>
      <c r="B988" s="118"/>
      <c r="C988" s="118"/>
      <c r="D988" s="119"/>
      <c r="E988" s="120"/>
      <c r="F988" s="119"/>
      <c r="G988" s="118"/>
      <c r="H988" s="118"/>
      <c r="I988" s="118"/>
      <c r="J988" s="118"/>
      <c r="K988" s="118"/>
      <c r="L988" s="118"/>
      <c r="M988" s="122"/>
      <c r="N988" s="118"/>
      <c r="O988" s="118"/>
      <c r="P988" s="118"/>
      <c r="Q988" s="118"/>
      <c r="R988" s="118"/>
      <c r="S988" s="118"/>
      <c r="T988" s="118"/>
      <c r="U988" s="118"/>
      <c r="V988" s="118"/>
      <c r="W988" s="118"/>
      <c r="X988" s="118"/>
      <c r="Y988" s="118"/>
      <c r="Z988" s="118"/>
      <c r="AA988" s="118"/>
      <c r="AB988" s="118"/>
      <c r="AC988" s="118"/>
      <c r="AD988" s="118"/>
    </row>
    <row r="989" spans="1:30" ht="12" customHeight="1">
      <c r="A989" s="118"/>
      <c r="B989" s="118"/>
      <c r="C989" s="118"/>
      <c r="D989" s="119"/>
      <c r="E989" s="120"/>
      <c r="F989" s="119"/>
      <c r="G989" s="118"/>
      <c r="H989" s="118"/>
      <c r="I989" s="118"/>
      <c r="J989" s="118"/>
      <c r="K989" s="118"/>
      <c r="L989" s="118"/>
      <c r="M989" s="122"/>
      <c r="N989" s="118"/>
      <c r="O989" s="118"/>
      <c r="P989" s="118"/>
      <c r="Q989" s="118"/>
      <c r="R989" s="118"/>
      <c r="S989" s="118"/>
      <c r="T989" s="118"/>
      <c r="U989" s="118"/>
      <c r="V989" s="118"/>
      <c r="W989" s="118"/>
      <c r="X989" s="118"/>
      <c r="Y989" s="118"/>
      <c r="Z989" s="118"/>
      <c r="AA989" s="118"/>
      <c r="AB989" s="118"/>
      <c r="AC989" s="118"/>
      <c r="AD989" s="118"/>
    </row>
    <row r="990" spans="1:30" ht="12" customHeight="1">
      <c r="A990" s="118"/>
      <c r="B990" s="118"/>
      <c r="C990" s="118"/>
      <c r="D990" s="119"/>
      <c r="E990" s="120"/>
      <c r="F990" s="119"/>
      <c r="G990" s="118"/>
      <c r="H990" s="118"/>
      <c r="I990" s="118"/>
      <c r="J990" s="118"/>
      <c r="K990" s="118"/>
      <c r="L990" s="118"/>
      <c r="M990" s="122"/>
      <c r="N990" s="118"/>
      <c r="O990" s="118"/>
      <c r="P990" s="118"/>
      <c r="Q990" s="118"/>
      <c r="R990" s="118"/>
      <c r="S990" s="118"/>
      <c r="T990" s="118"/>
      <c r="U990" s="118"/>
      <c r="V990" s="118"/>
      <c r="W990" s="118"/>
      <c r="X990" s="118"/>
      <c r="Y990" s="118"/>
      <c r="Z990" s="118"/>
      <c r="AA990" s="118"/>
      <c r="AB990" s="118"/>
      <c r="AC990" s="118"/>
      <c r="AD990" s="118"/>
    </row>
    <row r="991" spans="1:30" ht="12" customHeight="1">
      <c r="A991" s="118"/>
      <c r="B991" s="118"/>
      <c r="C991" s="118"/>
      <c r="D991" s="119"/>
      <c r="E991" s="120"/>
      <c r="F991" s="119"/>
      <c r="G991" s="118"/>
      <c r="H991" s="118"/>
      <c r="I991" s="118"/>
      <c r="J991" s="118"/>
      <c r="K991" s="118"/>
      <c r="L991" s="118"/>
      <c r="M991" s="122"/>
      <c r="N991" s="118"/>
      <c r="O991" s="118"/>
      <c r="P991" s="118"/>
      <c r="Q991" s="118"/>
      <c r="R991" s="118"/>
      <c r="S991" s="118"/>
      <c r="T991" s="118"/>
      <c r="U991" s="118"/>
      <c r="V991" s="118"/>
      <c r="W991" s="118"/>
      <c r="X991" s="118"/>
      <c r="Y991" s="118"/>
      <c r="Z991" s="118"/>
      <c r="AA991" s="118"/>
      <c r="AB991" s="118"/>
      <c r="AC991" s="118"/>
      <c r="AD991" s="118"/>
    </row>
    <row r="992" spans="1:30" ht="12" customHeight="1">
      <c r="A992" s="118"/>
      <c r="B992" s="118"/>
      <c r="C992" s="118"/>
      <c r="D992" s="119"/>
      <c r="E992" s="120"/>
      <c r="F992" s="119"/>
      <c r="G992" s="118"/>
      <c r="H992" s="118"/>
      <c r="I992" s="118"/>
      <c r="J992" s="118"/>
      <c r="K992" s="118"/>
      <c r="L992" s="118"/>
      <c r="M992" s="122"/>
      <c r="N992" s="118"/>
      <c r="O992" s="118"/>
      <c r="P992" s="118"/>
      <c r="Q992" s="118"/>
      <c r="R992" s="118"/>
      <c r="S992" s="118"/>
      <c r="T992" s="118"/>
      <c r="U992" s="118"/>
      <c r="V992" s="118"/>
      <c r="W992" s="118"/>
      <c r="X992" s="118"/>
      <c r="Y992" s="118"/>
      <c r="Z992" s="118"/>
      <c r="AA992" s="118"/>
      <c r="AB992" s="118"/>
      <c r="AC992" s="118"/>
      <c r="AD992" s="118"/>
    </row>
    <row r="993" spans="1:30" ht="12" customHeight="1">
      <c r="A993" s="118"/>
      <c r="B993" s="118"/>
      <c r="C993" s="118"/>
      <c r="D993" s="119"/>
      <c r="E993" s="120"/>
      <c r="F993" s="119"/>
      <c r="G993" s="118"/>
      <c r="H993" s="118"/>
      <c r="I993" s="118"/>
      <c r="J993" s="118"/>
      <c r="K993" s="118"/>
      <c r="L993" s="118"/>
      <c r="M993" s="122"/>
      <c r="N993" s="118"/>
      <c r="O993" s="118"/>
      <c r="P993" s="118"/>
      <c r="Q993" s="118"/>
      <c r="R993" s="118"/>
      <c r="S993" s="118"/>
      <c r="T993" s="118"/>
      <c r="U993" s="118"/>
      <c r="V993" s="118"/>
      <c r="W993" s="118"/>
      <c r="X993" s="118"/>
      <c r="Y993" s="118"/>
      <c r="Z993" s="118"/>
      <c r="AA993" s="118"/>
      <c r="AB993" s="118"/>
      <c r="AC993" s="118"/>
      <c r="AD993" s="118"/>
    </row>
    <row r="994" spans="1:30" ht="12" customHeight="1">
      <c r="A994" s="118"/>
      <c r="B994" s="118"/>
      <c r="C994" s="118"/>
      <c r="D994" s="119"/>
      <c r="E994" s="120"/>
      <c r="F994" s="119"/>
      <c r="G994" s="118"/>
      <c r="H994" s="118"/>
      <c r="I994" s="118"/>
      <c r="J994" s="118"/>
      <c r="K994" s="118"/>
      <c r="L994" s="118"/>
      <c r="M994" s="122"/>
      <c r="N994" s="118"/>
      <c r="O994" s="118"/>
      <c r="P994" s="118"/>
      <c r="Q994" s="118"/>
      <c r="R994" s="118"/>
      <c r="S994" s="118"/>
      <c r="T994" s="118"/>
      <c r="U994" s="118"/>
      <c r="V994" s="118"/>
      <c r="W994" s="118"/>
      <c r="X994" s="118"/>
      <c r="Y994" s="118"/>
      <c r="Z994" s="118"/>
      <c r="AA994" s="118"/>
      <c r="AB994" s="118"/>
      <c r="AC994" s="118"/>
      <c r="AD994" s="118"/>
    </row>
    <row r="995" spans="1:30" ht="12" customHeight="1">
      <c r="A995" s="118"/>
      <c r="B995" s="118"/>
      <c r="C995" s="118"/>
      <c r="D995" s="119"/>
      <c r="E995" s="120"/>
      <c r="F995" s="119"/>
      <c r="G995" s="118"/>
      <c r="H995" s="118"/>
      <c r="I995" s="118"/>
      <c r="J995" s="118"/>
      <c r="K995" s="118"/>
      <c r="L995" s="118"/>
      <c r="M995" s="122"/>
      <c r="N995" s="118"/>
      <c r="O995" s="118"/>
      <c r="P995" s="118"/>
      <c r="Q995" s="118"/>
      <c r="R995" s="118"/>
      <c r="S995" s="118"/>
      <c r="T995" s="118"/>
      <c r="U995" s="118"/>
      <c r="V995" s="118"/>
      <c r="W995" s="118"/>
      <c r="X995" s="118"/>
      <c r="Y995" s="118"/>
      <c r="Z995" s="118"/>
      <c r="AA995" s="118"/>
      <c r="AB995" s="118"/>
      <c r="AC995" s="118"/>
      <c r="AD995" s="118"/>
    </row>
    <row r="996" spans="1:30" ht="12" customHeight="1">
      <c r="A996" s="118"/>
      <c r="B996" s="118"/>
      <c r="C996" s="118"/>
      <c r="D996" s="119"/>
      <c r="E996" s="120"/>
      <c r="F996" s="119"/>
      <c r="G996" s="118"/>
      <c r="H996" s="118"/>
      <c r="I996" s="118"/>
      <c r="J996" s="118"/>
      <c r="K996" s="118"/>
      <c r="L996" s="118"/>
      <c r="M996" s="122"/>
      <c r="N996" s="118"/>
      <c r="O996" s="118"/>
      <c r="P996" s="118"/>
      <c r="Q996" s="118"/>
      <c r="R996" s="118"/>
      <c r="S996" s="118"/>
      <c r="T996" s="118"/>
      <c r="U996" s="118"/>
      <c r="V996" s="118"/>
      <c r="W996" s="118"/>
      <c r="X996" s="118"/>
      <c r="Y996" s="118"/>
      <c r="Z996" s="118"/>
      <c r="AA996" s="118"/>
      <c r="AB996" s="118"/>
      <c r="AC996" s="118"/>
      <c r="AD996" s="118"/>
    </row>
    <row r="997" spans="1:30" ht="12" customHeight="1">
      <c r="A997" s="118"/>
      <c r="B997" s="118"/>
      <c r="C997" s="118"/>
      <c r="D997" s="119"/>
      <c r="E997" s="120"/>
      <c r="F997" s="119"/>
      <c r="G997" s="118"/>
      <c r="H997" s="118"/>
      <c r="I997" s="118"/>
      <c r="J997" s="118"/>
      <c r="K997" s="118"/>
      <c r="L997" s="118"/>
      <c r="M997" s="122"/>
      <c r="N997" s="118"/>
      <c r="O997" s="118"/>
      <c r="P997" s="118"/>
      <c r="Q997" s="118"/>
      <c r="R997" s="118"/>
      <c r="S997" s="118"/>
      <c r="T997" s="118"/>
      <c r="U997" s="118"/>
      <c r="V997" s="118"/>
      <c r="W997" s="118"/>
      <c r="X997" s="118"/>
      <c r="Y997" s="118"/>
      <c r="Z997" s="118"/>
      <c r="AA997" s="118"/>
      <c r="AB997" s="118"/>
      <c r="AC997" s="118"/>
      <c r="AD997" s="118"/>
    </row>
    <row r="998" spans="1:30" ht="12" customHeight="1">
      <c r="A998" s="118"/>
      <c r="B998" s="118"/>
      <c r="C998" s="118"/>
      <c r="D998" s="119"/>
      <c r="E998" s="120"/>
      <c r="F998" s="119"/>
      <c r="G998" s="118"/>
      <c r="H998" s="118"/>
      <c r="I998" s="118"/>
      <c r="J998" s="118"/>
      <c r="K998" s="118"/>
      <c r="L998" s="118"/>
      <c r="M998" s="122"/>
      <c r="N998" s="118"/>
      <c r="O998" s="118"/>
      <c r="P998" s="118"/>
      <c r="Q998" s="118"/>
      <c r="R998" s="118"/>
      <c r="S998" s="118"/>
      <c r="T998" s="118"/>
      <c r="U998" s="118"/>
      <c r="V998" s="118"/>
      <c r="W998" s="118"/>
      <c r="X998" s="118"/>
      <c r="Y998" s="118"/>
      <c r="Z998" s="118"/>
      <c r="AA998" s="118"/>
      <c r="AB998" s="118"/>
      <c r="AC998" s="118"/>
      <c r="AD998" s="118"/>
    </row>
    <row r="999" spans="1:30" ht="12" customHeight="1">
      <c r="A999" s="118"/>
      <c r="B999" s="118"/>
      <c r="C999" s="118"/>
      <c r="D999" s="119"/>
      <c r="E999" s="120"/>
      <c r="F999" s="119"/>
      <c r="G999" s="118"/>
      <c r="H999" s="118"/>
      <c r="I999" s="118"/>
      <c r="J999" s="118"/>
      <c r="K999" s="118"/>
      <c r="L999" s="118"/>
      <c r="M999" s="122"/>
      <c r="N999" s="118"/>
      <c r="O999" s="118"/>
      <c r="P999" s="118"/>
      <c r="Q999" s="118"/>
      <c r="R999" s="118"/>
      <c r="S999" s="118"/>
      <c r="T999" s="118"/>
      <c r="U999" s="118"/>
      <c r="V999" s="118"/>
      <c r="W999" s="118"/>
      <c r="X999" s="118"/>
      <c r="Y999" s="118"/>
      <c r="Z999" s="118"/>
      <c r="AA999" s="118"/>
      <c r="AB999" s="118"/>
      <c r="AC999" s="118"/>
      <c r="AD999" s="118"/>
    </row>
    <row r="1000" spans="1:30" ht="12" customHeight="1">
      <c r="A1000" s="118"/>
      <c r="B1000" s="118"/>
      <c r="C1000" s="118"/>
      <c r="D1000" s="119"/>
      <c r="E1000" s="120"/>
      <c r="F1000" s="119"/>
      <c r="G1000" s="118"/>
      <c r="H1000" s="118"/>
      <c r="I1000" s="118"/>
      <c r="J1000" s="118"/>
      <c r="K1000" s="118"/>
      <c r="L1000" s="118"/>
      <c r="M1000" s="122"/>
      <c r="N1000" s="118"/>
      <c r="O1000" s="118"/>
      <c r="P1000" s="118"/>
      <c r="Q1000" s="118"/>
      <c r="R1000" s="118"/>
      <c r="S1000" s="118"/>
      <c r="T1000" s="118"/>
      <c r="U1000" s="118"/>
      <c r="V1000" s="118"/>
      <c r="W1000" s="118"/>
      <c r="X1000" s="118"/>
      <c r="Y1000" s="118"/>
      <c r="Z1000" s="118"/>
      <c r="AA1000" s="118"/>
      <c r="AB1000" s="118"/>
      <c r="AC1000" s="118"/>
      <c r="AD1000" s="118"/>
    </row>
  </sheetData>
  <mergeCells count="78">
    <mergeCell ref="B24:C24"/>
    <mergeCell ref="B19:C19"/>
    <mergeCell ref="B7:C8"/>
    <mergeCell ref="A7:A8"/>
    <mergeCell ref="B17:C17"/>
    <mergeCell ref="B14:C14"/>
    <mergeCell ref="B18:C18"/>
    <mergeCell ref="B16:C16"/>
    <mergeCell ref="B10:C10"/>
    <mergeCell ref="H29:J29"/>
    <mergeCell ref="H27:J27"/>
    <mergeCell ref="H28:J28"/>
    <mergeCell ref="H24:J24"/>
    <mergeCell ref="H23:J23"/>
    <mergeCell ref="H11:J11"/>
    <mergeCell ref="H10:J10"/>
    <mergeCell ref="B21:C21"/>
    <mergeCell ref="B20:C20"/>
    <mergeCell ref="B11:C11"/>
    <mergeCell ref="B13:C13"/>
    <mergeCell ref="B12:C12"/>
    <mergeCell ref="H18:J18"/>
    <mergeCell ref="H19:J19"/>
    <mergeCell ref="B29:C29"/>
    <mergeCell ref="H22:J22"/>
    <mergeCell ref="H32:J32"/>
    <mergeCell ref="F68:H68"/>
    <mergeCell ref="F65:H65"/>
    <mergeCell ref="F66:H66"/>
    <mergeCell ref="F67:H67"/>
    <mergeCell ref="F64:H64"/>
    <mergeCell ref="H35:J35"/>
    <mergeCell ref="H33:J33"/>
    <mergeCell ref="H34:J34"/>
    <mergeCell ref="B63:H63"/>
    <mergeCell ref="B66:E68"/>
    <mergeCell ref="B23:C23"/>
    <mergeCell ref="B22:C22"/>
    <mergeCell ref="B31:C31"/>
    <mergeCell ref="B32:C32"/>
    <mergeCell ref="H31:J31"/>
    <mergeCell ref="H30:J30"/>
    <mergeCell ref="H38:J38"/>
    <mergeCell ref="H37:J37"/>
    <mergeCell ref="A50:J50"/>
    <mergeCell ref="B37:C37"/>
    <mergeCell ref="H39:J39"/>
    <mergeCell ref="H36:J36"/>
    <mergeCell ref="B30:C30"/>
    <mergeCell ref="B64:E65"/>
    <mergeCell ref="B25:C25"/>
    <mergeCell ref="B27:C27"/>
    <mergeCell ref="C57:E57"/>
    <mergeCell ref="C58:E58"/>
    <mergeCell ref="C59:E59"/>
    <mergeCell ref="B28:C28"/>
    <mergeCell ref="E7:J7"/>
    <mergeCell ref="D7:D8"/>
    <mergeCell ref="A2:J2"/>
    <mergeCell ref="H1:I1"/>
    <mergeCell ref="H26:J26"/>
    <mergeCell ref="H25:J25"/>
    <mergeCell ref="H8:J8"/>
    <mergeCell ref="H9:J9"/>
    <mergeCell ref="H14:J14"/>
    <mergeCell ref="H15:J15"/>
    <mergeCell ref="H12:J12"/>
    <mergeCell ref="H13:J13"/>
    <mergeCell ref="H20:J20"/>
    <mergeCell ref="H16:J16"/>
    <mergeCell ref="H21:J21"/>
    <mergeCell ref="H17:J17"/>
    <mergeCell ref="G72:H72"/>
    <mergeCell ref="B76:J78"/>
    <mergeCell ref="B80:J83"/>
    <mergeCell ref="B71:F73"/>
    <mergeCell ref="G73:H73"/>
    <mergeCell ref="G71:H71"/>
  </mergeCells>
  <conditionalFormatting sqref="H27:H36">
    <cfRule type="cellIs" dxfId="0" priority="1" stopIfTrue="1" operator="lessThan">
      <formula>100</formula>
    </cfRule>
  </conditionalFormatting>
  <dataValidations count="3">
    <dataValidation type="custom" allowBlank="1" showInputMessage="1" showErrorMessage="1" prompt="Perhatian - Data otomatis, jangan dirubah&#10;silahkan pilih cancel" sqref="G15 G26 G37:G38">
      <formula1>GTE(LEN(G15),(1000))</formula1>
    </dataValidation>
    <dataValidation type="custom" allowBlank="1" showInputMessage="1" showErrorMessage="1" prompt="Perhatian - Data terisi secara outomatis, silahkan pilih cancel" sqref="C3:G4 D5:G5 I3:I5 C6:J6 C52:G53 D54:G54 I52:I54 C55:J55">
      <formula1>GTE(LEN(C3),(1000))</formula1>
    </dataValidation>
    <dataValidation type="custom" allowBlank="1" sqref="C5 E10:E14 E15:F15 E16:E25 E26:F26 E27:E36 E37:F38 E39 C54">
      <formula1>GTE(LEN(C5),(1000))</formula1>
    </dataValidation>
  </dataValidations>
  <printOptions horizontalCentered="1"/>
  <pageMargins left="0.31496062992125984" right="0.31496062992125984" top="0.35433070866141736" bottom="0.35433070866141736" header="0.31496062992125984" footer="0.31496062992125984"/>
  <pageSetup paperSize="10001" scale="80" orientation="portrait" horizontalDpi="0" verticalDpi="0" r:id="rId1"/>
  <rowBreaks count="1" manualBreakCount="1">
    <brk id="49" max="9" man="1"/>
  </rowBreak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000"/>
  <sheetViews>
    <sheetView showGridLines="0" workbookViewId="0"/>
  </sheetViews>
  <sheetFormatPr defaultColWidth="17.28515625" defaultRowHeight="15" customHeight="1"/>
  <cols>
    <col min="1" max="1" width="3.7109375" customWidth="1"/>
    <col min="2" max="2" width="12.28515625" customWidth="1"/>
    <col min="3" max="8" width="9.140625" customWidth="1"/>
    <col min="9" max="9" width="13.140625" customWidth="1"/>
    <col min="10" max="26" width="8.7109375" customWidth="1"/>
  </cols>
  <sheetData>
    <row r="1" spans="1:26" ht="12.75" customHeight="1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</row>
    <row r="2" spans="1:26" ht="12.75" customHeight="1">
      <c r="A2" s="241">
        <v>0</v>
      </c>
      <c r="B2" s="241" t="s">
        <v>208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2.75" customHeight="1">
      <c r="A3" s="241">
        <v>1</v>
      </c>
      <c r="B3" s="241" t="s">
        <v>209</v>
      </c>
      <c r="C3" s="27"/>
      <c r="D3" s="27"/>
      <c r="E3" s="27"/>
      <c r="F3" s="27"/>
      <c r="G3" s="27"/>
      <c r="H3" s="77"/>
      <c r="I3" s="80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12.75" customHeight="1">
      <c r="A4" s="241">
        <v>2</v>
      </c>
      <c r="B4" s="241" t="s">
        <v>210</v>
      </c>
      <c r="C4" s="27"/>
      <c r="D4" s="27"/>
      <c r="E4" s="27"/>
      <c r="F4" s="27"/>
      <c r="G4" s="27"/>
      <c r="H4" s="77"/>
      <c r="I4" s="80"/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2.75" customHeight="1">
      <c r="A5" s="241">
        <v>3</v>
      </c>
      <c r="B5" s="241" t="s">
        <v>211</v>
      </c>
      <c r="C5" s="27"/>
      <c r="D5" s="27"/>
      <c r="E5" s="27"/>
      <c r="F5" s="27"/>
      <c r="G5" s="27"/>
      <c r="H5" s="77"/>
      <c r="I5" s="80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2.75" customHeight="1">
      <c r="A6" s="241">
        <v>4</v>
      </c>
      <c r="B6" s="241" t="s">
        <v>212</v>
      </c>
      <c r="C6" s="27"/>
      <c r="D6" s="27"/>
      <c r="E6" s="27"/>
      <c r="F6" s="27"/>
      <c r="G6" s="27"/>
      <c r="H6" s="77"/>
      <c r="I6" s="80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2.75" customHeight="1">
      <c r="A7" s="241">
        <v>5</v>
      </c>
      <c r="B7" s="241" t="s">
        <v>213</v>
      </c>
      <c r="C7" s="27"/>
      <c r="D7" s="27"/>
      <c r="E7" s="27"/>
      <c r="F7" s="27"/>
      <c r="G7" s="27"/>
      <c r="H7" s="77"/>
      <c r="I7" s="80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2.75" customHeight="1">
      <c r="A8" s="241">
        <v>6</v>
      </c>
      <c r="B8" s="241" t="s">
        <v>214</v>
      </c>
      <c r="C8" s="27"/>
      <c r="D8" s="27"/>
      <c r="E8" s="27"/>
      <c r="F8" s="27"/>
      <c r="G8" s="27"/>
      <c r="H8" s="77"/>
      <c r="I8" s="80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spans="1:26" ht="12.75" customHeight="1">
      <c r="A9" s="241">
        <v>7</v>
      </c>
      <c r="B9" s="241" t="s">
        <v>215</v>
      </c>
      <c r="C9" s="27"/>
      <c r="D9" s="27"/>
      <c r="E9" s="27"/>
      <c r="F9" s="27"/>
      <c r="G9" s="27"/>
      <c r="H9" s="77"/>
      <c r="I9" s="80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spans="1:26" ht="12.75" customHeight="1">
      <c r="A10" s="241">
        <v>8</v>
      </c>
      <c r="B10" s="241" t="s">
        <v>216</v>
      </c>
      <c r="C10" s="27"/>
      <c r="D10" s="27"/>
      <c r="E10" s="27"/>
      <c r="F10" s="27"/>
      <c r="G10" s="27"/>
      <c r="H10" s="77"/>
      <c r="I10" s="80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spans="1:26" ht="12.75" customHeight="1">
      <c r="A11" s="241">
        <v>9</v>
      </c>
      <c r="B11" s="241" t="s">
        <v>217</v>
      </c>
      <c r="C11" s="27"/>
      <c r="D11" s="27"/>
      <c r="E11" s="27"/>
      <c r="F11" s="27"/>
      <c r="G11" s="27"/>
      <c r="H11" s="77"/>
      <c r="I11" s="80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spans="1:26" ht="12.75" customHeight="1">
      <c r="A12" s="27"/>
      <c r="B12" s="27"/>
      <c r="C12" s="27"/>
      <c r="D12" s="27"/>
      <c r="E12" s="27"/>
      <c r="F12" s="27"/>
      <c r="G12" s="27"/>
      <c r="H12" s="77"/>
      <c r="I12" s="80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spans="1:26" ht="12.75" customHeight="1">
      <c r="A13" s="27"/>
      <c r="B13" s="27"/>
      <c r="C13" s="27"/>
      <c r="D13" s="27"/>
      <c r="E13" s="27"/>
      <c r="F13" s="27"/>
      <c r="G13" s="27"/>
      <c r="H13" s="27"/>
      <c r="I13" s="80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spans="1:26" ht="12.75" customHeight="1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spans="1:26" ht="12.75" customHeight="1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spans="1:26" ht="12.75" customHeight="1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spans="1:26" ht="12.75" customHeight="1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</row>
    <row r="18" spans="1:26" ht="12.75" customHeight="1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</row>
    <row r="19" spans="1:26" ht="12.75" customHeight="1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spans="1:26" ht="12.75" customHeight="1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spans="1:26" ht="12.75" customHeight="1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</row>
    <row r="22" spans="1:26" ht="12.75" customHeight="1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</row>
    <row r="23" spans="1:26" ht="12.75" customHeight="1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</row>
    <row r="24" spans="1:26" ht="12.75" customHeight="1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 spans="1:26" ht="12.75" customHeight="1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 spans="1:26" ht="12.75" customHeight="1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</row>
    <row r="27" spans="1:26" ht="12.75" customHeight="1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</row>
    <row r="28" spans="1:26" ht="12.75" customHeight="1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</row>
    <row r="29" spans="1:26" ht="12.75" customHeight="1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</row>
    <row r="30" spans="1:26" ht="12.75" customHeight="1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</row>
    <row r="31" spans="1:26" ht="12.75" customHeight="1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</row>
    <row r="32" spans="1:26" ht="12.75" customHeight="1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</row>
    <row r="33" spans="1:26" ht="12.75" customHeight="1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</row>
    <row r="34" spans="1:26" ht="12.75" customHeight="1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</row>
    <row r="35" spans="1:26" ht="12.75" customHeight="1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</row>
    <row r="36" spans="1:26" ht="12.75" customHeight="1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</row>
    <row r="37" spans="1:26" ht="12.75" customHeight="1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</row>
    <row r="38" spans="1:26" ht="12.75" customHeight="1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</row>
    <row r="39" spans="1:26" ht="12.75" customHeight="1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</row>
    <row r="40" spans="1:26" ht="12.75" customHeight="1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</row>
    <row r="41" spans="1:26" ht="12.75" customHeight="1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</row>
    <row r="42" spans="1:26" ht="12.75" customHeight="1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</row>
    <row r="43" spans="1:26" ht="12.75" customHeight="1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 spans="1:26" ht="12.75" customHeight="1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 spans="1:26" ht="12.75" customHeight="1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 spans="1:26" ht="12.75" customHeight="1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 spans="1:26" ht="12.75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 spans="1:26" ht="12.75" customHeight="1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 spans="1:26" ht="12.75" customHeight="1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 spans="1:26" ht="12.75" customHeight="1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 spans="1:26" ht="12.75" customHeight="1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</row>
    <row r="52" spans="1:26" ht="12.75" customHeight="1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</row>
    <row r="53" spans="1:26" ht="12.75" customHeight="1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</row>
    <row r="54" spans="1:26" ht="12.75" customHeight="1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</row>
    <row r="55" spans="1:26" ht="12.75" customHeight="1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</row>
    <row r="56" spans="1:26" ht="12.75" customHeight="1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1:26" ht="12.75" customHeight="1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</row>
    <row r="58" spans="1:26" ht="12.75" customHeight="1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</row>
    <row r="59" spans="1:26" ht="12.75" customHeight="1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</row>
    <row r="60" spans="1:26" ht="12.75" customHeight="1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1:26" ht="12.75" customHeight="1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</row>
    <row r="62" spans="1:26" ht="12.75" customHeight="1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</row>
    <row r="63" spans="1:26" ht="12.75" customHeight="1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</row>
    <row r="64" spans="1:26" ht="12.75" customHeight="1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</row>
    <row r="65" spans="1:26" ht="12.75" customHeight="1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</row>
    <row r="66" spans="1:26" ht="12.75" customHeight="1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</row>
    <row r="67" spans="1:26" ht="12.75" customHeight="1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</row>
    <row r="68" spans="1:26" ht="12.75" customHeight="1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</row>
    <row r="69" spans="1:26" ht="12.75" customHeight="1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</row>
    <row r="70" spans="1:26" ht="12.7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</row>
    <row r="71" spans="1:26" ht="12.7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</row>
    <row r="72" spans="1:26" ht="12.7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</row>
    <row r="73" spans="1:26" ht="12.7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</row>
    <row r="74" spans="1:26" ht="12.7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</row>
    <row r="75" spans="1:26" ht="12.7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</row>
    <row r="76" spans="1:26" ht="12.7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</row>
    <row r="77" spans="1:26" ht="12.7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</row>
    <row r="78" spans="1:26" ht="12.7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</row>
    <row r="79" spans="1:26" ht="12.7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</row>
    <row r="80" spans="1:26" ht="12.7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</row>
    <row r="81" spans="1:26" ht="12.7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</row>
    <row r="82" spans="1:26" ht="12.7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</row>
    <row r="83" spans="1:26" ht="12.7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</row>
    <row r="84" spans="1:26" ht="12.7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</row>
    <row r="85" spans="1:26" ht="12.7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</row>
    <row r="86" spans="1:26" ht="12.7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</row>
    <row r="87" spans="1:26" ht="12.7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</row>
    <row r="88" spans="1:26" ht="12.7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</row>
    <row r="89" spans="1:26" ht="12.7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</row>
    <row r="90" spans="1:26" ht="12.7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</row>
    <row r="91" spans="1:26" ht="12.7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</row>
    <row r="92" spans="1:26" ht="12.7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</row>
    <row r="93" spans="1:26" ht="12.7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</row>
    <row r="94" spans="1:26" ht="12.7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</row>
    <row r="95" spans="1:26" ht="12.7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</row>
    <row r="96" spans="1:26" ht="12.7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</row>
    <row r="97" spans="1:26" ht="12.7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</row>
    <row r="98" spans="1:26" ht="12.7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</row>
    <row r="99" spans="1:26" ht="12.7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</row>
    <row r="100" spans="1:26" ht="12.7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</row>
    <row r="101" spans="1:26" ht="12.7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</row>
    <row r="102" spans="1:26" ht="12.7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</row>
    <row r="103" spans="1:26" ht="12.7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</row>
    <row r="104" spans="1:26" ht="12.7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</row>
    <row r="105" spans="1:26" ht="12.7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</row>
    <row r="106" spans="1:26" ht="12.7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</row>
    <row r="107" spans="1:26" ht="12.7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</row>
    <row r="108" spans="1:26" ht="12.7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</row>
    <row r="109" spans="1:26" ht="12.7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</row>
    <row r="110" spans="1:26" ht="12.7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</row>
    <row r="111" spans="1:26" ht="12.7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</row>
    <row r="112" spans="1:26" ht="12.7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</row>
    <row r="113" spans="1:26" ht="12.7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</row>
    <row r="114" spans="1:26" ht="12.7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</row>
    <row r="115" spans="1:26" ht="12.7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</row>
    <row r="116" spans="1:26" ht="12.7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</row>
    <row r="117" spans="1:26" ht="12.7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</row>
    <row r="118" spans="1:26" ht="12.7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</row>
    <row r="119" spans="1:26" ht="12.7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</row>
    <row r="120" spans="1:26" ht="12.7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</row>
    <row r="121" spans="1:26" ht="12.7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</row>
    <row r="122" spans="1:26" ht="12.7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</row>
    <row r="123" spans="1:26" ht="12.7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</row>
    <row r="124" spans="1:26" ht="12.7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</row>
    <row r="125" spans="1:26" ht="12.7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</row>
    <row r="126" spans="1:26" ht="12.7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</row>
    <row r="127" spans="1:26" ht="12.7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</row>
    <row r="128" spans="1:26" ht="12.7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</row>
    <row r="129" spans="1:26" ht="12.7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</row>
    <row r="130" spans="1:26" ht="12.7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</row>
    <row r="131" spans="1:26" ht="12.7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</row>
    <row r="132" spans="1:26" ht="12.7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</row>
    <row r="133" spans="1:26" ht="12.7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</row>
    <row r="134" spans="1:26" ht="12.7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</row>
    <row r="135" spans="1:26" ht="12.7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</row>
    <row r="136" spans="1:26" ht="12.7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</row>
    <row r="137" spans="1:26" ht="12.7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</row>
    <row r="138" spans="1:26" ht="12.7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</row>
    <row r="139" spans="1:26" ht="12.7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</row>
    <row r="140" spans="1:26" ht="12.7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</row>
    <row r="141" spans="1:26" ht="12.7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</row>
    <row r="142" spans="1:26" ht="12.7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</row>
    <row r="143" spans="1:26" ht="12.7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</row>
    <row r="144" spans="1:26" ht="12.7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</row>
    <row r="145" spans="1:26" ht="12.7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</row>
    <row r="146" spans="1:26" ht="12.7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</row>
    <row r="147" spans="1:26" ht="12.7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</row>
    <row r="148" spans="1:26" ht="12.7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</row>
    <row r="149" spans="1:26" ht="12.7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</row>
    <row r="150" spans="1:26" ht="12.7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</row>
    <row r="151" spans="1:26" ht="12.7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</row>
    <row r="152" spans="1:26" ht="12.7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</row>
    <row r="153" spans="1:26" ht="12.7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</row>
    <row r="154" spans="1:26" ht="12.7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</row>
    <row r="155" spans="1:26" ht="12.7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</row>
    <row r="156" spans="1:26" ht="12.7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</row>
    <row r="157" spans="1:26" ht="12.7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</row>
    <row r="158" spans="1:26" ht="12.7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</row>
    <row r="159" spans="1:26" ht="12.7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</row>
    <row r="160" spans="1:26" ht="12.7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</row>
    <row r="161" spans="1:26" ht="12.7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</row>
    <row r="162" spans="1:26" ht="12.7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</row>
    <row r="163" spans="1:26" ht="12.7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</row>
    <row r="164" spans="1:26" ht="12.7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</row>
    <row r="165" spans="1:26" ht="12.7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</row>
    <row r="166" spans="1:26" ht="12.7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</row>
    <row r="167" spans="1:26" ht="12.7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</row>
    <row r="168" spans="1:26" ht="12.7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</row>
    <row r="169" spans="1:26" ht="12.7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</row>
    <row r="170" spans="1:26" ht="12.7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</row>
    <row r="171" spans="1:26" ht="12.7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</row>
    <row r="172" spans="1:26" ht="12.7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</row>
    <row r="173" spans="1:26" ht="12.7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</row>
    <row r="174" spans="1:26" ht="12.7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</row>
    <row r="175" spans="1:26" ht="12.7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</row>
    <row r="176" spans="1:26" ht="12.7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</row>
    <row r="177" spans="1:26" ht="12.7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</row>
    <row r="178" spans="1:26" ht="12.7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</row>
    <row r="179" spans="1:26" ht="12.7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</row>
    <row r="180" spans="1:26" ht="12.7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</row>
    <row r="181" spans="1:26" ht="12.7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</row>
    <row r="182" spans="1:26" ht="12.7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</row>
    <row r="183" spans="1:26" ht="12.7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</row>
    <row r="184" spans="1:26" ht="12.7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</row>
    <row r="185" spans="1:26" ht="12.7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</row>
    <row r="186" spans="1:26" ht="12.7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</row>
    <row r="187" spans="1:26" ht="12.7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</row>
    <row r="188" spans="1:26" ht="12.7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</row>
    <row r="189" spans="1:26" ht="12.7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</row>
    <row r="190" spans="1:26" ht="12.7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</row>
    <row r="191" spans="1:26" ht="12.7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</row>
    <row r="192" spans="1:26" ht="12.7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</row>
    <row r="193" spans="1:26" ht="12.7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</row>
    <row r="194" spans="1:26" ht="12.7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</row>
    <row r="195" spans="1:26" ht="12.7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</row>
    <row r="196" spans="1:26" ht="12.7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</row>
    <row r="197" spans="1:26" ht="12.7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</row>
    <row r="198" spans="1:26" ht="12.7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</row>
    <row r="199" spans="1:26" ht="12.7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</row>
    <row r="200" spans="1:26" ht="12.7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</row>
    <row r="201" spans="1:26" ht="12.7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</row>
    <row r="202" spans="1:26" ht="12.7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</row>
    <row r="203" spans="1:26" ht="12.7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</row>
    <row r="204" spans="1:26" ht="12.7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</row>
    <row r="205" spans="1:26" ht="12.7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</row>
    <row r="206" spans="1:26" ht="12.7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</row>
    <row r="207" spans="1:26" ht="12.7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</row>
    <row r="208" spans="1:26" ht="12.7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</row>
    <row r="209" spans="1:26" ht="12.7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</row>
    <row r="210" spans="1:26" ht="12.7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</row>
    <row r="211" spans="1:26" ht="12.7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</row>
    <row r="212" spans="1:26" ht="12.7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</row>
    <row r="213" spans="1:26" ht="12.7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</row>
    <row r="214" spans="1:26" ht="12.7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</row>
    <row r="215" spans="1:26" ht="12.7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</row>
    <row r="216" spans="1:26" ht="12.7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</row>
    <row r="217" spans="1:26" ht="12.7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</row>
    <row r="218" spans="1:26" ht="12.7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</row>
    <row r="219" spans="1:26" ht="12.7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</row>
    <row r="220" spans="1:26" ht="12.7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</row>
    <row r="221" spans="1:26" ht="12.7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</row>
    <row r="222" spans="1:26" ht="12.7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</row>
    <row r="223" spans="1:26" ht="12.7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</row>
    <row r="224" spans="1:26" ht="12.7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</row>
    <row r="225" spans="1:26" ht="12.7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</row>
    <row r="226" spans="1:26" ht="12.7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</row>
    <row r="227" spans="1:26" ht="12.7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</row>
    <row r="228" spans="1:26" ht="12.7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</row>
    <row r="229" spans="1:26" ht="12.7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</row>
    <row r="230" spans="1:26" ht="12.7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</row>
    <row r="231" spans="1:26" ht="12.7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</row>
    <row r="232" spans="1:26" ht="12.7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</row>
    <row r="233" spans="1:26" ht="12.7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</row>
    <row r="234" spans="1:26" ht="12.7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</row>
    <row r="235" spans="1:26" ht="12.7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</row>
    <row r="236" spans="1:26" ht="12.7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</row>
    <row r="237" spans="1:26" ht="12.7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</row>
    <row r="238" spans="1:26" ht="12.7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</row>
    <row r="239" spans="1:26" ht="12.7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</row>
    <row r="240" spans="1:26" ht="12.7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</row>
    <row r="241" spans="1:26" ht="12.7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</row>
    <row r="242" spans="1:26" ht="12.7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</row>
    <row r="243" spans="1:26" ht="12.7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</row>
    <row r="244" spans="1:26" ht="12.7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</row>
    <row r="245" spans="1:26" ht="12.7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</row>
    <row r="246" spans="1:26" ht="12.7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</row>
    <row r="247" spans="1:26" ht="12.7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</row>
    <row r="248" spans="1:26" ht="12.7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</row>
    <row r="249" spans="1:26" ht="12.7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</row>
    <row r="250" spans="1:26" ht="12.7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</row>
    <row r="251" spans="1:26" ht="12.7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</row>
    <row r="252" spans="1:26" ht="12.7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</row>
    <row r="253" spans="1:26" ht="12.7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</row>
    <row r="254" spans="1:26" ht="12.7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</row>
    <row r="255" spans="1:26" ht="12.7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</row>
    <row r="256" spans="1:26" ht="12.7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</row>
    <row r="257" spans="1:26" ht="12.7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</row>
    <row r="258" spans="1:26" ht="12.7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</row>
    <row r="259" spans="1:26" ht="12.7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</row>
    <row r="260" spans="1:26" ht="12.7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</row>
    <row r="261" spans="1:26" ht="12.7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</row>
    <row r="262" spans="1:26" ht="12.7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</row>
    <row r="263" spans="1:26" ht="12.7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</row>
    <row r="264" spans="1:26" ht="12.7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</row>
    <row r="265" spans="1:26" ht="12.7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</row>
    <row r="266" spans="1:26" ht="12.7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</row>
    <row r="267" spans="1:26" ht="12.7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</row>
    <row r="268" spans="1:26" ht="12.7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</row>
    <row r="269" spans="1:26" ht="12.7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</row>
    <row r="270" spans="1:26" ht="12.7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</row>
    <row r="271" spans="1:26" ht="12.7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</row>
    <row r="272" spans="1:26" ht="12.7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</row>
    <row r="273" spans="1:26" ht="12.7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</row>
    <row r="274" spans="1:26" ht="12.7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</row>
    <row r="275" spans="1:26" ht="12.7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</row>
    <row r="276" spans="1:26" ht="12.7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</row>
    <row r="277" spans="1:26" ht="12.7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</row>
    <row r="278" spans="1:26" ht="12.7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</row>
    <row r="279" spans="1:26" ht="12.7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</row>
    <row r="280" spans="1:26" ht="12.7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</row>
    <row r="281" spans="1:26" ht="12.7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</row>
    <row r="282" spans="1:26" ht="12.7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</row>
    <row r="283" spans="1:26" ht="12.7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</row>
    <row r="284" spans="1:26" ht="12.7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</row>
    <row r="285" spans="1:26" ht="12.7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</row>
    <row r="286" spans="1:26" ht="12.7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</row>
    <row r="287" spans="1:26" ht="12.7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</row>
    <row r="288" spans="1:26" ht="12.7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</row>
    <row r="289" spans="1:26" ht="12.7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</row>
    <row r="290" spans="1:26" ht="12.7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</row>
    <row r="291" spans="1:26" ht="12.7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</row>
    <row r="292" spans="1:26" ht="12.7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</row>
    <row r="293" spans="1:26" ht="12.7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</row>
    <row r="294" spans="1:26" ht="12.7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</row>
    <row r="295" spans="1:26" ht="12.7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</row>
    <row r="296" spans="1:26" ht="12.7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</row>
    <row r="297" spans="1:26" ht="12.7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</row>
    <row r="298" spans="1:26" ht="12.7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</row>
    <row r="299" spans="1:26" ht="12.7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</row>
    <row r="300" spans="1:26" ht="12.7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</row>
    <row r="301" spans="1:26" ht="12.7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</row>
    <row r="302" spans="1:26" ht="12.7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</row>
    <row r="303" spans="1:26" ht="12.7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</row>
    <row r="304" spans="1:26" ht="12.7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</row>
    <row r="305" spans="1:26" ht="12.7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</row>
    <row r="306" spans="1:26" ht="12.7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</row>
    <row r="307" spans="1:26" ht="12.7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</row>
    <row r="308" spans="1:26" ht="12.7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</row>
    <row r="309" spans="1:26" ht="12.7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</row>
    <row r="310" spans="1:26" ht="12.7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</row>
    <row r="311" spans="1:26" ht="12.7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</row>
    <row r="312" spans="1:26" ht="12.7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</row>
    <row r="313" spans="1:26" ht="12.7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</row>
    <row r="314" spans="1:26" ht="12.7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</row>
    <row r="315" spans="1:26" ht="12.7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</row>
    <row r="316" spans="1:26" ht="12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2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2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2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2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2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2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2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2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2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2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2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2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2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2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2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2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2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2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2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2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2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2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2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2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2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2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2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2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2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2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2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2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2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2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2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2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2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2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2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2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2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2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2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2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2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2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2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2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  <row r="365" spans="1:26" ht="12.7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</row>
    <row r="366" spans="1:26" ht="12.7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</row>
    <row r="367" spans="1:26" ht="12.7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</row>
    <row r="368" spans="1:26" ht="12.7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</row>
    <row r="369" spans="1:26" ht="12.7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</row>
    <row r="370" spans="1:26" ht="12.7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</row>
    <row r="371" spans="1:26" ht="12.7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</row>
    <row r="372" spans="1:26" ht="12.7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</row>
    <row r="373" spans="1:26" ht="12.7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</row>
    <row r="374" spans="1:26" ht="12.7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</row>
    <row r="375" spans="1:26" ht="12.7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</row>
    <row r="376" spans="1:26" ht="12.7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</row>
    <row r="377" spans="1:26" ht="12.7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</row>
    <row r="378" spans="1:26" ht="12.7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</row>
    <row r="379" spans="1:26" ht="12.7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</row>
    <row r="380" spans="1:26" ht="12.7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</row>
    <row r="381" spans="1:26" ht="12.7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</row>
    <row r="382" spans="1:26" ht="12.7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</row>
    <row r="383" spans="1:26" ht="12.7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</row>
    <row r="384" spans="1:26" ht="12.7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</row>
    <row r="385" spans="1:26" ht="12.7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</row>
    <row r="386" spans="1:26" ht="12.7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</row>
    <row r="387" spans="1:26" ht="12.7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</row>
    <row r="388" spans="1:26" ht="12.7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</row>
    <row r="389" spans="1:26" ht="12.7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</row>
    <row r="390" spans="1:26" ht="12.7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</row>
    <row r="391" spans="1:26" ht="12.7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</row>
    <row r="392" spans="1:26" ht="12.7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</row>
    <row r="393" spans="1:26" ht="12.7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</row>
    <row r="394" spans="1:26" ht="12.7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</row>
    <row r="395" spans="1:26" ht="12.7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</row>
    <row r="396" spans="1:26" ht="12.7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</row>
    <row r="397" spans="1:26" ht="12.7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</row>
    <row r="398" spans="1:26" ht="12.7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</row>
    <row r="399" spans="1:26" ht="12.7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</row>
    <row r="400" spans="1:26" ht="12.7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</row>
    <row r="401" spans="1:26" ht="12.7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</row>
    <row r="402" spans="1:26" ht="12.7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</row>
    <row r="403" spans="1:26" ht="12.7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</row>
    <row r="404" spans="1:26" ht="12.7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</row>
    <row r="405" spans="1:26" ht="12.7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</row>
    <row r="406" spans="1:26" ht="12.7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</row>
    <row r="407" spans="1:26" ht="12.7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</row>
    <row r="408" spans="1:26" ht="12.7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</row>
    <row r="409" spans="1:26" ht="12.7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</row>
    <row r="410" spans="1:26" ht="12.7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</row>
    <row r="411" spans="1:26" ht="12.7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</row>
    <row r="412" spans="1:26" ht="12.7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</row>
    <row r="413" spans="1:26" ht="12.7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</row>
    <row r="414" spans="1:26" ht="12.7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</row>
    <row r="415" spans="1:26" ht="12.7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</row>
    <row r="416" spans="1:26" ht="12.7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</row>
    <row r="417" spans="1:26" ht="12.7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</row>
    <row r="418" spans="1:26" ht="12.7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</row>
    <row r="419" spans="1:26" ht="12.7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</row>
    <row r="420" spans="1:26" ht="12.7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</row>
    <row r="421" spans="1:26" ht="12.7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</row>
    <row r="422" spans="1:26" ht="12.7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</row>
    <row r="423" spans="1:26" ht="12.7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</row>
    <row r="424" spans="1:26" ht="12.7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</row>
    <row r="425" spans="1:26" ht="12.7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</row>
    <row r="426" spans="1:26" ht="12.7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</row>
    <row r="427" spans="1:26" ht="12.7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</row>
    <row r="428" spans="1:26" ht="12.7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</row>
    <row r="429" spans="1:26" ht="12.7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</row>
    <row r="430" spans="1:26" ht="12.7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</row>
    <row r="431" spans="1:26" ht="12.7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</row>
    <row r="432" spans="1:26" ht="12.7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</row>
    <row r="433" spans="1:26" ht="12.7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</row>
    <row r="434" spans="1:26" ht="12.7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</row>
    <row r="435" spans="1:26" ht="12.7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</row>
    <row r="436" spans="1:26" ht="12.7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</row>
    <row r="437" spans="1:26" ht="12.7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</row>
    <row r="438" spans="1:26" ht="12.7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</row>
    <row r="439" spans="1:26" ht="12.7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</row>
    <row r="440" spans="1:26" ht="12.7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</row>
    <row r="441" spans="1:26" ht="12.7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</row>
    <row r="442" spans="1:26" ht="12.7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</row>
    <row r="443" spans="1:26" ht="12.7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</row>
    <row r="444" spans="1:26" ht="12.7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</row>
    <row r="445" spans="1:26" ht="12.7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</row>
    <row r="446" spans="1:26" ht="12.7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</row>
    <row r="447" spans="1:26" ht="12.7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</row>
    <row r="448" spans="1:26" ht="12.7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</row>
    <row r="449" spans="1:26" ht="12.7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</row>
    <row r="450" spans="1:26" ht="12.7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</row>
    <row r="451" spans="1:26" ht="12.7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</row>
    <row r="452" spans="1:26" ht="12.7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</row>
    <row r="453" spans="1:26" ht="12.7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</row>
    <row r="454" spans="1:26" ht="12.7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</row>
    <row r="455" spans="1:26" ht="12.7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</row>
    <row r="456" spans="1:26" ht="12.7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</row>
    <row r="457" spans="1:26" ht="12.7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</row>
    <row r="458" spans="1:26" ht="12.7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</row>
    <row r="459" spans="1:26" ht="12.7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</row>
    <row r="460" spans="1:26" ht="12.7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</row>
    <row r="461" spans="1:26" ht="12.7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</row>
    <row r="462" spans="1:26" ht="12.7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</row>
    <row r="463" spans="1:26" ht="12.7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</row>
    <row r="464" spans="1:26" ht="12.7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</row>
    <row r="465" spans="1:26" ht="12.7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</row>
    <row r="466" spans="1:26" ht="12.7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</row>
    <row r="467" spans="1:26" ht="12.7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</row>
    <row r="468" spans="1:26" ht="12.7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</row>
    <row r="469" spans="1:26" ht="12.7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</row>
    <row r="470" spans="1:26" ht="12.7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</row>
    <row r="471" spans="1:26" ht="12.7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</row>
    <row r="472" spans="1:26" ht="12.7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</row>
    <row r="473" spans="1:26" ht="12.7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</row>
    <row r="474" spans="1:26" ht="12.7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</row>
    <row r="475" spans="1:26" ht="12.7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</row>
    <row r="476" spans="1:26" ht="12.7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</row>
    <row r="477" spans="1:26" ht="12.7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</row>
    <row r="478" spans="1:26" ht="12.7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</row>
    <row r="479" spans="1:26" ht="12.7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</row>
    <row r="480" spans="1:26" ht="12.7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</row>
    <row r="481" spans="1:26" ht="12.7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</row>
    <row r="482" spans="1:26" ht="12.7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</row>
    <row r="483" spans="1:26" ht="12.7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</row>
    <row r="484" spans="1:26" ht="12.7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</row>
    <row r="485" spans="1:26" ht="12.7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</row>
    <row r="486" spans="1:26" ht="12.7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</row>
    <row r="487" spans="1:26" ht="12.7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</row>
    <row r="488" spans="1:26" ht="12.7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</row>
    <row r="489" spans="1:26" ht="12.7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</row>
    <row r="490" spans="1:26" ht="12.7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</row>
    <row r="491" spans="1:26" ht="12.7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</row>
    <row r="492" spans="1:26" ht="12.7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</row>
    <row r="493" spans="1:26" ht="12.7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</row>
    <row r="494" spans="1:26" ht="12.7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</row>
    <row r="495" spans="1:26" ht="12.7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</row>
    <row r="496" spans="1:26" ht="12.7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</row>
    <row r="497" spans="1:26" ht="12.7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</row>
    <row r="498" spans="1:26" ht="12.7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</row>
    <row r="499" spans="1:26" ht="12.7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</row>
    <row r="500" spans="1:26" ht="12.7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</row>
    <row r="501" spans="1:26" ht="12.7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</row>
    <row r="502" spans="1:26" ht="12.7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</row>
    <row r="503" spans="1:26" ht="12.7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</row>
    <row r="504" spans="1:26" ht="12.7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</row>
    <row r="505" spans="1:26" ht="12.7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</row>
    <row r="506" spans="1:26" ht="12.7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</row>
    <row r="507" spans="1:26" ht="12.7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</row>
    <row r="508" spans="1:26" ht="12.7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</row>
    <row r="509" spans="1:26" ht="12.7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</row>
    <row r="510" spans="1:26" ht="12.7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</row>
    <row r="511" spans="1:26" ht="12.7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</row>
    <row r="512" spans="1:26" ht="12.7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</row>
    <row r="513" spans="1:26" ht="12.7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</row>
    <row r="514" spans="1:26" ht="12.7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</row>
    <row r="515" spans="1:26" ht="12.7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</row>
    <row r="516" spans="1:26" ht="12.7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</row>
    <row r="517" spans="1:26" ht="12.7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</row>
    <row r="518" spans="1:26" ht="12.7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</row>
    <row r="519" spans="1:26" ht="12.7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</row>
    <row r="520" spans="1:26" ht="12.7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</row>
    <row r="521" spans="1:26" ht="12.7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</row>
    <row r="522" spans="1:26" ht="12.7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</row>
    <row r="523" spans="1:26" ht="12.7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</row>
    <row r="524" spans="1:26" ht="12.7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</row>
    <row r="525" spans="1:26" ht="12.7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</row>
    <row r="526" spans="1:26" ht="12.7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</row>
    <row r="527" spans="1:26" ht="12.7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</row>
    <row r="528" spans="1:26" ht="12.7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</row>
    <row r="529" spans="1:26" ht="12.7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</row>
    <row r="530" spans="1:26" ht="12.7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</row>
    <row r="531" spans="1:26" ht="12.7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</row>
    <row r="532" spans="1:26" ht="12.7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</row>
    <row r="533" spans="1:26" ht="12.7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</row>
    <row r="534" spans="1:26" ht="12.7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</row>
    <row r="535" spans="1:26" ht="12.7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</row>
    <row r="536" spans="1:26" ht="12.7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</row>
    <row r="537" spans="1:26" ht="12.7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</row>
    <row r="538" spans="1:26" ht="12.7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</row>
    <row r="539" spans="1:26" ht="12.7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</row>
    <row r="540" spans="1:26" ht="12.7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</row>
    <row r="541" spans="1:26" ht="12.7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</row>
    <row r="542" spans="1:26" ht="12.7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</row>
    <row r="543" spans="1:26" ht="12.7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</row>
    <row r="544" spans="1:26" ht="12.7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</row>
    <row r="545" spans="1:26" ht="12.7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</row>
    <row r="546" spans="1:26" ht="12.7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</row>
    <row r="547" spans="1:26" ht="12.7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</row>
    <row r="548" spans="1:26" ht="12.7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</row>
    <row r="549" spans="1:26" ht="12.7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</row>
    <row r="550" spans="1:26" ht="12.7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</row>
    <row r="551" spans="1:26" ht="12.7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</row>
    <row r="552" spans="1:26" ht="12.7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</row>
    <row r="553" spans="1:26" ht="12.7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</row>
    <row r="554" spans="1:26" ht="12.7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</row>
    <row r="555" spans="1:26" ht="12.7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</row>
    <row r="556" spans="1:26" ht="12.7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</row>
    <row r="557" spans="1:26" ht="12.7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</row>
    <row r="558" spans="1:26" ht="12.7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</row>
    <row r="559" spans="1:26" ht="12.7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</row>
    <row r="560" spans="1:26" ht="12.7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</row>
    <row r="561" spans="1:26" ht="12.7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</row>
    <row r="562" spans="1:26" ht="12.7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</row>
    <row r="563" spans="1:26" ht="12.7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</row>
    <row r="564" spans="1:26" ht="12.7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</row>
    <row r="565" spans="1:26" ht="12.7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</row>
    <row r="566" spans="1:26" ht="12.7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</row>
    <row r="567" spans="1:26" ht="12.7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</row>
    <row r="568" spans="1:26" ht="12.7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</row>
    <row r="569" spans="1:26" ht="12.7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</row>
    <row r="570" spans="1:26" ht="12.7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</row>
    <row r="571" spans="1:26" ht="12.7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</row>
    <row r="572" spans="1:26" ht="12.7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</row>
    <row r="573" spans="1:26" ht="12.7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</row>
    <row r="574" spans="1:26" ht="12.7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</row>
    <row r="575" spans="1:26" ht="12.7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</row>
    <row r="576" spans="1:26" ht="12.7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</row>
    <row r="577" spans="1:26" ht="12.7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</row>
    <row r="578" spans="1:26" ht="12.7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</row>
    <row r="579" spans="1:26" ht="12.7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</row>
    <row r="580" spans="1:26" ht="12.7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</row>
    <row r="581" spans="1:26" ht="12.7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</row>
    <row r="582" spans="1:26" ht="12.7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</row>
    <row r="583" spans="1:26" ht="12.7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</row>
    <row r="584" spans="1:26" ht="12.7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</row>
    <row r="585" spans="1:26" ht="12.7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</row>
    <row r="586" spans="1:26" ht="12.7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</row>
    <row r="587" spans="1:26" ht="12.7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</row>
    <row r="588" spans="1:26" ht="12.7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</row>
    <row r="589" spans="1:26" ht="12.7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</row>
    <row r="590" spans="1:26" ht="12.7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</row>
    <row r="591" spans="1:26" ht="12.7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</row>
    <row r="592" spans="1:26" ht="12.7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</row>
    <row r="593" spans="1:26" ht="12.7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</row>
    <row r="594" spans="1:26" ht="12.7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</row>
    <row r="595" spans="1:26" ht="12.7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</row>
    <row r="596" spans="1:26" ht="12.7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</row>
    <row r="597" spans="1:26" ht="12.7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</row>
    <row r="598" spans="1:26" ht="12.7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</row>
    <row r="599" spans="1:26" ht="12.7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</row>
    <row r="600" spans="1:26" ht="12.7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</row>
    <row r="601" spans="1:26" ht="12.7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</row>
    <row r="602" spans="1:26" ht="12.7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</row>
    <row r="603" spans="1:26" ht="12.7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</row>
    <row r="604" spans="1:26" ht="12.7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</row>
    <row r="605" spans="1:26" ht="12.7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</row>
    <row r="606" spans="1:26" ht="12.7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</row>
    <row r="607" spans="1:26" ht="12.7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</row>
    <row r="608" spans="1:26" ht="12.7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</row>
    <row r="609" spans="1:26" ht="12.7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</row>
    <row r="610" spans="1:26" ht="12.7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</row>
    <row r="611" spans="1:26" ht="12.7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</row>
    <row r="612" spans="1:26" ht="12.7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</row>
    <row r="613" spans="1:26" ht="12.7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</row>
    <row r="614" spans="1:26" ht="12.7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</row>
    <row r="615" spans="1:26" ht="12.7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</row>
    <row r="616" spans="1:26" ht="12.7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</row>
    <row r="617" spans="1:26" ht="12.7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</row>
    <row r="618" spans="1:26" ht="12.7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</row>
    <row r="619" spans="1:26" ht="12.7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</row>
    <row r="620" spans="1:26" ht="12.7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</row>
    <row r="621" spans="1:26" ht="12.7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</row>
    <row r="622" spans="1:26" ht="12.7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</row>
    <row r="623" spans="1:26" ht="12.7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</row>
    <row r="624" spans="1:26" ht="12.7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</row>
    <row r="625" spans="1:26" ht="12.7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</row>
    <row r="626" spans="1:26" ht="12.7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</row>
    <row r="627" spans="1:26" ht="12.7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</row>
    <row r="628" spans="1:26" ht="12.7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</row>
    <row r="629" spans="1:26" ht="12.7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</row>
    <row r="630" spans="1:26" ht="12.7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</row>
    <row r="631" spans="1:26" ht="12.7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</row>
    <row r="632" spans="1:26" ht="12.7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</row>
    <row r="633" spans="1:26" ht="12.7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</row>
    <row r="634" spans="1:26" ht="12.7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</row>
    <row r="635" spans="1:26" ht="12.7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</row>
    <row r="636" spans="1:26" ht="12.7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</row>
    <row r="637" spans="1:26" ht="12.7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</row>
    <row r="638" spans="1:26" ht="12.7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</row>
    <row r="639" spans="1:26" ht="12.7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</row>
    <row r="640" spans="1:26" ht="12.7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</row>
    <row r="641" spans="1:26" ht="12.7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</row>
    <row r="642" spans="1:26" ht="12.7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</row>
    <row r="643" spans="1:26" ht="12.7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</row>
    <row r="644" spans="1:26" ht="12.7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</row>
    <row r="645" spans="1:26" ht="12.7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</row>
    <row r="646" spans="1:26" ht="12.7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</row>
    <row r="647" spans="1:26" ht="12.7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</row>
    <row r="648" spans="1:26" ht="12.7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</row>
    <row r="649" spans="1:26" ht="12.7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</row>
    <row r="650" spans="1:26" ht="12.7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</row>
    <row r="651" spans="1:26" ht="12.7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</row>
    <row r="652" spans="1:26" ht="12.7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</row>
    <row r="653" spans="1:26" ht="12.7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</row>
    <row r="654" spans="1:26" ht="12.7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</row>
    <row r="655" spans="1:26" ht="12.7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</row>
    <row r="656" spans="1:26" ht="12.7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</row>
    <row r="657" spans="1:26" ht="12.7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</row>
    <row r="658" spans="1:26" ht="12.7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</row>
    <row r="659" spans="1:26" ht="12.7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</row>
    <row r="660" spans="1:26" ht="12.7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</row>
    <row r="661" spans="1:26" ht="12.7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</row>
    <row r="662" spans="1:26" ht="12.7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</row>
    <row r="663" spans="1:26" ht="12.7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</row>
    <row r="664" spans="1:26" ht="12.7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</row>
    <row r="665" spans="1:26" ht="12.7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</row>
    <row r="666" spans="1:26" ht="12.7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</row>
    <row r="667" spans="1:26" ht="12.7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</row>
    <row r="668" spans="1:26" ht="12.7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</row>
    <row r="669" spans="1:26" ht="12.7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</row>
    <row r="670" spans="1:26" ht="12.7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</row>
    <row r="671" spans="1:26" ht="12.7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</row>
    <row r="672" spans="1:26" ht="12.7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</row>
    <row r="673" spans="1:26" ht="12.7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</row>
    <row r="674" spans="1:26" ht="12.7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</row>
    <row r="675" spans="1:26" ht="12.7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</row>
    <row r="676" spans="1:26" ht="12.7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</row>
    <row r="677" spans="1:26" ht="12.7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</row>
    <row r="678" spans="1:26" ht="12.7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</row>
    <row r="679" spans="1:26" ht="12.7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</row>
    <row r="680" spans="1:26" ht="12.7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</row>
    <row r="681" spans="1:26" ht="12.7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</row>
    <row r="682" spans="1:26" ht="12.7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</row>
    <row r="683" spans="1:26" ht="12.7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</row>
    <row r="684" spans="1:26" ht="12.7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</row>
    <row r="685" spans="1:26" ht="12.7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</row>
    <row r="686" spans="1:26" ht="12.7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</row>
    <row r="687" spans="1:26" ht="12.7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</row>
    <row r="688" spans="1:26" ht="12.7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</row>
    <row r="689" spans="1:26" ht="12.7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</row>
    <row r="690" spans="1:26" ht="12.7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</row>
    <row r="691" spans="1:26" ht="12.7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</row>
    <row r="692" spans="1:26" ht="12.7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</row>
    <row r="693" spans="1:26" ht="12.7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</row>
    <row r="694" spans="1:26" ht="12.7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</row>
    <row r="695" spans="1:26" ht="12.7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</row>
    <row r="696" spans="1:26" ht="12.7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</row>
    <row r="697" spans="1:26" ht="12.7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</row>
    <row r="698" spans="1:26" ht="12.7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</row>
    <row r="699" spans="1:26" ht="12.7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</row>
    <row r="700" spans="1:26" ht="12.7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</row>
    <row r="701" spans="1:26" ht="12.7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</row>
    <row r="702" spans="1:26" ht="12.7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</row>
    <row r="703" spans="1:26" ht="12.7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</row>
    <row r="704" spans="1:26" ht="12.7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</row>
    <row r="705" spans="1:26" ht="12.7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</row>
    <row r="706" spans="1:26" ht="12.7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</row>
    <row r="707" spans="1:26" ht="12.7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</row>
    <row r="708" spans="1:26" ht="12.7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</row>
    <row r="709" spans="1:26" ht="12.7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</row>
    <row r="710" spans="1:26" ht="12.7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</row>
    <row r="711" spans="1:26" ht="12.7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</row>
    <row r="712" spans="1:26" ht="12.7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</row>
    <row r="713" spans="1:26" ht="12.7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</row>
    <row r="714" spans="1:26" ht="12.7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</row>
    <row r="715" spans="1:26" ht="12.7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</row>
    <row r="716" spans="1:26" ht="12.7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</row>
    <row r="717" spans="1:26" ht="12.7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</row>
    <row r="718" spans="1:26" ht="12.7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</row>
    <row r="719" spans="1:26" ht="12.7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</row>
    <row r="720" spans="1:26" ht="12.7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</row>
    <row r="721" spans="1:26" ht="12.7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</row>
    <row r="722" spans="1:26" ht="12.7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</row>
    <row r="723" spans="1:26" ht="12.7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</row>
    <row r="724" spans="1:26" ht="12.7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</row>
    <row r="725" spans="1:26" ht="12.7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</row>
    <row r="726" spans="1:26" ht="12.7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</row>
    <row r="727" spans="1:26" ht="12.7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</row>
    <row r="728" spans="1:26" ht="12.7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</row>
    <row r="729" spans="1:26" ht="12.7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</row>
    <row r="730" spans="1:26" ht="12.7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</row>
    <row r="731" spans="1:26" ht="12.7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</row>
    <row r="732" spans="1:26" ht="12.7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</row>
    <row r="733" spans="1:26" ht="12.7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</row>
    <row r="734" spans="1:26" ht="12.7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</row>
    <row r="735" spans="1:26" ht="12.7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</row>
    <row r="736" spans="1:26" ht="12.7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</row>
    <row r="737" spans="1:26" ht="12.7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</row>
    <row r="738" spans="1:26" ht="12.7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</row>
    <row r="739" spans="1:26" ht="12.7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</row>
    <row r="740" spans="1:26" ht="12.7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</row>
    <row r="741" spans="1:26" ht="12.7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</row>
    <row r="742" spans="1:26" ht="12.7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</row>
    <row r="743" spans="1:26" ht="12.7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</row>
    <row r="744" spans="1:26" ht="12.7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</row>
    <row r="745" spans="1:26" ht="12.7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</row>
    <row r="746" spans="1:26" ht="12.7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</row>
    <row r="747" spans="1:26" ht="12.7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</row>
    <row r="748" spans="1:26" ht="12.7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</row>
    <row r="749" spans="1:26" ht="12.7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</row>
    <row r="750" spans="1:26" ht="12.7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</row>
    <row r="751" spans="1:26" ht="12.7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</row>
    <row r="752" spans="1:26" ht="12.7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</row>
    <row r="753" spans="1:26" ht="12.7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</row>
    <row r="754" spans="1:26" ht="12.7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</row>
    <row r="755" spans="1:26" ht="12.7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</row>
    <row r="756" spans="1:26" ht="12.7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</row>
    <row r="757" spans="1:26" ht="12.7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</row>
    <row r="758" spans="1:26" ht="12.7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</row>
    <row r="759" spans="1:26" ht="12.7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</row>
    <row r="760" spans="1:26" ht="12.7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</row>
    <row r="761" spans="1:26" ht="12.7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</row>
    <row r="762" spans="1:26" ht="12.7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</row>
    <row r="763" spans="1:26" ht="12.7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</row>
    <row r="764" spans="1:26" ht="12.7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</row>
    <row r="765" spans="1:26" ht="12.7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</row>
    <row r="766" spans="1:26" ht="12.7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</row>
    <row r="767" spans="1:26" ht="12.7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</row>
    <row r="768" spans="1:26" ht="12.7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</row>
    <row r="769" spans="1:26" ht="12.7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</row>
    <row r="770" spans="1:26" ht="12.7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</row>
    <row r="771" spans="1:26" ht="12.7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</row>
    <row r="772" spans="1:26" ht="12.7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</row>
    <row r="773" spans="1:26" ht="12.7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</row>
    <row r="774" spans="1:26" ht="12.7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</row>
    <row r="775" spans="1:26" ht="12.7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</row>
    <row r="776" spans="1:26" ht="12.7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</row>
    <row r="777" spans="1:26" ht="12.7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</row>
    <row r="778" spans="1:26" ht="12.7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</row>
    <row r="779" spans="1:26" ht="12.7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</row>
    <row r="780" spans="1:26" ht="12.7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</row>
    <row r="781" spans="1:26" ht="12.7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</row>
    <row r="782" spans="1:26" ht="12.7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</row>
    <row r="783" spans="1:26" ht="12.7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</row>
    <row r="784" spans="1:26" ht="12.7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</row>
    <row r="785" spans="1:26" ht="12.7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</row>
    <row r="786" spans="1:26" ht="12.7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</row>
    <row r="787" spans="1:26" ht="12.7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</row>
    <row r="788" spans="1:26" ht="12.7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</row>
    <row r="789" spans="1:26" ht="12.7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</row>
    <row r="790" spans="1:26" ht="12.7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</row>
    <row r="791" spans="1:26" ht="12.7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</row>
    <row r="792" spans="1:26" ht="12.7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</row>
    <row r="793" spans="1:26" ht="12.7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</row>
    <row r="794" spans="1:26" ht="12.7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</row>
    <row r="795" spans="1:26" ht="12.7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</row>
    <row r="796" spans="1:26" ht="12.7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</row>
    <row r="797" spans="1:26" ht="12.7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</row>
    <row r="798" spans="1:26" ht="12.7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</row>
    <row r="799" spans="1:26" ht="12.7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</row>
    <row r="800" spans="1:26" ht="12.7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</row>
    <row r="801" spans="1:26" ht="12.7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</row>
    <row r="802" spans="1:26" ht="12.7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</row>
    <row r="803" spans="1:26" ht="12.7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</row>
    <row r="804" spans="1:26" ht="12.7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</row>
    <row r="805" spans="1:26" ht="12.7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</row>
    <row r="806" spans="1:26" ht="12.7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</row>
    <row r="807" spans="1:26" ht="12.7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</row>
    <row r="808" spans="1:26" ht="12.7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</row>
    <row r="809" spans="1:26" ht="12.7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</row>
    <row r="810" spans="1:26" ht="12.7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</row>
    <row r="811" spans="1:26" ht="12.7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</row>
    <row r="812" spans="1:26" ht="12.7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</row>
    <row r="813" spans="1:26" ht="12.7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</row>
    <row r="814" spans="1:26" ht="12.7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</row>
    <row r="815" spans="1:26" ht="12.7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</row>
    <row r="816" spans="1:26" ht="12.7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</row>
    <row r="817" spans="1:26" ht="12.7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</row>
    <row r="818" spans="1:26" ht="12.7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</row>
    <row r="819" spans="1:26" ht="12.7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</row>
    <row r="820" spans="1:26" ht="12.7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</row>
    <row r="821" spans="1:26" ht="12.7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</row>
    <row r="822" spans="1:26" ht="12.7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</row>
    <row r="823" spans="1:26" ht="12.7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</row>
    <row r="824" spans="1:26" ht="12.7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</row>
    <row r="825" spans="1:26" ht="12.7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</row>
    <row r="826" spans="1:26" ht="12.7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</row>
    <row r="827" spans="1:26" ht="12.7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</row>
    <row r="828" spans="1:26" ht="12.7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</row>
    <row r="829" spans="1:26" ht="12.7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</row>
    <row r="830" spans="1:26" ht="12.7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</row>
    <row r="831" spans="1:26" ht="12.7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</row>
    <row r="832" spans="1:26" ht="12.7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</row>
    <row r="833" spans="1:26" ht="12.7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</row>
    <row r="834" spans="1:26" ht="12.7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</row>
    <row r="835" spans="1:26" ht="12.7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</row>
    <row r="836" spans="1:26" ht="12.7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</row>
    <row r="837" spans="1:26" ht="12.7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</row>
    <row r="838" spans="1:26" ht="12.7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</row>
    <row r="839" spans="1:26" ht="12.7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</row>
    <row r="840" spans="1:26" ht="12.7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</row>
    <row r="841" spans="1:26" ht="12.7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</row>
    <row r="842" spans="1:26" ht="12.7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</row>
    <row r="843" spans="1:26" ht="12.7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</row>
    <row r="844" spans="1:26" ht="12.7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</row>
    <row r="845" spans="1:26" ht="12.7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</row>
    <row r="846" spans="1:26" ht="12.7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</row>
    <row r="847" spans="1:26" ht="12.7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</row>
    <row r="848" spans="1:26" ht="12.7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</row>
    <row r="849" spans="1:26" ht="12.7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</row>
    <row r="850" spans="1:26" ht="12.7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</row>
    <row r="851" spans="1:26" ht="12.7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</row>
    <row r="852" spans="1:26" ht="12.7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</row>
    <row r="853" spans="1:26" ht="12.7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</row>
    <row r="854" spans="1:26" ht="12.7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</row>
    <row r="855" spans="1:26" ht="12.7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</row>
    <row r="856" spans="1:26" ht="12.7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</row>
    <row r="857" spans="1:26" ht="12.7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</row>
    <row r="858" spans="1:26" ht="12.7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</row>
    <row r="859" spans="1:26" ht="12.7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</row>
    <row r="860" spans="1:26" ht="12.7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</row>
    <row r="861" spans="1:26" ht="12.7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</row>
    <row r="862" spans="1:26" ht="12.7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</row>
    <row r="863" spans="1:26" ht="12.7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</row>
    <row r="864" spans="1:26" ht="12.7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</row>
    <row r="865" spans="1:26" ht="12.7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</row>
    <row r="866" spans="1:26" ht="12.7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</row>
    <row r="867" spans="1:26" ht="12.7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</row>
    <row r="868" spans="1:26" ht="12.7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</row>
    <row r="869" spans="1:26" ht="12.7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</row>
    <row r="870" spans="1:26" ht="12.7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</row>
    <row r="871" spans="1:26" ht="12.7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</row>
    <row r="872" spans="1:26" ht="12.7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</row>
    <row r="873" spans="1:26" ht="12.7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</row>
    <row r="874" spans="1:26" ht="12.7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</row>
    <row r="875" spans="1:26" ht="12.7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</row>
    <row r="876" spans="1:26" ht="12.7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</row>
    <row r="877" spans="1:26" ht="12.7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</row>
    <row r="878" spans="1:26" ht="12.7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</row>
    <row r="879" spans="1:26" ht="12.7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</row>
    <row r="880" spans="1:26" ht="12.7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</row>
    <row r="881" spans="1:26" ht="12.7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</row>
    <row r="882" spans="1:26" ht="12.7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</row>
    <row r="883" spans="1:26" ht="12.7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</row>
    <row r="884" spans="1:26" ht="12.7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</row>
    <row r="885" spans="1:26" ht="12.7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</row>
    <row r="886" spans="1:26" ht="12.7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</row>
    <row r="887" spans="1:26" ht="12.7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</row>
    <row r="888" spans="1:26" ht="12.7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</row>
    <row r="889" spans="1:26" ht="12.7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</row>
    <row r="890" spans="1:26" ht="12.7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</row>
    <row r="891" spans="1:26" ht="12.7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</row>
    <row r="892" spans="1:26" ht="12.7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</row>
    <row r="893" spans="1:26" ht="12.7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</row>
    <row r="894" spans="1:26" ht="12.7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</row>
    <row r="895" spans="1:26" ht="12.7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</row>
    <row r="896" spans="1:26" ht="12.7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</row>
    <row r="897" spans="1:26" ht="12.7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</row>
    <row r="898" spans="1:26" ht="12.7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</row>
    <row r="899" spans="1:26" ht="12.7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</row>
    <row r="900" spans="1:26" ht="12.7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</row>
    <row r="901" spans="1:26" ht="12.7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</row>
    <row r="902" spans="1:26" ht="12.7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</row>
    <row r="903" spans="1:26" ht="12.7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</row>
    <row r="904" spans="1:26" ht="12.7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</row>
    <row r="905" spans="1:26" ht="12.7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</row>
    <row r="906" spans="1:26" ht="12.7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</row>
    <row r="907" spans="1:26" ht="12.7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</row>
    <row r="908" spans="1:26" ht="12.7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</row>
    <row r="909" spans="1:26" ht="12.7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</row>
    <row r="910" spans="1:26" ht="12.7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</row>
    <row r="911" spans="1:26" ht="12.7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</row>
    <row r="912" spans="1:26" ht="12.7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</row>
    <row r="913" spans="1:26" ht="12.7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</row>
    <row r="914" spans="1:26" ht="12.7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</row>
    <row r="915" spans="1:26" ht="12.7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</row>
    <row r="916" spans="1:26" ht="12.7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</row>
    <row r="917" spans="1:26" ht="12.7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</row>
    <row r="918" spans="1:26" ht="12.7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</row>
    <row r="919" spans="1:26" ht="12.7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</row>
    <row r="920" spans="1:26" ht="12.7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</row>
    <row r="921" spans="1:26" ht="12.7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</row>
    <row r="922" spans="1:26" ht="12.7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</row>
    <row r="923" spans="1:26" ht="12.7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</row>
    <row r="924" spans="1:26" ht="12.7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</row>
    <row r="925" spans="1:26" ht="12.7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</row>
    <row r="926" spans="1:26" ht="12.7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</row>
    <row r="927" spans="1:26" ht="12.7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</row>
    <row r="928" spans="1:26" ht="12.7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</row>
    <row r="929" spans="1:26" ht="12.7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</row>
    <row r="930" spans="1:26" ht="12.7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</row>
    <row r="931" spans="1:26" ht="12.7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</row>
    <row r="932" spans="1:26" ht="12.7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</row>
    <row r="933" spans="1:26" ht="12.7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</row>
    <row r="934" spans="1:26" ht="12.7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</row>
    <row r="935" spans="1:26" ht="12.7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</row>
    <row r="936" spans="1:26" ht="12.7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</row>
    <row r="937" spans="1:26" ht="12.7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</row>
    <row r="938" spans="1:26" ht="12.7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</row>
    <row r="939" spans="1:26" ht="12.7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</row>
    <row r="940" spans="1:26" ht="12.7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</row>
    <row r="941" spans="1:26" ht="12.7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</row>
    <row r="942" spans="1:26" ht="12.7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</row>
    <row r="943" spans="1:26" ht="12.7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</row>
    <row r="944" spans="1:26" ht="12.7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</row>
    <row r="945" spans="1:26" ht="12.7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</row>
    <row r="946" spans="1:26" ht="12.7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</row>
    <row r="947" spans="1:26" ht="12.7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</row>
    <row r="948" spans="1:26" ht="12.7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</row>
    <row r="949" spans="1:26" ht="12.7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</row>
    <row r="950" spans="1:26" ht="12.7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</row>
    <row r="951" spans="1:26" ht="12.7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</row>
    <row r="952" spans="1:26" ht="12.7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</row>
    <row r="953" spans="1:26" ht="12.7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</row>
    <row r="954" spans="1:26" ht="12.7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</row>
    <row r="955" spans="1:26" ht="12.7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</row>
    <row r="956" spans="1:26" ht="12.7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</row>
    <row r="957" spans="1:26" ht="12.7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</row>
    <row r="958" spans="1:26" ht="12.7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</row>
    <row r="959" spans="1:26" ht="12.7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</row>
    <row r="960" spans="1:26" ht="12.7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</row>
    <row r="961" spans="1:26" ht="12.7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</row>
    <row r="962" spans="1:26" ht="12.7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</row>
    <row r="963" spans="1:26" ht="12.7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</row>
    <row r="964" spans="1:26" ht="12.7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</row>
    <row r="965" spans="1:26" ht="12.7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</row>
    <row r="966" spans="1:26" ht="12.7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</row>
    <row r="967" spans="1:26" ht="12.7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</row>
    <row r="968" spans="1:26" ht="12.7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</row>
    <row r="969" spans="1:26" ht="12.7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</row>
    <row r="970" spans="1:26" ht="12.7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</row>
    <row r="971" spans="1:26" ht="12.7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</row>
    <row r="972" spans="1:26" ht="12.7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</row>
    <row r="973" spans="1:26" ht="12.7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</row>
    <row r="974" spans="1:26" ht="12.7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</row>
    <row r="975" spans="1:26" ht="12.7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</row>
    <row r="976" spans="1:26" ht="12.7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</row>
    <row r="977" spans="1:26" ht="12.7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</row>
    <row r="978" spans="1:26" ht="12.7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</row>
    <row r="979" spans="1:26" ht="12.7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</row>
    <row r="980" spans="1:26" ht="12.7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</row>
    <row r="981" spans="1:26" ht="12.7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</row>
    <row r="982" spans="1:26" ht="12.7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</row>
    <row r="983" spans="1:26" ht="12.7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</row>
    <row r="984" spans="1:26" ht="12.7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</row>
    <row r="985" spans="1:26" ht="12.7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</row>
    <row r="986" spans="1:26" ht="12.7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</row>
    <row r="987" spans="1:26" ht="12.7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</row>
    <row r="988" spans="1:26" ht="12.7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</row>
    <row r="989" spans="1:26" ht="12.7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</row>
    <row r="990" spans="1:26" ht="12.7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</row>
    <row r="991" spans="1:26" ht="12.7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</row>
    <row r="992" spans="1:26" ht="12.7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</row>
    <row r="993" spans="1:26" ht="12.7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</row>
    <row r="994" spans="1:26" ht="12.7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</row>
    <row r="995" spans="1:26" ht="12.7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</row>
    <row r="996" spans="1:26" ht="12.7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</row>
    <row r="997" spans="1:26" ht="12.7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</row>
    <row r="998" spans="1:26" ht="12.7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</row>
    <row r="999" spans="1:26" ht="12.7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</row>
    <row r="1000" spans="1:26" ht="12.7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nama_mapel</vt:lpstr>
      <vt:lpstr>DAFTAR SISWA</vt:lpstr>
      <vt:lpstr>ENTRI NILAI PILIH TAB INI</vt:lpstr>
      <vt:lpstr>TRANSKIP NILAI</vt:lpstr>
      <vt:lpstr>nilai huruf</vt:lpstr>
      <vt:lpstr>'TRANSKIP NILAI'!_GoBack</vt:lpstr>
      <vt:lpstr>'ENTRI NILAI PILIH TAB INI'!Print_Area</vt:lpstr>
      <vt:lpstr>'TRANSKIP NILAI'!Print_Area</vt:lpstr>
      <vt:lpstr>'ENTRI NILAI PILIH TAB INI'!Print_Titles</vt:lpstr>
      <vt:lpstr>REKAYASA_PERANGKAT_LUNAK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smkn</cp:lastModifiedBy>
  <cp:lastPrinted>2016-06-15T04:31:42Z</cp:lastPrinted>
  <dcterms:modified xsi:type="dcterms:W3CDTF">2016-06-15T05:15:51Z</dcterms:modified>
</cp:coreProperties>
</file>