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525" windowWidth="12240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INI'!$A$1:$AS$44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D13" i="3"/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D35"/>
  <c r="B35"/>
  <c r="E34"/>
  <c r="G34" s="1"/>
  <c r="D34"/>
  <c r="B34"/>
  <c r="E33"/>
  <c r="D33"/>
  <c r="B33"/>
  <c r="E32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3" i="3"/>
  <c r="C52"/>
  <c r="C50"/>
  <c r="B50"/>
  <c r="C49"/>
  <c r="B49"/>
  <c r="C48"/>
  <c r="B48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C13"/>
  <c r="C52" i="4" s="1"/>
  <c r="B13" i="3"/>
  <c r="C53" i="4" s="1"/>
  <c r="AE12" i="3"/>
  <c r="AD12"/>
  <c r="C12"/>
  <c r="B12"/>
  <c r="AE11"/>
  <c r="AD11"/>
  <c r="C11"/>
  <c r="B11"/>
  <c r="AE10"/>
  <c r="AD10"/>
  <c r="C10"/>
  <c r="B10"/>
  <c r="AE9"/>
  <c r="A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C180" i="2"/>
  <c r="C179"/>
  <c r="J5" i="1"/>
  <c r="J54" i="4" s="1"/>
  <c r="J3" i="1"/>
  <c r="J3" i="4" s="1"/>
  <c r="E3" i="3" l="1"/>
  <c r="G33" i="4"/>
  <c r="AF45" i="3"/>
  <c r="H10" i="4"/>
  <c r="F10"/>
  <c r="F11"/>
  <c r="G32"/>
  <c r="G35"/>
  <c r="C54" i="3"/>
  <c r="AF11"/>
  <c r="F21" i="4"/>
  <c r="F35"/>
  <c r="F17"/>
  <c r="H30"/>
  <c r="F30"/>
  <c r="F33"/>
  <c r="AF13" i="3"/>
  <c r="AF15"/>
  <c r="AF19"/>
  <c r="AF23"/>
  <c r="AF27"/>
  <c r="AF31"/>
  <c r="AF35"/>
  <c r="AF37"/>
  <c r="AF41"/>
  <c r="F13" i="4"/>
  <c r="F19"/>
  <c r="F23"/>
  <c r="F24"/>
  <c r="H28"/>
  <c r="F28"/>
  <c r="F32"/>
  <c r="H33"/>
  <c r="F34"/>
  <c r="H35"/>
  <c r="F36"/>
  <c r="AF17" i="3"/>
  <c r="AF21"/>
  <c r="AF25"/>
  <c r="AF29"/>
  <c r="AF33"/>
  <c r="AF39"/>
  <c r="AF43"/>
  <c r="AF46"/>
  <c r="H32" i="4"/>
  <c r="H34"/>
  <c r="H36"/>
  <c r="H23"/>
  <c r="H24"/>
  <c r="AF10" i="3"/>
  <c r="AF12"/>
  <c r="AF14"/>
  <c r="AF18"/>
  <c r="AF20"/>
  <c r="AF22"/>
  <c r="AF30"/>
  <c r="AF32"/>
  <c r="AF40"/>
  <c r="AF44"/>
  <c r="Y3"/>
  <c r="AF9"/>
  <c r="C3" i="4"/>
  <c r="C4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AF16" i="3"/>
  <c r="AF24"/>
  <c r="AF26"/>
  <c r="AF28"/>
  <c r="AF34"/>
  <c r="AF36"/>
  <c r="AF38"/>
  <c r="AF42"/>
  <c r="M5" i="4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<sst xmlns="http://schemas.openxmlformats.org/spreadsheetml/2006/main" count="509" uniqueCount="253">
  <si>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</si>
  <si>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</si>
  <si>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</si>
  <si>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</si>
  <si>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</si>
  <si>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</si>
  <si>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</si>
  <si>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</si>
  <si>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</si>
  <si>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</si>
  <si>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</si>
  <si>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TtTt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</si>
  <si>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</si>
  <si>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</si>
  <si>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</si>
  <si>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</si>
  <si>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</si>
  <si>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</si>
  <si>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Abdul Qohar, S.Psi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</si>
  <si>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</si>
  <si>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</si>
  <si>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</si>
  <si>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</si>
  <si>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</si>
  <si>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</si>
  <si>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</si>
  <si>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</si>
  <si>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</si>
  <si>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</si>
  <si>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</si>
  <si>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</si>
  <si>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</si>
  <si>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</si>
  <si>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</si>
  <si>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</si>
  <si>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</si>
  <si>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</si>
  <si>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</si>
  <si>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</si>
  <si>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</si>
  <si>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Gambar Teknik</t>
  </si>
  <si>
    <t>Pemeliharaan Mesin Sepeda Motor</t>
  </si>
  <si>
    <t>Pemeliharaan Sasis Sepeda Motor</t>
  </si>
  <si>
    <t>Pemeliharaan dan Kelistrikan Sepeda Motor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</si>
  <si>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</si>
  <si>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</si>
  <si>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</si>
  <si>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</si>
  <si>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</si>
  <si>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</si>
  <si>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</si>
  <si>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</si>
  <si>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</si>
  <si>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</si>
  <si>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</si>
  <si>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</si>
  <si>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</si>
  <si>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</si>
  <si>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</si>
  <si>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</si>
  <si>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</si>
  <si>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</si>
  <si>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</si>
  <si>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0910</t>
  </si>
  <si>
    <t>ANDRI SETIAWAN</t>
  </si>
  <si>
    <t>L</t>
  </si>
  <si>
    <t>0911</t>
  </si>
  <si>
    <t>ARDI FIRMAN MAULANA</t>
  </si>
  <si>
    <t>0912</t>
  </si>
  <si>
    <t>ARI ADI PRASTYO</t>
  </si>
  <si>
    <t>0913</t>
  </si>
  <si>
    <t>ARIF ROHMAN</t>
  </si>
  <si>
    <t>0914</t>
  </si>
  <si>
    <t>ARIF SAIFUDIN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</si>
  <si>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</si>
  <si>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</si>
  <si>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</si>
  <si>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</si>
  <si>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</si>
  <si>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</si>
  <si>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</si>
  <si>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</si>
  <si>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</si>
  <si>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</si>
  <si>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</si>
  <si>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</si>
  <si>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</si>
  <si>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</si>
  <si>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</si>
  <si>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</si>
  <si>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</si>
  <si>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</si>
  <si>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</si>
  <si>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</si>
  <si>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 xml:space="preserve"> </t>
  </si>
  <si>
    <t>0924</t>
  </si>
  <si>
    <t>KEVIN CAHYONO</t>
  </si>
  <si>
    <t>0925</t>
  </si>
  <si>
    <t>MUHAMAD HANIF MUSLIH</t>
  </si>
  <si>
    <t>0926</t>
  </si>
  <si>
    <t>MUHAMMAD BAGUS ARIYANTO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</si>
  <si>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</si>
  <si>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</si>
  <si>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</si>
  <si>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</si>
  <si>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</si>
  <si>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</si>
  <si>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</si>
  <si>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</si>
  <si>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</si>
  <si>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</si>
  <si>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</si>
  <si>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</si>
  <si>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</si>
  <si>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</si>
  <si>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</si>
  <si>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</si>
  <si>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</si>
  <si>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</si>
  <si>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</si>
  <si>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</si>
  <si>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</si>
  <si>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</si>
  <si>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</si>
  <si>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</si>
  <si>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</si>
  <si>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</si>
  <si>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</si>
  <si>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</si>
  <si>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</si>
  <si>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</si>
  <si>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</si>
  <si>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</si>
  <si>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</si>
  <si>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</si>
  <si>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</si>
  <si>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</si>
  <si>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PONCO SETIAWAN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</si>
  <si>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</si>
  <si>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</si>
  <si>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</si>
  <si>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</si>
  <si>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</si>
  <si>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</si>
  <si>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</si>
  <si>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</si>
  <si>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</si>
  <si>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</si>
  <si>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</si>
  <si>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</si>
  <si>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</si>
  <si>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</si>
  <si>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</si>
  <si>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</si>
  <si>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</si>
  <si>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</si>
  <si>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</si>
  <si>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</si>
  <si>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</si>
  <si>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</si>
  <si>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</si>
  <si>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</si>
  <si>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</si>
  <si>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</si>
  <si>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</si>
  <si>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</si>
  <si>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</si>
  <si>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</si>
  <si>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</si>
  <si>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</si>
  <si>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</si>
  <si>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</si>
  <si>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Baik</t>
  </si>
  <si>
    <t>Lebih giat lagi dalam belajar</t>
  </si>
  <si>
    <t>Tingkatkan prestasi akademikmu</t>
  </si>
  <si>
    <t>Cukup</t>
  </si>
  <si>
    <t xml:space="preserve">Kurangi absensi dan giat belajar </t>
  </si>
  <si>
    <t>Voli</t>
  </si>
  <si>
    <t>Kurangi absensi dan giat belajar</t>
  </si>
  <si>
    <t xml:space="preserve">Perhatikan absensi,jangan ulangi </t>
  </si>
  <si>
    <t>Pramuka</t>
  </si>
  <si>
    <t>Passus</t>
  </si>
  <si>
    <t>Amat Baik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</si>
  <si>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</si>
  <si>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</si>
  <si>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</si>
  <si>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</si>
  <si>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</si>
  <si>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</si>
  <si>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</si>
  <si>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</si>
  <si>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</si>
  <si>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</si>
  <si>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</si>
  <si>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</si>
  <si>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</si>
  <si>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</si>
  <si>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</si>
  <si>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</si>
  <si>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</si>
  <si>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</si>
  <si>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</si>
  <si>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</si>
  <si>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</si>
  <si>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</si>
  <si>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</si>
  <si>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</si>
  <si>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</si>
  <si>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</si>
  <si>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</si>
  <si>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</si>
  <si>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</si>
  <si>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</si>
  <si>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</si>
  <si>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</si>
  <si>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</si>
  <si>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</si>
  <si>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</si>
  <si>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</si>
  <si>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</si>
  <si>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</si>
  <si>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</si>
  <si>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</si>
  <si>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</si>
  <si>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</si>
  <si>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</si>
  <si>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</si>
  <si>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</si>
  <si>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</si>
  <si>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</si>
  <si>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</si>
  <si>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</si>
  <si>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</si>
  <si>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</si>
  <si>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</si>
  <si>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</si>
  <si>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</si>
  <si>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</si>
  <si>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</si>
  <si>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</si>
  <si>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</si>
  <si>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</si>
  <si>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</si>
  <si>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</si>
  <si>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</si>
  <si>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</si>
  <si>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</si>
  <si>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</si>
  <si>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</si>
  <si>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</si>
  <si>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</si>
  <si>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</si>
  <si>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#ERROR!</t>
  </si>
</sst>
</file>

<file path=xl/styles.xml><?xml version="1.0" encoding="utf-8"?>
<styleSheet xmlns="http://schemas.openxmlformats.org/spreadsheetml/2006/main">
  <numFmts count="9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0.0"/>
    <numFmt numFmtId="170" formatCode="\:\ \ @"/>
    <numFmt numFmtId="171" formatCode="0000000000"/>
    <numFmt numFmtId="172" formatCode="\:\ \ General"/>
  </numFmts>
  <fonts count="62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11"/>
      <name val="Calibri"/>
    </font>
    <font>
      <sz val="12"/>
      <color rgb="FF000000"/>
      <name val="Calibri"/>
    </font>
    <font>
      <sz val="11"/>
      <color rgb="FF000000"/>
      <name val="Calibri"/>
    </font>
    <font>
      <sz val="10"/>
      <name val="Tahoma"/>
    </font>
    <font>
      <sz val="11"/>
      <name val="Arial"/>
    </font>
    <font>
      <sz val="9"/>
      <name val="Arial Narrow"/>
    </font>
    <font>
      <u/>
      <sz val="10"/>
      <name val="Arial"/>
    </font>
    <font>
      <sz val="9"/>
      <color rgb="FF00000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color rgb="FF000000"/>
      <name val="Arial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9"/>
      <name val="Arial Narrow"/>
    </font>
    <font>
      <sz val="10"/>
      <color rgb="FF000000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9"/>
      <color rgb="FF000000"/>
      <name val="Arial Narrow"/>
    </font>
    <font>
      <b/>
      <sz val="9"/>
      <color rgb="FFFFFFFF"/>
      <name val="Arial Narrow"/>
    </font>
    <font>
      <b/>
      <sz val="7"/>
      <color rgb="FFFFFFFF"/>
      <name val="Arial Narrow"/>
    </font>
    <font>
      <b/>
      <sz val="10"/>
      <color rgb="FF000000"/>
      <name val="Arial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color rgb="FF000000"/>
      <name val="Arial Narrow"/>
    </font>
    <font>
      <sz val="10"/>
      <name val="Calibri"/>
    </font>
    <font>
      <sz val="9"/>
      <color rgb="FF000000"/>
      <name val="Arial Narrow"/>
    </font>
    <font>
      <sz val="12"/>
      <name val="Times New Roman"/>
    </font>
    <font>
      <sz val="12"/>
      <color rgb="FF000000"/>
      <name val="Times New Roman"/>
    </font>
    <font>
      <b/>
      <u/>
      <sz val="10"/>
      <name val="Quintessential"/>
    </font>
    <font>
      <sz val="12"/>
      <name val="Arial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0" borderId="3" xfId="0" applyFont="1" applyBorder="1"/>
    <xf numFmtId="0" fontId="13" fillId="5" borderId="5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5" fillId="0" borderId="0" xfId="0" applyFont="1" applyAlignment="1">
      <alignment horizontal="left"/>
    </xf>
    <xf numFmtId="0" fontId="1" fillId="0" borderId="0" xfId="0" applyFont="1"/>
    <xf numFmtId="0" fontId="17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vertical="center"/>
    </xf>
    <xf numFmtId="0" fontId="19" fillId="0" borderId="3" xfId="0" applyFont="1" applyBorder="1" applyAlignment="1">
      <alignment horizontal="center"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8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20" fillId="0" borderId="5" xfId="0" applyFont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0" fontId="21" fillId="0" borderId="17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67" fontId="22" fillId="0" borderId="20" xfId="0" applyNumberFormat="1" applyFont="1" applyBorder="1" applyAlignment="1">
      <alignment horizontal="center" vertical="center"/>
    </xf>
    <xf numFmtId="166" fontId="22" fillId="0" borderId="20" xfId="0" applyNumberFormat="1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167" fontId="22" fillId="0" borderId="5" xfId="0" applyNumberFormat="1" applyFont="1" applyBorder="1" applyAlignment="1">
      <alignment horizontal="center" vertical="center"/>
    </xf>
    <xf numFmtId="166" fontId="22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8" fillId="0" borderId="21" xfId="0" applyFont="1" applyBorder="1" applyAlignment="1">
      <alignment horizontal="center" vertical="center"/>
    </xf>
    <xf numFmtId="167" fontId="22" fillId="0" borderId="17" xfId="0" applyNumberFormat="1" applyFont="1" applyBorder="1" applyAlignment="1">
      <alignment horizontal="center" vertical="center"/>
    </xf>
    <xf numFmtId="166" fontId="22" fillId="0" borderId="17" xfId="0" applyNumberFormat="1" applyFont="1" applyBorder="1" applyAlignment="1">
      <alignment vertical="center"/>
    </xf>
    <xf numFmtId="0" fontId="22" fillId="0" borderId="17" xfId="0" applyFont="1" applyBorder="1" applyAlignment="1">
      <alignment horizontal="center" vertical="center"/>
    </xf>
    <xf numFmtId="166" fontId="1" fillId="0" borderId="17" xfId="0" applyNumberFormat="1" applyFont="1" applyBorder="1" applyAlignment="1">
      <alignment horizontal="left" vertical="center"/>
    </xf>
    <xf numFmtId="166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6" fontId="1" fillId="0" borderId="17" xfId="0" applyNumberFormat="1" applyFont="1" applyBorder="1" applyAlignment="1">
      <alignment horizontal="left"/>
    </xf>
    <xf numFmtId="0" fontId="1" fillId="0" borderId="17" xfId="0" applyFont="1" applyBorder="1" applyAlignment="1">
      <alignment horizontal="left" vertical="center"/>
    </xf>
    <xf numFmtId="0" fontId="1" fillId="0" borderId="22" xfId="0" applyFont="1" applyBorder="1"/>
    <xf numFmtId="0" fontId="18" fillId="0" borderId="0" xfId="0" applyFont="1" applyAlignment="1">
      <alignment horizontal="center" vertical="center"/>
    </xf>
    <xf numFmtId="167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9" fontId="1" fillId="0" borderId="0" xfId="0" applyNumberFormat="1" applyFont="1"/>
    <xf numFmtId="0" fontId="5" fillId="0" borderId="0" xfId="0" applyFont="1"/>
    <xf numFmtId="169" fontId="12" fillId="0" borderId="5" xfId="0" applyNumberFormat="1" applyFont="1" applyBorder="1" applyAlignment="1">
      <alignment horizontal="center" vertical="center" wrapText="1"/>
    </xf>
    <xf numFmtId="169" fontId="12" fillId="6" borderId="5" xfId="0" applyNumberFormat="1" applyFont="1" applyFill="1" applyBorder="1" applyAlignment="1">
      <alignment horizontal="center" vertical="center" wrapText="1"/>
    </xf>
    <xf numFmtId="167" fontId="22" fillId="0" borderId="5" xfId="0" applyNumberFormat="1" applyFont="1" applyBorder="1" applyAlignment="1">
      <alignment horizontal="left" vertical="center"/>
    </xf>
    <xf numFmtId="0" fontId="23" fillId="0" borderId="5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169" fontId="1" fillId="0" borderId="5" xfId="0" applyNumberFormat="1" applyFont="1" applyBorder="1"/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1" fillId="0" borderId="5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 applyAlignment="1"/>
    <xf numFmtId="0" fontId="3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left"/>
    </xf>
    <xf numFmtId="0" fontId="25" fillId="0" borderId="0" xfId="0" applyFont="1"/>
    <xf numFmtId="0" fontId="18" fillId="8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center"/>
    </xf>
    <xf numFmtId="1" fontId="26" fillId="8" borderId="0" xfId="0" applyNumberFormat="1" applyFont="1" applyFill="1" applyBorder="1" applyAlignment="1">
      <alignment vertical="center"/>
    </xf>
    <xf numFmtId="0" fontId="28" fillId="8" borderId="0" xfId="0" applyFont="1" applyFill="1" applyBorder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18" fillId="8" borderId="0" xfId="0" applyFont="1" applyFill="1" applyBorder="1" applyAlignment="1">
      <alignment horizontal="center" vertical="top"/>
    </xf>
    <xf numFmtId="0" fontId="18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70" fontId="8" fillId="0" borderId="0" xfId="0" applyNumberFormat="1" applyFont="1" applyAlignment="1">
      <alignment horizontal="center" vertical="center"/>
    </xf>
    <xf numFmtId="171" fontId="29" fillId="0" borderId="0" xfId="0" applyNumberFormat="1" applyFont="1" applyAlignment="1">
      <alignment horizontal="left" vertical="center"/>
    </xf>
    <xf numFmtId="0" fontId="8" fillId="8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2" fontId="10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18" fillId="2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31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31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14" fillId="8" borderId="0" xfId="0" applyFont="1" applyFill="1" applyBorder="1" applyAlignment="1">
      <alignment vertical="center"/>
    </xf>
    <xf numFmtId="0" fontId="14" fillId="0" borderId="40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 shrinkToFit="1"/>
    </xf>
    <xf numFmtId="1" fontId="14" fillId="0" borderId="44" xfId="0" applyNumberFormat="1" applyFont="1" applyBorder="1" applyAlignment="1">
      <alignment horizontal="center" vertical="center"/>
    </xf>
    <xf numFmtId="1" fontId="14" fillId="8" borderId="0" xfId="0" applyNumberFormat="1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4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 wrapText="1"/>
    </xf>
    <xf numFmtId="0" fontId="31" fillId="4" borderId="37" xfId="0" applyFont="1" applyFill="1" applyBorder="1" applyAlignment="1">
      <alignment horizontal="center" vertical="center"/>
    </xf>
    <xf numFmtId="0" fontId="13" fillId="4" borderId="37" xfId="0" applyFont="1" applyFill="1" applyBorder="1" applyAlignment="1">
      <alignment horizontal="center" vertical="center" shrinkToFit="1"/>
    </xf>
    <xf numFmtId="1" fontId="13" fillId="4" borderId="37" xfId="0" applyNumberFormat="1" applyFont="1" applyFill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4" xfId="0" applyFont="1" applyBorder="1" applyAlignment="1">
      <alignment horizontal="center" vertical="center" wrapText="1"/>
    </xf>
    <xf numFmtId="0" fontId="7" fillId="4" borderId="37" xfId="0" applyFont="1" applyFill="1" applyBorder="1" applyAlignment="1">
      <alignment horizontal="center" vertical="center" wrapText="1"/>
    </xf>
    <xf numFmtId="0" fontId="14" fillId="0" borderId="40" xfId="0" applyFont="1" applyBorder="1" applyAlignment="1">
      <alignment horizontal="center" vertical="center" wrapText="1"/>
    </xf>
    <xf numFmtId="0" fontId="14" fillId="0" borderId="48" xfId="0" applyFont="1" applyBorder="1" applyAlignment="1">
      <alignment horizontal="center" vertical="center" wrapText="1"/>
    </xf>
    <xf numFmtId="0" fontId="14" fillId="0" borderId="41" xfId="0" applyFont="1" applyBorder="1" applyAlignment="1">
      <alignment horizontal="left" vertical="center" wrapText="1"/>
    </xf>
    <xf numFmtId="0" fontId="14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7" fillId="0" borderId="51" xfId="0" applyFont="1" applyBorder="1" applyAlignment="1">
      <alignment horizontal="center" vertical="center" wrapText="1"/>
    </xf>
    <xf numFmtId="0" fontId="31" fillId="0" borderId="51" xfId="0" applyFont="1" applyBorder="1" applyAlignment="1">
      <alignment horizontal="center" vertical="center"/>
    </xf>
    <xf numFmtId="0" fontId="13" fillId="0" borderId="51" xfId="0" applyFont="1" applyBorder="1" applyAlignment="1">
      <alignment horizontal="center" vertical="center" shrinkToFit="1"/>
    </xf>
    <xf numFmtId="1" fontId="13" fillId="0" borderId="51" xfId="0" applyNumberFormat="1" applyFont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6" fillId="0" borderId="53" xfId="0" applyFont="1" applyBorder="1" applyAlignment="1">
      <alignment horizontal="center" vertical="center" wrapText="1"/>
    </xf>
    <xf numFmtId="1" fontId="37" fillId="0" borderId="53" xfId="0" applyNumberFormat="1" applyFont="1" applyBorder="1" applyAlignment="1">
      <alignment horizontal="center" vertical="center"/>
    </xf>
    <xf numFmtId="0" fontId="38" fillId="0" borderId="53" xfId="0" applyFont="1" applyBorder="1" applyAlignment="1">
      <alignment horizontal="center" vertical="center" wrapText="1"/>
    </xf>
    <xf numFmtId="1" fontId="38" fillId="0" borderId="53" xfId="0" applyNumberFormat="1" applyFont="1" applyBorder="1" applyAlignment="1">
      <alignment horizontal="center" vertical="center"/>
    </xf>
    <xf numFmtId="0" fontId="39" fillId="0" borderId="53" xfId="0" applyFont="1" applyBorder="1" applyAlignment="1">
      <alignment horizontal="left" vertical="center" wrapText="1"/>
    </xf>
    <xf numFmtId="1" fontId="39" fillId="0" borderId="53" xfId="0" applyNumberFormat="1" applyFont="1" applyBorder="1" applyAlignment="1">
      <alignment horizontal="center" vertical="center"/>
    </xf>
    <xf numFmtId="1" fontId="39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31" fillId="0" borderId="0" xfId="0" applyNumberFormat="1" applyFont="1" applyAlignment="1">
      <alignment vertical="center"/>
    </xf>
    <xf numFmtId="0" fontId="13" fillId="8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4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40" fillId="0" borderId="0" xfId="0" applyFont="1"/>
    <xf numFmtId="0" fontId="5" fillId="8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" fontId="40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29" fillId="0" borderId="0" xfId="0" applyNumberFormat="1" applyFont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4" fillId="8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46" fillId="0" borderId="0" xfId="0" applyFont="1" applyAlignment="1">
      <alignment vertical="top"/>
    </xf>
    <xf numFmtId="0" fontId="9" fillId="0" borderId="0" xfId="0" applyFont="1" applyAlignment="1">
      <alignment horizontal="center" vertical="top"/>
    </xf>
    <xf numFmtId="0" fontId="9" fillId="8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8" fillId="0" borderId="0" xfId="0" applyFont="1" applyAlignment="1">
      <alignment vertical="center"/>
    </xf>
    <xf numFmtId="0" fontId="8" fillId="0" borderId="55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26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46" fillId="0" borderId="0" xfId="0" applyNumberFormat="1" applyFont="1" applyAlignment="1">
      <alignment vertical="center"/>
    </xf>
    <xf numFmtId="0" fontId="9" fillId="8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8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7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4" fillId="0" borderId="0" xfId="0" applyFont="1" applyAlignment="1">
      <alignment horizontal="center" vertical="top"/>
    </xf>
    <xf numFmtId="1" fontId="48" fillId="0" borderId="0" xfId="0" applyNumberFormat="1" applyFont="1" applyAlignment="1">
      <alignment vertical="top"/>
    </xf>
    <xf numFmtId="0" fontId="24" fillId="8" borderId="0" xfId="0" applyFont="1" applyFill="1" applyBorder="1" applyAlignment="1">
      <alignment vertical="top"/>
    </xf>
    <xf numFmtId="0" fontId="24" fillId="2" borderId="0" xfId="0" applyFont="1" applyFill="1" applyBorder="1" applyAlignment="1">
      <alignment vertical="top"/>
    </xf>
    <xf numFmtId="0" fontId="23" fillId="0" borderId="5" xfId="0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1" fontId="48" fillId="0" borderId="0" xfId="0" applyNumberFormat="1" applyFont="1" applyAlignment="1">
      <alignment vertical="center"/>
    </xf>
    <xf numFmtId="0" fontId="24" fillId="8" borderId="0" xfId="0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0" fontId="49" fillId="0" borderId="0" xfId="0" applyFont="1" applyAlignment="1">
      <alignment horizontal="left"/>
    </xf>
    <xf numFmtId="0" fontId="0" fillId="0" borderId="0" xfId="0" applyFont="1"/>
    <xf numFmtId="0" fontId="50" fillId="0" borderId="0" xfId="0" applyFont="1" applyAlignment="1">
      <alignment horizontal="left"/>
    </xf>
    <xf numFmtId="0" fontId="1" fillId="8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/>
    <xf numFmtId="0" fontId="51" fillId="8" borderId="0" xfId="0" applyFont="1" applyFill="1" applyBorder="1" applyAlignment="1">
      <alignment horizontal="center"/>
    </xf>
    <xf numFmtId="0" fontId="26" fillId="0" borderId="0" xfId="0" applyFont="1" applyAlignment="1">
      <alignment vertical="center"/>
    </xf>
    <xf numFmtId="0" fontId="52" fillId="0" borderId="5" xfId="0" applyFont="1" applyBorder="1"/>
    <xf numFmtId="0" fontId="14" fillId="0" borderId="20" xfId="0" applyFont="1" applyBorder="1" applyAlignment="1">
      <alignment horizontal="center"/>
    </xf>
    <xf numFmtId="1" fontId="9" fillId="0" borderId="20" xfId="0" applyNumberFormat="1" applyFont="1" applyBorder="1" applyAlignment="1">
      <alignment horizontal="center"/>
    </xf>
    <xf numFmtId="0" fontId="53" fillId="0" borderId="62" xfId="0" applyFont="1" applyBorder="1" applyAlignment="1">
      <alignment horizontal="center"/>
    </xf>
    <xf numFmtId="0" fontId="54" fillId="0" borderId="62" xfId="0" applyFont="1" applyBorder="1" applyAlignment="1">
      <alignment horizontal="center"/>
    </xf>
    <xf numFmtId="0" fontId="55" fillId="0" borderId="62" xfId="0" applyFont="1" applyBorder="1" applyAlignment="1">
      <alignment horizontal="center"/>
    </xf>
    <xf numFmtId="0" fontId="54" fillId="7" borderId="62" xfId="0" applyFont="1" applyFill="1" applyBorder="1" applyAlignment="1">
      <alignment horizontal="center"/>
    </xf>
    <xf numFmtId="0" fontId="55" fillId="5" borderId="62" xfId="0" applyFont="1" applyFill="1" applyBorder="1" applyAlignment="1">
      <alignment horizontal="center"/>
    </xf>
    <xf numFmtId="0" fontId="54" fillId="5" borderId="62" xfId="0" applyFont="1" applyFill="1" applyBorder="1" applyAlignment="1">
      <alignment horizontal="center"/>
    </xf>
    <xf numFmtId="3" fontId="53" fillId="0" borderId="62" xfId="0" applyNumberFormat="1" applyFont="1" applyBorder="1" applyAlignment="1">
      <alignment horizontal="center"/>
    </xf>
    <xf numFmtId="0" fontId="56" fillId="0" borderId="0" xfId="0" applyFont="1" applyAlignment="1">
      <alignment horizontal="left"/>
    </xf>
    <xf numFmtId="0" fontId="56" fillId="0" borderId="0" xfId="0" applyFont="1" applyAlignment="1">
      <alignment horizontal="center"/>
    </xf>
    <xf numFmtId="0" fontId="55" fillId="0" borderId="0" xfId="0" applyFont="1"/>
    <xf numFmtId="0" fontId="55" fillId="0" borderId="0" xfId="0" applyFont="1" applyAlignment="1">
      <alignment horizontal="center"/>
    </xf>
    <xf numFmtId="169" fontId="55" fillId="0" borderId="0" xfId="0" applyNumberFormat="1" applyFont="1"/>
    <xf numFmtId="0" fontId="57" fillId="0" borderId="0" xfId="0" applyFont="1" applyAlignment="1">
      <alignment horizontal="left"/>
    </xf>
    <xf numFmtId="0" fontId="57" fillId="0" borderId="0" xfId="0" applyFont="1"/>
    <xf numFmtId="164" fontId="57" fillId="0" borderId="0" xfId="0" applyNumberFormat="1" applyFont="1"/>
    <xf numFmtId="0" fontId="59" fillId="0" borderId="5" xfId="0" applyFont="1" applyBorder="1" applyAlignment="1">
      <alignment horizontal="center" vertical="center" wrapText="1"/>
    </xf>
    <xf numFmtId="0" fontId="55" fillId="0" borderId="5" xfId="0" applyFont="1" applyBorder="1" applyAlignment="1">
      <alignment horizontal="center"/>
    </xf>
    <xf numFmtId="0" fontId="53" fillId="0" borderId="5" xfId="0" applyFont="1" applyBorder="1" applyAlignment="1">
      <alignment horizontal="center" vertical="center" wrapText="1"/>
    </xf>
    <xf numFmtId="0" fontId="60" fillId="0" borderId="5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4" fillId="6" borderId="5" xfId="0" applyFont="1" applyFill="1" applyBorder="1" applyAlignment="1">
      <alignment horizontal="center" vertical="center" wrapText="1"/>
    </xf>
    <xf numFmtId="0" fontId="55" fillId="0" borderId="5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 wrapText="1"/>
    </xf>
    <xf numFmtId="0" fontId="55" fillId="0" borderId="16" xfId="0" applyFont="1" applyBorder="1" applyAlignment="1">
      <alignment horizontal="center" vertical="center" wrapText="1"/>
    </xf>
    <xf numFmtId="169" fontId="55" fillId="0" borderId="5" xfId="0" applyNumberFormat="1" applyFont="1" applyBorder="1" applyAlignment="1">
      <alignment horizontal="center" vertical="center" wrapText="1"/>
    </xf>
    <xf numFmtId="169" fontId="55" fillId="6" borderId="5" xfId="0" applyNumberFormat="1" applyFont="1" applyFill="1" applyBorder="1" applyAlignment="1">
      <alignment horizontal="center" vertical="center" wrapText="1"/>
    </xf>
    <xf numFmtId="167" fontId="61" fillId="0" borderId="5" xfId="0" applyNumberFormat="1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/>
    </xf>
    <xf numFmtId="169" fontId="55" fillId="0" borderId="4" xfId="0" applyNumberFormat="1" applyFont="1" applyBorder="1"/>
    <xf numFmtId="0" fontId="55" fillId="0" borderId="5" xfId="0" applyFont="1" applyBorder="1"/>
    <xf numFmtId="0" fontId="55" fillId="6" borderId="5" xfId="0" applyFont="1" applyFill="1" applyBorder="1"/>
    <xf numFmtId="0" fontId="55" fillId="6" borderId="5" xfId="0" applyFont="1" applyFill="1" applyBorder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16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1" fillId="0" borderId="16" xfId="0" applyFont="1" applyBorder="1" applyAlignment="1">
      <alignment horizontal="center" vertical="center"/>
    </xf>
    <xf numFmtId="0" fontId="3" fillId="0" borderId="20" xfId="0" applyFont="1" applyBorder="1"/>
    <xf numFmtId="0" fontId="21" fillId="6" borderId="16" xfId="0" applyFont="1" applyFill="1" applyBorder="1" applyAlignment="1">
      <alignment horizontal="center" vertical="center" wrapText="1"/>
    </xf>
    <xf numFmtId="0" fontId="58" fillId="0" borderId="16" xfId="0" applyFont="1" applyBorder="1" applyAlignment="1">
      <alignment horizontal="center" vertical="center"/>
    </xf>
    <xf numFmtId="0" fontId="55" fillId="0" borderId="20" xfId="0" applyFont="1" applyBorder="1"/>
    <xf numFmtId="0" fontId="55" fillId="0" borderId="3" xfId="0" applyFont="1" applyBorder="1" applyAlignment="1">
      <alignment horizontal="center"/>
    </xf>
    <xf numFmtId="0" fontId="55" fillId="0" borderId="23" xfId="0" applyFont="1" applyBorder="1"/>
    <xf numFmtId="0" fontId="55" fillId="0" borderId="4" xfId="0" applyFont="1" applyBorder="1"/>
    <xf numFmtId="0" fontId="54" fillId="6" borderId="3" xfId="0" applyFont="1" applyFill="1" applyBorder="1" applyAlignment="1">
      <alignment horizontal="center"/>
    </xf>
    <xf numFmtId="0" fontId="54" fillId="0" borderId="3" xfId="0" applyFont="1" applyBorder="1" applyAlignment="1">
      <alignment horizontal="center"/>
    </xf>
    <xf numFmtId="169" fontId="54" fillId="0" borderId="16" xfId="0" applyNumberFormat="1" applyFont="1" applyBorder="1" applyAlignment="1">
      <alignment horizontal="center" vertical="center" wrapText="1"/>
    </xf>
    <xf numFmtId="0" fontId="54" fillId="0" borderId="16" xfId="0" applyFont="1" applyBorder="1" applyAlignment="1">
      <alignment horizontal="center" vertical="center" wrapText="1"/>
    </xf>
    <xf numFmtId="0" fontId="55" fillId="0" borderId="16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3" fillId="0" borderId="60" xfId="0" applyFont="1" applyBorder="1"/>
    <xf numFmtId="0" fontId="3" fillId="0" borderId="2" xfId="0" applyFont="1" applyBorder="1"/>
    <xf numFmtId="0" fontId="3" fillId="0" borderId="32" xfId="0" applyFont="1" applyBorder="1"/>
    <xf numFmtId="0" fontId="3" fillId="0" borderId="59" xfId="0" applyFont="1" applyBorder="1"/>
    <xf numFmtId="0" fontId="3" fillId="0" borderId="25" xfId="0" applyFont="1" applyBorder="1"/>
    <xf numFmtId="0" fontId="14" fillId="0" borderId="41" xfId="0" applyFont="1" applyBorder="1" applyAlignment="1">
      <alignment horizontal="left" vertical="center" wrapText="1"/>
    </xf>
    <xf numFmtId="0" fontId="3" fillId="0" borderId="42" xfId="0" applyFont="1" applyBorder="1"/>
    <xf numFmtId="0" fontId="8" fillId="0" borderId="32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  <xf numFmtId="0" fontId="17" fillId="0" borderId="0" xfId="0" applyFont="1" applyAlignment="1">
      <alignment horizontal="center" vertical="top"/>
    </xf>
    <xf numFmtId="0" fontId="27" fillId="8" borderId="0" xfId="0" applyFont="1" applyFill="1" applyBorder="1" applyAlignment="1">
      <alignment horizontal="left" vertical="center"/>
    </xf>
    <xf numFmtId="0" fontId="13" fillId="0" borderId="41" xfId="0" applyFont="1" applyBorder="1" applyAlignment="1">
      <alignment horizontal="left" vertical="center" wrapText="1"/>
    </xf>
    <xf numFmtId="0" fontId="3" fillId="0" borderId="45" xfId="0" applyFont="1" applyBorder="1"/>
    <xf numFmtId="0" fontId="3" fillId="0" borderId="46" xfId="0" applyFont="1" applyBorder="1"/>
    <xf numFmtId="0" fontId="43" fillId="0" borderId="0" xfId="0" applyFont="1" applyAlignment="1">
      <alignment horizontal="center"/>
    </xf>
    <xf numFmtId="1" fontId="13" fillId="4" borderId="35" xfId="0" applyNumberFormat="1" applyFont="1" applyFill="1" applyBorder="1" applyAlignment="1">
      <alignment horizontal="center" vertical="center" shrinkToFit="1"/>
    </xf>
    <xf numFmtId="0" fontId="3" fillId="0" borderId="38" xfId="0" applyFont="1" applyBorder="1"/>
    <xf numFmtId="0" fontId="3" fillId="0" borderId="39" xfId="0" applyFont="1" applyBorder="1"/>
    <xf numFmtId="1" fontId="14" fillId="0" borderId="41" xfId="0" applyNumberFormat="1" applyFont="1" applyBorder="1" applyAlignment="1">
      <alignment horizontal="left" vertical="center" wrapText="1"/>
    </xf>
    <xf numFmtId="1" fontId="14" fillId="0" borderId="41" xfId="0" applyNumberFormat="1" applyFont="1" applyBorder="1" applyAlignment="1">
      <alignment horizontal="left" vertical="center" shrinkToFit="1"/>
    </xf>
    <xf numFmtId="0" fontId="19" fillId="0" borderId="3" xfId="0" applyFont="1" applyBorder="1" applyAlignment="1">
      <alignment horizontal="left" vertical="top" wrapText="1"/>
    </xf>
    <xf numFmtId="0" fontId="47" fillId="0" borderId="3" xfId="0" applyFont="1" applyBorder="1" applyAlignment="1">
      <alignment vertical="center" wrapText="1"/>
    </xf>
    <xf numFmtId="0" fontId="3" fillId="0" borderId="23" xfId="0" applyFont="1" applyBorder="1"/>
    <xf numFmtId="0" fontId="23" fillId="0" borderId="1" xfId="0" applyFont="1" applyBorder="1" applyAlignment="1">
      <alignment horizontal="center" vertical="center"/>
    </xf>
    <xf numFmtId="0" fontId="3" fillId="0" borderId="61" xfId="0" applyFont="1" applyBorder="1"/>
    <xf numFmtId="0" fontId="3" fillId="0" borderId="24" xfId="0" applyFont="1" applyBorder="1"/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31" fillId="4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/>
    </xf>
    <xf numFmtId="0" fontId="3" fillId="0" borderId="31" xfId="0" applyFont="1" applyBorder="1"/>
    <xf numFmtId="0" fontId="1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13" fillId="4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32" fillId="4" borderId="3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95" t="s">
        <v>0</v>
      </c>
      <c r="C1" s="296"/>
      <c r="D1" s="296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97" t="s">
        <v>4</v>
      </c>
      <c r="G3" s="294"/>
      <c r="H3" s="7" t="s">
        <v>5</v>
      </c>
      <c r="I3" s="1"/>
      <c r="J3" s="8" t="str">
        <f>VLOOKUP(K3,$L$11:$M$16,2)</f>
        <v xml:space="preserve"> XI / 3</v>
      </c>
      <c r="K3" s="2">
        <v>3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97" t="s">
        <v>7</v>
      </c>
      <c r="G4" s="294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97" t="s">
        <v>10</v>
      </c>
      <c r="G5" s="294"/>
      <c r="H5" s="13" t="s">
        <v>11</v>
      </c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12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13</v>
      </c>
      <c r="D6" s="11">
        <v>75</v>
      </c>
      <c r="E6" s="1"/>
      <c r="F6" s="298" t="s">
        <v>14</v>
      </c>
      <c r="G6" s="294"/>
      <c r="H6" s="14">
        <v>41629</v>
      </c>
      <c r="I6" s="1"/>
      <c r="J6" s="2"/>
      <c r="K6" s="2"/>
      <c r="L6" s="2">
        <v>2</v>
      </c>
      <c r="M6" s="2" t="s">
        <v>15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16</v>
      </c>
      <c r="D7" s="11">
        <v>75</v>
      </c>
      <c r="E7" s="1"/>
      <c r="F7" s="293" t="s">
        <v>17</v>
      </c>
      <c r="G7" s="294"/>
      <c r="H7" s="15" t="s">
        <v>18</v>
      </c>
      <c r="I7" s="1"/>
      <c r="J7" s="2"/>
      <c r="K7" s="2"/>
      <c r="L7" s="2">
        <v>3</v>
      </c>
      <c r="M7" s="2" t="s">
        <v>19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20</v>
      </c>
      <c r="D8" s="11">
        <v>75</v>
      </c>
      <c r="E8" s="1"/>
      <c r="F8" s="293" t="s">
        <v>21</v>
      </c>
      <c r="G8" s="294"/>
      <c r="H8" s="15" t="s">
        <v>22</v>
      </c>
      <c r="I8" s="1"/>
      <c r="J8" s="2"/>
      <c r="K8" s="2"/>
      <c r="L8" s="2">
        <v>4</v>
      </c>
      <c r="M8" s="2" t="s">
        <v>23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24</v>
      </c>
      <c r="B9" s="5" t="s">
        <v>25</v>
      </c>
      <c r="C9" s="16"/>
      <c r="D9" s="17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8" t="s">
        <v>26</v>
      </c>
      <c r="D10" s="19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8" t="s">
        <v>27</v>
      </c>
      <c r="D11" s="19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28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8" t="s">
        <v>29</v>
      </c>
      <c r="D12" s="19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30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8" t="s">
        <v>31</v>
      </c>
      <c r="D13" s="19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32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8" t="s">
        <v>33</v>
      </c>
      <c r="D14" s="19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34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8" t="s">
        <v>35</v>
      </c>
      <c r="D15" s="19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36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20"/>
      <c r="D16" s="19"/>
      <c r="E16" s="1"/>
      <c r="F16" s="1"/>
      <c r="G16" s="1"/>
      <c r="H16" s="1"/>
      <c r="I16" s="1"/>
      <c r="J16" s="2"/>
      <c r="K16" s="2"/>
      <c r="L16" s="2">
        <v>6</v>
      </c>
      <c r="M16" s="2" t="s">
        <v>37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20"/>
      <c r="D17" s="19"/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20"/>
      <c r="D18" s="19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21"/>
      <c r="C19" s="22"/>
      <c r="D19" s="23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38</v>
      </c>
      <c r="B20" s="5" t="s">
        <v>39</v>
      </c>
      <c r="C20" s="16"/>
      <c r="D20" s="17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4"/>
      <c r="B21" s="9">
        <v>1</v>
      </c>
      <c r="C21" s="24" t="s">
        <v>40</v>
      </c>
      <c r="D21" s="25">
        <v>77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4"/>
      <c r="B22" s="9">
        <v>2</v>
      </c>
      <c r="C22" s="24" t="s">
        <v>41</v>
      </c>
      <c r="D22" s="25">
        <v>77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4"/>
      <c r="B23" s="9">
        <v>3</v>
      </c>
      <c r="C23" s="24" t="s">
        <v>42</v>
      </c>
      <c r="D23" s="25">
        <v>77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4"/>
      <c r="B24" s="9">
        <v>4</v>
      </c>
      <c r="C24" s="24" t="s">
        <v>43</v>
      </c>
      <c r="D24" s="25">
        <v>77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4"/>
      <c r="B25" s="9"/>
      <c r="C25" s="26"/>
      <c r="D25" s="19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4"/>
      <c r="B26" s="9"/>
      <c r="C26" s="26"/>
      <c r="D26" s="19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27"/>
      <c r="D27" s="19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27"/>
      <c r="D28" s="19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27"/>
      <c r="D29" s="19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27"/>
      <c r="D30" s="19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21"/>
      <c r="C31" s="28"/>
      <c r="D31" s="23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44</v>
      </c>
      <c r="B32" s="5" t="s">
        <v>45</v>
      </c>
      <c r="C32" s="16"/>
      <c r="D32" s="17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9" t="s">
        <v>46</v>
      </c>
      <c r="D33" s="30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301" t="s">
        <v>47</v>
      </c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1"/>
      <c r="M1" s="31"/>
    </row>
    <row r="2" spans="1:13" ht="26.25" customHeight="1">
      <c r="A2" s="303" t="s">
        <v>48</v>
      </c>
      <c r="B2" s="302"/>
      <c r="C2" s="302"/>
      <c r="D2" s="302"/>
      <c r="E2" s="302"/>
      <c r="F2" s="302"/>
      <c r="G2" s="302"/>
      <c r="H2" s="302"/>
      <c r="I2" s="302"/>
      <c r="J2" s="302"/>
      <c r="K2" s="302"/>
      <c r="L2" s="31"/>
      <c r="M2" s="31"/>
    </row>
    <row r="3" spans="1:13" ht="18" customHeight="1">
      <c r="A3" s="301" t="s">
        <v>49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1"/>
      <c r="M3" s="31"/>
    </row>
    <row r="4" spans="1:13" ht="18" customHeight="1">
      <c r="A4" s="32"/>
      <c r="B4" s="33"/>
      <c r="C4" s="33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 ht="16.5" customHeight="1">
      <c r="A5" s="34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 ht="15" customHeight="1">
      <c r="A6" s="307" t="s">
        <v>50</v>
      </c>
      <c r="B6" s="304" t="s">
        <v>51</v>
      </c>
      <c r="C6" s="299" t="s">
        <v>52</v>
      </c>
      <c r="D6" s="306" t="s">
        <v>53</v>
      </c>
      <c r="E6" s="299" t="s">
        <v>54</v>
      </c>
      <c r="F6" s="35"/>
      <c r="G6" s="299" t="s">
        <v>55</v>
      </c>
      <c r="H6" s="299" t="s">
        <v>56</v>
      </c>
      <c r="I6" s="299" t="s">
        <v>57</v>
      </c>
      <c r="J6" s="299" t="s">
        <v>58</v>
      </c>
      <c r="K6" s="299" t="s">
        <v>59</v>
      </c>
      <c r="L6" s="299" t="s">
        <v>60</v>
      </c>
      <c r="M6" s="299" t="s">
        <v>61</v>
      </c>
    </row>
    <row r="7" spans="1:13" ht="27.75" customHeight="1">
      <c r="A7" s="308"/>
      <c r="B7" s="305"/>
      <c r="C7" s="300"/>
      <c r="D7" s="300"/>
      <c r="E7" s="300"/>
      <c r="F7" s="36" t="s">
        <v>62</v>
      </c>
      <c r="G7" s="300"/>
      <c r="H7" s="300"/>
      <c r="I7" s="300"/>
      <c r="J7" s="300"/>
      <c r="K7" s="300"/>
      <c r="L7" s="300"/>
      <c r="M7" s="300"/>
    </row>
    <row r="8" spans="1:13" ht="16.5" customHeight="1">
      <c r="A8" s="37">
        <v>1</v>
      </c>
      <c r="B8" s="38" t="s">
        <v>63</v>
      </c>
      <c r="C8" s="39" t="s">
        <v>64</v>
      </c>
      <c r="D8" s="40" t="s">
        <v>65</v>
      </c>
      <c r="E8" s="41"/>
      <c r="F8" s="42"/>
      <c r="G8" s="41"/>
      <c r="H8" s="41"/>
      <c r="I8" s="43"/>
      <c r="J8" s="44"/>
      <c r="K8" s="41"/>
      <c r="L8" s="45"/>
      <c r="M8" s="46"/>
    </row>
    <row r="9" spans="1:13" ht="16.5" customHeight="1">
      <c r="A9" s="47">
        <v>2</v>
      </c>
      <c r="B9" s="38" t="s">
        <v>66</v>
      </c>
      <c r="C9" s="39" t="s">
        <v>67</v>
      </c>
      <c r="D9" s="40" t="s">
        <v>65</v>
      </c>
      <c r="E9" s="48"/>
      <c r="F9" s="49"/>
      <c r="G9" s="48"/>
      <c r="H9" s="48"/>
      <c r="I9" s="50"/>
      <c r="J9" s="51"/>
      <c r="K9" s="48"/>
      <c r="L9" s="52"/>
      <c r="M9" s="53"/>
    </row>
    <row r="10" spans="1:13" ht="16.5" customHeight="1">
      <c r="A10" s="47">
        <v>3</v>
      </c>
      <c r="B10" s="38" t="s">
        <v>68</v>
      </c>
      <c r="C10" s="39" t="s">
        <v>69</v>
      </c>
      <c r="D10" s="40" t="s">
        <v>65</v>
      </c>
      <c r="E10" s="48"/>
      <c r="F10" s="49"/>
      <c r="G10" s="48"/>
      <c r="H10" s="48"/>
      <c r="I10" s="50"/>
      <c r="J10" s="51"/>
      <c r="K10" s="48"/>
      <c r="L10" s="52"/>
      <c r="M10" s="53"/>
    </row>
    <row r="11" spans="1:13" ht="16.5" customHeight="1">
      <c r="A11" s="47">
        <v>4</v>
      </c>
      <c r="B11" s="38" t="s">
        <v>70</v>
      </c>
      <c r="C11" s="39" t="s">
        <v>71</v>
      </c>
      <c r="D11" s="40" t="s">
        <v>65</v>
      </c>
      <c r="E11" s="48"/>
      <c r="F11" s="49"/>
      <c r="G11" s="48"/>
      <c r="H11" s="48"/>
      <c r="I11" s="50"/>
      <c r="J11" s="51"/>
      <c r="K11" s="48"/>
      <c r="L11" s="52"/>
      <c r="M11" s="53"/>
    </row>
    <row r="12" spans="1:13" ht="16.5" customHeight="1">
      <c r="A12" s="47">
        <v>5</v>
      </c>
      <c r="B12" s="38" t="s">
        <v>72</v>
      </c>
      <c r="C12" s="39" t="s">
        <v>73</v>
      </c>
      <c r="D12" s="40" t="s">
        <v>65</v>
      </c>
      <c r="E12" s="48"/>
      <c r="F12" s="49"/>
      <c r="G12" s="48"/>
      <c r="H12" s="48"/>
      <c r="I12" s="50"/>
      <c r="J12" s="51"/>
      <c r="K12" s="48"/>
      <c r="L12" s="52"/>
      <c r="M12" s="53"/>
    </row>
    <row r="13" spans="1:13" ht="16.5" customHeight="1">
      <c r="A13" s="47">
        <v>6</v>
      </c>
      <c r="B13" s="38" t="s">
        <v>74</v>
      </c>
      <c r="C13" s="39" t="s">
        <v>75</v>
      </c>
      <c r="D13" s="40" t="s">
        <v>65</v>
      </c>
      <c r="E13" s="48"/>
      <c r="F13" s="49"/>
      <c r="G13" s="48"/>
      <c r="H13" s="48"/>
      <c r="I13" s="50"/>
      <c r="J13" s="51"/>
      <c r="K13" s="48"/>
      <c r="L13" s="52"/>
      <c r="M13" s="53"/>
    </row>
    <row r="14" spans="1:13" ht="16.5" customHeight="1">
      <c r="A14" s="47">
        <v>7</v>
      </c>
      <c r="B14" s="38" t="s">
        <v>76</v>
      </c>
      <c r="C14" s="39" t="s">
        <v>77</v>
      </c>
      <c r="D14" s="40" t="s">
        <v>65</v>
      </c>
      <c r="E14" s="54"/>
      <c r="F14" s="49"/>
      <c r="G14" s="54"/>
      <c r="H14" s="54"/>
      <c r="I14" s="9"/>
      <c r="J14" s="55"/>
      <c r="K14" s="54"/>
      <c r="L14" s="52"/>
      <c r="M14" s="53"/>
    </row>
    <row r="15" spans="1:13" ht="16.5" customHeight="1">
      <c r="A15" s="47">
        <v>8</v>
      </c>
      <c r="B15" s="38" t="s">
        <v>78</v>
      </c>
      <c r="C15" s="39" t="s">
        <v>79</v>
      </c>
      <c r="D15" s="40" t="s">
        <v>65</v>
      </c>
      <c r="E15" s="48"/>
      <c r="F15" s="49"/>
      <c r="G15" s="48"/>
      <c r="H15" s="48"/>
      <c r="I15" s="9"/>
      <c r="J15" s="51"/>
      <c r="K15" s="48"/>
      <c r="L15" s="52"/>
      <c r="M15" s="53"/>
    </row>
    <row r="16" spans="1:13" ht="16.5" customHeight="1">
      <c r="A16" s="47">
        <v>9</v>
      </c>
      <c r="B16" s="38" t="s">
        <v>80</v>
      </c>
      <c r="C16" s="39" t="s">
        <v>81</v>
      </c>
      <c r="D16" s="40" t="s">
        <v>65</v>
      </c>
      <c r="E16" s="48"/>
      <c r="F16" s="49"/>
      <c r="G16" s="48"/>
      <c r="H16" s="48"/>
      <c r="I16" s="9"/>
      <c r="J16" s="51"/>
      <c r="K16" s="48"/>
      <c r="L16" s="52"/>
      <c r="M16" s="53"/>
    </row>
    <row r="17" spans="1:16" ht="16.5" customHeight="1">
      <c r="A17" s="47">
        <v>10</v>
      </c>
      <c r="B17" s="38" t="s">
        <v>82</v>
      </c>
      <c r="C17" s="39" t="s">
        <v>83</v>
      </c>
      <c r="D17" s="40" t="s">
        <v>65</v>
      </c>
      <c r="E17" s="48"/>
      <c r="F17" s="49"/>
      <c r="G17" s="48"/>
      <c r="H17" s="48"/>
      <c r="I17" s="9"/>
      <c r="J17" s="51"/>
      <c r="K17" s="48"/>
      <c r="L17" s="52"/>
      <c r="M17" s="53"/>
    </row>
    <row r="18" spans="1:16" ht="16.5" customHeight="1">
      <c r="A18" s="47">
        <v>11</v>
      </c>
      <c r="B18" s="38" t="s">
        <v>84</v>
      </c>
      <c r="C18" s="56" t="s">
        <v>85</v>
      </c>
      <c r="D18" s="57" t="s">
        <v>65</v>
      </c>
      <c r="E18" s="48"/>
      <c r="F18" s="49"/>
      <c r="G18" s="48"/>
      <c r="H18" s="48"/>
      <c r="I18" s="50"/>
      <c r="J18" s="51"/>
      <c r="K18" s="48"/>
      <c r="L18" s="52"/>
      <c r="M18" s="53"/>
    </row>
    <row r="19" spans="1:16" ht="16.5" customHeight="1">
      <c r="A19" s="47">
        <v>12</v>
      </c>
      <c r="B19" s="38" t="s">
        <v>86</v>
      </c>
      <c r="C19" s="39" t="s">
        <v>87</v>
      </c>
      <c r="D19" s="40" t="s">
        <v>65</v>
      </c>
      <c r="E19" s="48"/>
      <c r="F19" s="49"/>
      <c r="G19" s="48"/>
      <c r="H19" s="48"/>
      <c r="I19" s="50"/>
      <c r="J19" s="51"/>
      <c r="K19" s="48"/>
      <c r="L19" s="52"/>
      <c r="M19" s="53"/>
    </row>
    <row r="20" spans="1:16" ht="16.5" customHeight="1">
      <c r="A20" s="47">
        <v>13</v>
      </c>
      <c r="B20" s="38" t="s">
        <v>88</v>
      </c>
      <c r="C20" s="39" t="s">
        <v>89</v>
      </c>
      <c r="D20" s="40" t="s">
        <v>65</v>
      </c>
      <c r="E20" s="48"/>
      <c r="F20" s="49"/>
      <c r="G20" s="48"/>
      <c r="H20" s="48"/>
      <c r="I20" s="50"/>
      <c r="J20" s="51"/>
      <c r="K20" s="48"/>
      <c r="L20" s="52"/>
      <c r="M20" s="53"/>
    </row>
    <row r="21" spans="1:16" ht="16.5" customHeight="1">
      <c r="A21" s="47">
        <v>14</v>
      </c>
      <c r="B21" s="38" t="s">
        <v>90</v>
      </c>
      <c r="C21" s="39" t="s">
        <v>91</v>
      </c>
      <c r="D21" s="40" t="s">
        <v>65</v>
      </c>
      <c r="E21" s="48"/>
      <c r="F21" s="49"/>
      <c r="G21" s="48"/>
      <c r="H21" s="48"/>
      <c r="I21" s="50"/>
      <c r="J21" s="51"/>
      <c r="K21" s="48"/>
      <c r="L21" s="52"/>
      <c r="M21" s="53"/>
    </row>
    <row r="22" spans="1:16" ht="16.5" customHeight="1">
      <c r="A22" s="47">
        <v>15</v>
      </c>
      <c r="B22" s="38" t="s">
        <v>92</v>
      </c>
      <c r="C22" s="39" t="s">
        <v>93</v>
      </c>
      <c r="D22" s="40" t="s">
        <v>65</v>
      </c>
      <c r="E22" s="48"/>
      <c r="F22" s="49"/>
      <c r="G22" s="48"/>
      <c r="H22" s="48"/>
      <c r="I22" s="50"/>
      <c r="J22" s="51"/>
      <c r="K22" s="48"/>
      <c r="L22" s="52"/>
      <c r="M22" s="53"/>
      <c r="P22" s="33" t="s">
        <v>94</v>
      </c>
    </row>
    <row r="23" spans="1:16" ht="16.5" customHeight="1">
      <c r="A23" s="47">
        <v>16</v>
      </c>
      <c r="B23" s="38" t="s">
        <v>95</v>
      </c>
      <c r="C23" s="39" t="s">
        <v>96</v>
      </c>
      <c r="D23" s="40" t="s">
        <v>65</v>
      </c>
      <c r="E23" s="48"/>
      <c r="F23" s="49"/>
      <c r="G23" s="48"/>
      <c r="H23" s="48"/>
      <c r="I23" s="50"/>
      <c r="J23" s="51"/>
      <c r="K23" s="48"/>
      <c r="L23" s="52"/>
      <c r="M23" s="53"/>
    </row>
    <row r="24" spans="1:16" ht="16.5" customHeight="1">
      <c r="A24" s="47">
        <v>17</v>
      </c>
      <c r="B24" s="38" t="s">
        <v>97</v>
      </c>
      <c r="C24" s="39" t="s">
        <v>98</v>
      </c>
      <c r="D24" s="40" t="s">
        <v>65</v>
      </c>
      <c r="E24" s="48"/>
      <c r="F24" s="49"/>
      <c r="G24" s="48"/>
      <c r="H24" s="48"/>
      <c r="I24" s="50"/>
      <c r="J24" s="51"/>
      <c r="K24" s="48"/>
      <c r="L24" s="52"/>
      <c r="M24" s="53"/>
    </row>
    <row r="25" spans="1:16" ht="16.5" customHeight="1">
      <c r="A25" s="47">
        <v>18</v>
      </c>
      <c r="B25" s="38" t="s">
        <v>99</v>
      </c>
      <c r="C25" s="39" t="s">
        <v>100</v>
      </c>
      <c r="D25" s="40" t="s">
        <v>65</v>
      </c>
      <c r="E25" s="48"/>
      <c r="F25" s="49"/>
      <c r="G25" s="48"/>
      <c r="H25" s="48"/>
      <c r="I25" s="50"/>
      <c r="J25" s="51"/>
      <c r="K25" s="48"/>
      <c r="L25" s="52"/>
      <c r="M25" s="53"/>
    </row>
    <row r="26" spans="1:16" ht="16.5" customHeight="1">
      <c r="A26" s="47">
        <v>19</v>
      </c>
      <c r="B26" s="38" t="s">
        <v>101</v>
      </c>
      <c r="C26" s="39" t="s">
        <v>102</v>
      </c>
      <c r="D26" s="40" t="s">
        <v>65</v>
      </c>
      <c r="E26" s="48"/>
      <c r="F26" s="49"/>
      <c r="G26" s="48"/>
      <c r="H26" s="48"/>
      <c r="I26" s="50"/>
      <c r="J26" s="51"/>
      <c r="K26" s="48"/>
      <c r="L26" s="52"/>
      <c r="M26" s="53"/>
    </row>
    <row r="27" spans="1:16" ht="16.5" customHeight="1">
      <c r="A27" s="47">
        <v>20</v>
      </c>
      <c r="B27" s="38" t="s">
        <v>103</v>
      </c>
      <c r="C27" s="39" t="s">
        <v>104</v>
      </c>
      <c r="D27" s="40" t="s">
        <v>65</v>
      </c>
      <c r="E27" s="48"/>
      <c r="F27" s="49"/>
      <c r="G27" s="48"/>
      <c r="H27" s="48"/>
      <c r="I27" s="50"/>
      <c r="J27" s="51"/>
      <c r="K27" s="48"/>
      <c r="L27" s="52"/>
      <c r="M27" s="53"/>
    </row>
    <row r="28" spans="1:16" ht="16.5" customHeight="1">
      <c r="A28" s="47">
        <v>21</v>
      </c>
      <c r="B28" s="38" t="s">
        <v>105</v>
      </c>
      <c r="C28" s="39" t="s">
        <v>106</v>
      </c>
      <c r="D28" s="40" t="s">
        <v>65</v>
      </c>
      <c r="E28" s="48"/>
      <c r="F28" s="49"/>
      <c r="G28" s="48"/>
      <c r="H28" s="48"/>
      <c r="I28" s="50"/>
      <c r="J28" s="51"/>
      <c r="K28" s="48"/>
      <c r="L28" s="52"/>
      <c r="M28" s="53"/>
    </row>
    <row r="29" spans="1:16" ht="16.5" customHeight="1">
      <c r="A29" s="47">
        <v>22</v>
      </c>
      <c r="B29" s="38" t="s">
        <v>107</v>
      </c>
      <c r="C29" s="39" t="s">
        <v>108</v>
      </c>
      <c r="D29" s="40" t="s">
        <v>65</v>
      </c>
      <c r="E29" s="48"/>
      <c r="F29" s="49"/>
      <c r="G29" s="48"/>
      <c r="H29" s="48"/>
      <c r="I29" s="50"/>
      <c r="J29" s="51"/>
      <c r="K29" s="48"/>
      <c r="L29" s="52"/>
      <c r="M29" s="53"/>
    </row>
    <row r="30" spans="1:16" ht="16.5" customHeight="1">
      <c r="A30" s="47">
        <v>23</v>
      </c>
      <c r="B30" s="38" t="s">
        <v>109</v>
      </c>
      <c r="C30" s="39" t="s">
        <v>110</v>
      </c>
      <c r="D30" s="40" t="s">
        <v>65</v>
      </c>
      <c r="E30" s="48"/>
      <c r="F30" s="49"/>
      <c r="G30" s="48"/>
      <c r="H30" s="48"/>
      <c r="I30" s="50"/>
      <c r="J30" s="51"/>
      <c r="K30" s="48"/>
      <c r="L30" s="52"/>
      <c r="M30" s="53"/>
    </row>
    <row r="31" spans="1:16" ht="16.5" customHeight="1">
      <c r="A31" s="47">
        <v>24</v>
      </c>
      <c r="B31" s="38" t="s">
        <v>111</v>
      </c>
      <c r="C31" s="39" t="s">
        <v>112</v>
      </c>
      <c r="D31" s="40" t="s">
        <v>65</v>
      </c>
      <c r="E31" s="48"/>
      <c r="F31" s="49"/>
      <c r="G31" s="48"/>
      <c r="H31" s="48"/>
      <c r="I31" s="50"/>
      <c r="J31" s="51"/>
      <c r="K31" s="48"/>
      <c r="L31" s="52"/>
      <c r="M31" s="53"/>
    </row>
    <row r="32" spans="1:16" ht="16.5" customHeight="1">
      <c r="A32" s="47">
        <v>25</v>
      </c>
      <c r="B32" s="38" t="s">
        <v>113</v>
      </c>
      <c r="C32" s="39" t="s">
        <v>114</v>
      </c>
      <c r="D32" s="40" t="s">
        <v>65</v>
      </c>
      <c r="E32" s="48"/>
      <c r="F32" s="49"/>
      <c r="G32" s="48"/>
      <c r="H32" s="48"/>
      <c r="I32" s="50"/>
      <c r="J32" s="51"/>
      <c r="K32" s="48"/>
      <c r="L32" s="52"/>
      <c r="M32" s="53"/>
    </row>
    <row r="33" spans="1:13" ht="16.5" customHeight="1">
      <c r="A33" s="47">
        <v>26</v>
      </c>
      <c r="B33" s="38" t="s">
        <v>115</v>
      </c>
      <c r="C33" s="39" t="s">
        <v>116</v>
      </c>
      <c r="D33" s="40" t="s">
        <v>65</v>
      </c>
      <c r="E33" s="48"/>
      <c r="F33" s="49"/>
      <c r="G33" s="48"/>
      <c r="H33" s="48"/>
      <c r="I33" s="50"/>
      <c r="J33" s="51"/>
      <c r="K33" s="48"/>
      <c r="L33" s="52"/>
      <c r="M33" s="53"/>
    </row>
    <row r="34" spans="1:13" ht="16.5" customHeight="1">
      <c r="A34" s="47">
        <v>27</v>
      </c>
      <c r="B34" s="38" t="s">
        <v>117</v>
      </c>
      <c r="C34" s="39" t="s">
        <v>118</v>
      </c>
      <c r="D34" s="40" t="s">
        <v>65</v>
      </c>
      <c r="E34" s="48"/>
      <c r="F34" s="49"/>
      <c r="G34" s="48"/>
      <c r="H34" s="48"/>
      <c r="I34" s="50"/>
      <c r="J34" s="51"/>
      <c r="K34" s="48"/>
      <c r="L34" s="52"/>
      <c r="M34" s="53"/>
    </row>
    <row r="35" spans="1:13" ht="16.5" customHeight="1">
      <c r="A35" s="47">
        <v>28</v>
      </c>
      <c r="B35" s="38" t="s">
        <v>119</v>
      </c>
      <c r="C35" s="39" t="s">
        <v>120</v>
      </c>
      <c r="D35" s="40" t="s">
        <v>65</v>
      </c>
      <c r="E35" s="48"/>
      <c r="F35" s="49"/>
      <c r="G35" s="48"/>
      <c r="H35" s="48"/>
      <c r="I35" s="9"/>
      <c r="J35" s="51"/>
      <c r="K35" s="48"/>
      <c r="L35" s="52"/>
      <c r="M35" s="53"/>
    </row>
    <row r="36" spans="1:13" ht="16.5" customHeight="1">
      <c r="A36" s="47">
        <v>29</v>
      </c>
      <c r="B36" s="38" t="s">
        <v>121</v>
      </c>
      <c r="C36" s="39" t="s">
        <v>122</v>
      </c>
      <c r="D36" s="40" t="s">
        <v>65</v>
      </c>
      <c r="E36" s="48"/>
      <c r="F36" s="49"/>
      <c r="G36" s="48"/>
      <c r="H36" s="48"/>
      <c r="I36" s="50"/>
      <c r="J36" s="51"/>
      <c r="K36" s="48"/>
      <c r="L36" s="52"/>
      <c r="M36" s="53"/>
    </row>
    <row r="37" spans="1:13" ht="16.5" customHeight="1">
      <c r="A37" s="47">
        <v>30</v>
      </c>
      <c r="B37" s="38" t="s">
        <v>123</v>
      </c>
      <c r="C37" s="39" t="s">
        <v>124</v>
      </c>
      <c r="D37" s="40" t="s">
        <v>65</v>
      </c>
      <c r="E37" s="48"/>
      <c r="F37" s="49"/>
      <c r="G37" s="48"/>
      <c r="H37" s="48"/>
      <c r="I37" s="50"/>
      <c r="J37" s="51"/>
      <c r="K37" s="48"/>
      <c r="L37" s="52"/>
      <c r="M37" s="53"/>
    </row>
    <row r="38" spans="1:13" ht="16.5" customHeight="1">
      <c r="A38" s="47">
        <v>31</v>
      </c>
      <c r="B38" s="38" t="s">
        <v>125</v>
      </c>
      <c r="C38" s="39" t="s">
        <v>126</v>
      </c>
      <c r="D38" s="40" t="s">
        <v>65</v>
      </c>
      <c r="E38" s="48"/>
      <c r="F38" s="49"/>
      <c r="G38" s="48"/>
      <c r="H38" s="48"/>
      <c r="I38" s="9"/>
      <c r="J38" s="51"/>
      <c r="K38" s="48"/>
      <c r="L38" s="52"/>
      <c r="M38" s="53"/>
    </row>
    <row r="39" spans="1:13" ht="16.5" customHeight="1">
      <c r="A39" s="47">
        <v>32</v>
      </c>
      <c r="B39" s="38" t="s">
        <v>127</v>
      </c>
      <c r="C39" s="39" t="s">
        <v>128</v>
      </c>
      <c r="D39" s="40" t="s">
        <v>65</v>
      </c>
      <c r="E39" s="48"/>
      <c r="F39" s="49"/>
      <c r="G39" s="48"/>
      <c r="H39" s="48"/>
      <c r="I39" s="50"/>
      <c r="J39" s="51"/>
      <c r="K39" s="48"/>
      <c r="L39" s="52"/>
      <c r="M39" s="53"/>
    </row>
    <row r="40" spans="1:13" ht="16.5" customHeight="1">
      <c r="A40" s="47">
        <v>33</v>
      </c>
      <c r="B40" s="38" t="s">
        <v>129</v>
      </c>
      <c r="C40" s="39" t="s">
        <v>130</v>
      </c>
      <c r="D40" s="40" t="s">
        <v>65</v>
      </c>
      <c r="E40" s="48"/>
      <c r="F40" s="49"/>
      <c r="G40" s="48"/>
      <c r="H40" s="48"/>
      <c r="I40" s="50"/>
      <c r="J40" s="51"/>
      <c r="K40" s="48"/>
      <c r="L40" s="52"/>
      <c r="M40" s="53"/>
    </row>
    <row r="41" spans="1:13" ht="16.5" customHeight="1">
      <c r="A41" s="47">
        <v>34</v>
      </c>
      <c r="B41" s="38" t="s">
        <v>131</v>
      </c>
      <c r="C41" s="39" t="s">
        <v>132</v>
      </c>
      <c r="D41" s="40" t="s">
        <v>65</v>
      </c>
      <c r="E41" s="48"/>
      <c r="F41" s="49"/>
      <c r="G41" s="48"/>
      <c r="H41" s="48"/>
      <c r="I41" s="50"/>
      <c r="J41" s="51"/>
      <c r="K41" s="48"/>
      <c r="L41" s="52"/>
      <c r="M41" s="53"/>
    </row>
    <row r="42" spans="1:13" ht="16.5" customHeight="1">
      <c r="A42" s="47">
        <v>35</v>
      </c>
      <c r="B42" s="38" t="s">
        <v>133</v>
      </c>
      <c r="C42" s="39" t="s">
        <v>134</v>
      </c>
      <c r="D42" s="40" t="s">
        <v>65</v>
      </c>
      <c r="E42" s="48"/>
      <c r="F42" s="49"/>
      <c r="G42" s="48"/>
      <c r="H42" s="48"/>
      <c r="I42" s="50"/>
      <c r="J42" s="51"/>
      <c r="K42" s="48"/>
      <c r="L42" s="52"/>
      <c r="M42" s="53"/>
    </row>
    <row r="43" spans="1:13" ht="16.5" customHeight="1">
      <c r="A43" s="47">
        <v>36</v>
      </c>
      <c r="B43" s="58" t="s">
        <v>135</v>
      </c>
      <c r="C43" s="59" t="s">
        <v>136</v>
      </c>
      <c r="D43" s="60" t="s">
        <v>65</v>
      </c>
      <c r="E43" s="48"/>
      <c r="F43" s="49"/>
      <c r="G43" s="48"/>
      <c r="H43" s="48"/>
      <c r="I43" s="50"/>
      <c r="J43" s="51"/>
      <c r="K43" s="48"/>
      <c r="L43" s="52"/>
      <c r="M43" s="53"/>
    </row>
    <row r="44" spans="1:13" ht="16.5" customHeight="1">
      <c r="A44" s="47">
        <v>37</v>
      </c>
      <c r="B44" s="61">
        <v>1185</v>
      </c>
      <c r="C44" s="62" t="s">
        <v>137</v>
      </c>
      <c r="D44" s="63" t="s">
        <v>65</v>
      </c>
      <c r="E44" s="48"/>
      <c r="F44" s="49"/>
      <c r="G44" s="48"/>
      <c r="H44" s="48"/>
      <c r="I44" s="50"/>
      <c r="J44" s="51"/>
      <c r="K44" s="48"/>
      <c r="L44" s="52"/>
      <c r="M44" s="53"/>
    </row>
    <row r="45" spans="1:13" ht="16.5" customHeight="1">
      <c r="A45" s="47">
        <v>38</v>
      </c>
      <c r="B45" s="64"/>
      <c r="C45" s="62"/>
      <c r="D45" s="65"/>
      <c r="E45" s="48"/>
      <c r="F45" s="49"/>
      <c r="G45" s="48"/>
      <c r="H45" s="48"/>
      <c r="I45" s="50"/>
      <c r="J45" s="51"/>
      <c r="K45" s="48"/>
      <c r="L45" s="52"/>
      <c r="M45" s="53"/>
    </row>
    <row r="46" spans="1:13" ht="16.5" customHeight="1">
      <c r="A46" s="47">
        <v>39</v>
      </c>
      <c r="B46" s="66"/>
      <c r="C46" s="62"/>
      <c r="D46" s="63"/>
      <c r="E46" s="48"/>
      <c r="F46" s="49"/>
      <c r="G46" s="48"/>
      <c r="H46" s="48"/>
      <c r="I46" s="50"/>
      <c r="J46" s="51"/>
      <c r="K46" s="48"/>
      <c r="L46" s="52"/>
      <c r="M46" s="53"/>
    </row>
    <row r="47" spans="1:13" ht="16.5" customHeight="1">
      <c r="A47" s="67">
        <v>40</v>
      </c>
      <c r="B47" s="68"/>
      <c r="C47" s="69"/>
      <c r="D47" s="70"/>
      <c r="E47" s="48"/>
      <c r="F47" s="49"/>
      <c r="G47" s="48"/>
      <c r="H47" s="48"/>
      <c r="I47" s="50"/>
      <c r="J47" s="51"/>
      <c r="K47" s="48"/>
      <c r="L47" s="52"/>
      <c r="M47" s="53"/>
    </row>
    <row r="48" spans="1:13" ht="16.5" customHeight="1">
      <c r="A48" s="67">
        <v>41</v>
      </c>
      <c r="B48" s="71"/>
      <c r="C48" s="72"/>
      <c r="D48" s="70"/>
      <c r="E48" s="48"/>
      <c r="F48" s="49"/>
      <c r="G48" s="48"/>
      <c r="H48" s="48"/>
      <c r="I48" s="9"/>
      <c r="J48" s="51"/>
      <c r="K48" s="48"/>
      <c r="L48" s="52"/>
      <c r="M48" s="53"/>
    </row>
    <row r="49" spans="1:13" ht="16.5" customHeight="1">
      <c r="A49" s="67">
        <v>42</v>
      </c>
      <c r="B49" s="71"/>
      <c r="C49" s="72"/>
      <c r="D49" s="70"/>
      <c r="E49" s="48"/>
      <c r="F49" s="49"/>
      <c r="G49" s="48"/>
      <c r="H49" s="48"/>
      <c r="I49" s="50"/>
      <c r="J49" s="51"/>
      <c r="K49" s="48"/>
      <c r="L49" s="52"/>
      <c r="M49" s="53"/>
    </row>
    <row r="50" spans="1:13" ht="16.5" customHeight="1">
      <c r="A50" s="67">
        <v>43</v>
      </c>
      <c r="B50" s="71"/>
      <c r="C50" s="72"/>
      <c r="D50" s="70"/>
      <c r="E50" s="48"/>
      <c r="F50" s="49"/>
      <c r="G50" s="48"/>
      <c r="H50" s="48"/>
      <c r="I50" s="50"/>
      <c r="J50" s="51"/>
      <c r="K50" s="48"/>
      <c r="L50" s="52"/>
      <c r="M50" s="53"/>
    </row>
    <row r="51" spans="1:13" ht="16.5" customHeight="1">
      <c r="A51" s="67">
        <v>44</v>
      </c>
      <c r="B51" s="71"/>
      <c r="C51" s="72"/>
      <c r="D51" s="70"/>
      <c r="E51" s="48"/>
      <c r="F51" s="49"/>
      <c r="G51" s="48"/>
      <c r="H51" s="48"/>
      <c r="I51" s="50"/>
      <c r="J51" s="51"/>
      <c r="K51" s="48"/>
      <c r="L51" s="52"/>
      <c r="M51" s="53"/>
    </row>
    <row r="52" spans="1:13" ht="16.5" customHeight="1">
      <c r="A52" s="67">
        <v>45</v>
      </c>
      <c r="B52" s="71"/>
      <c r="C52" s="72"/>
      <c r="D52" s="70"/>
      <c r="E52" s="48"/>
      <c r="F52" s="49"/>
      <c r="G52" s="48"/>
      <c r="H52" s="48"/>
      <c r="I52" s="50"/>
      <c r="J52" s="51"/>
      <c r="K52" s="48"/>
      <c r="L52" s="52"/>
      <c r="M52" s="53"/>
    </row>
    <row r="53" spans="1:13" ht="16.5" customHeight="1">
      <c r="A53" s="67">
        <v>46</v>
      </c>
      <c r="B53" s="71"/>
      <c r="C53" s="72"/>
      <c r="D53" s="70"/>
      <c r="E53" s="48"/>
      <c r="F53" s="49"/>
      <c r="G53" s="48"/>
      <c r="H53" s="48"/>
      <c r="I53" s="50"/>
      <c r="J53" s="51"/>
      <c r="K53" s="48"/>
      <c r="L53" s="52"/>
      <c r="M53" s="53"/>
    </row>
    <row r="54" spans="1:13" ht="16.5" customHeight="1">
      <c r="A54" s="67">
        <v>47</v>
      </c>
      <c r="B54" s="71"/>
      <c r="C54" s="72"/>
      <c r="D54" s="70"/>
      <c r="E54" s="48"/>
      <c r="F54" s="49"/>
      <c r="G54" s="48"/>
      <c r="H54" s="48"/>
      <c r="I54" s="50"/>
      <c r="J54" s="51"/>
      <c r="K54" s="48"/>
      <c r="L54" s="52"/>
      <c r="M54" s="53"/>
    </row>
    <row r="55" spans="1:13" ht="16.5" customHeight="1">
      <c r="A55" s="67">
        <v>48</v>
      </c>
      <c r="B55" s="71"/>
      <c r="C55" s="72"/>
      <c r="D55" s="70"/>
      <c r="E55" s="48"/>
      <c r="F55" s="49"/>
      <c r="G55" s="48"/>
      <c r="H55" s="48"/>
      <c r="I55" s="50"/>
      <c r="J55" s="51"/>
      <c r="K55" s="48"/>
      <c r="L55" s="52"/>
      <c r="M55" s="53"/>
    </row>
    <row r="56" spans="1:13" ht="16.5" customHeight="1">
      <c r="A56" s="67">
        <v>49</v>
      </c>
      <c r="B56" s="71"/>
      <c r="C56" s="72"/>
      <c r="D56" s="70"/>
      <c r="E56" s="48"/>
      <c r="F56" s="49"/>
      <c r="G56" s="48"/>
      <c r="H56" s="48"/>
      <c r="I56" s="50"/>
      <c r="J56" s="51"/>
      <c r="K56" s="48"/>
      <c r="L56" s="52"/>
      <c r="M56" s="53"/>
    </row>
    <row r="57" spans="1:13" ht="16.5" customHeight="1">
      <c r="A57" s="67">
        <v>50</v>
      </c>
      <c r="B57" s="71"/>
      <c r="C57" s="72"/>
      <c r="D57" s="70"/>
      <c r="E57" s="48"/>
      <c r="F57" s="49"/>
      <c r="G57" s="48"/>
      <c r="H57" s="48"/>
      <c r="I57" s="50"/>
      <c r="J57" s="51"/>
      <c r="K57" s="48"/>
      <c r="L57" s="52"/>
      <c r="M57" s="53"/>
    </row>
    <row r="58" spans="1:13" ht="16.5" customHeight="1">
      <c r="A58" s="67">
        <v>51</v>
      </c>
      <c r="B58" s="71"/>
      <c r="C58" s="72"/>
      <c r="D58" s="70"/>
      <c r="E58" s="48"/>
      <c r="F58" s="49"/>
      <c r="G58" s="48"/>
      <c r="H58" s="48"/>
      <c r="I58" s="50"/>
      <c r="J58" s="51"/>
      <c r="K58" s="48"/>
      <c r="L58" s="52"/>
      <c r="M58" s="53"/>
    </row>
    <row r="59" spans="1:13" ht="16.5" customHeight="1">
      <c r="A59" s="67">
        <v>52</v>
      </c>
      <c r="B59" s="71"/>
      <c r="C59" s="72"/>
      <c r="D59" s="70"/>
      <c r="E59" s="48"/>
      <c r="F59" s="49"/>
      <c r="G59" s="48"/>
      <c r="H59" s="48"/>
      <c r="I59" s="50"/>
      <c r="J59" s="51"/>
      <c r="K59" s="48"/>
      <c r="L59" s="52"/>
      <c r="M59" s="53"/>
    </row>
    <row r="60" spans="1:13" ht="16.5" customHeight="1">
      <c r="A60" s="67">
        <v>53</v>
      </c>
      <c r="B60" s="71"/>
      <c r="C60" s="72"/>
      <c r="D60" s="70"/>
      <c r="E60" s="48"/>
      <c r="F60" s="49"/>
      <c r="G60" s="48"/>
      <c r="H60" s="48"/>
      <c r="I60" s="50"/>
      <c r="J60" s="51"/>
      <c r="K60" s="48"/>
      <c r="L60" s="52"/>
      <c r="M60" s="53"/>
    </row>
    <row r="61" spans="1:13" ht="16.5" customHeight="1">
      <c r="A61" s="67">
        <v>54</v>
      </c>
      <c r="B61" s="71"/>
      <c r="C61" s="72"/>
      <c r="D61" s="70"/>
      <c r="E61" s="48"/>
      <c r="F61" s="49"/>
      <c r="G61" s="48"/>
      <c r="H61" s="48"/>
      <c r="I61" s="50"/>
      <c r="J61" s="51"/>
      <c r="K61" s="48"/>
      <c r="L61" s="52"/>
      <c r="M61" s="53"/>
    </row>
    <row r="62" spans="1:13" ht="16.5" customHeight="1">
      <c r="A62" s="67">
        <v>55</v>
      </c>
      <c r="B62" s="71"/>
      <c r="C62" s="72"/>
      <c r="D62" s="70"/>
      <c r="E62" s="48"/>
      <c r="F62" s="49"/>
      <c r="G62" s="48"/>
      <c r="H62" s="48"/>
      <c r="I62" s="50"/>
      <c r="J62" s="51"/>
      <c r="K62" s="48"/>
      <c r="L62" s="52"/>
      <c r="M62" s="53"/>
    </row>
    <row r="63" spans="1:13" ht="16.5" customHeight="1">
      <c r="A63" s="67">
        <v>56</v>
      </c>
      <c r="B63" s="71"/>
      <c r="C63" s="72"/>
      <c r="D63" s="70"/>
      <c r="E63" s="48"/>
      <c r="F63" s="49"/>
      <c r="G63" s="48"/>
      <c r="H63" s="48"/>
      <c r="I63" s="50"/>
      <c r="J63" s="51"/>
      <c r="K63" s="48"/>
      <c r="L63" s="52"/>
      <c r="M63" s="53"/>
    </row>
    <row r="64" spans="1:13" ht="16.5" customHeight="1">
      <c r="A64" s="67">
        <v>57</v>
      </c>
      <c r="B64" s="71"/>
      <c r="C64" s="72"/>
      <c r="D64" s="70"/>
      <c r="E64" s="48"/>
      <c r="F64" s="49"/>
      <c r="G64" s="48"/>
      <c r="H64" s="48"/>
      <c r="I64" s="50"/>
      <c r="J64" s="51"/>
      <c r="K64" s="48"/>
      <c r="L64" s="52"/>
      <c r="M64" s="53"/>
    </row>
    <row r="65" spans="1:13" ht="16.5" customHeight="1">
      <c r="A65" s="67">
        <v>58</v>
      </c>
      <c r="B65" s="71"/>
      <c r="C65" s="72"/>
      <c r="D65" s="70"/>
      <c r="E65" s="48"/>
      <c r="F65" s="49"/>
      <c r="G65" s="48"/>
      <c r="H65" s="48"/>
      <c r="I65" s="50"/>
      <c r="J65" s="51"/>
      <c r="K65" s="48"/>
      <c r="L65" s="52"/>
      <c r="M65" s="53"/>
    </row>
    <row r="66" spans="1:13" ht="16.5" customHeight="1">
      <c r="A66" s="67">
        <v>59</v>
      </c>
      <c r="B66" s="71"/>
      <c r="C66" s="72"/>
      <c r="D66" s="70"/>
      <c r="E66" s="48"/>
      <c r="F66" s="49"/>
      <c r="G66" s="48"/>
      <c r="H66" s="48"/>
      <c r="I66" s="50"/>
      <c r="J66" s="51"/>
      <c r="K66" s="48"/>
      <c r="L66" s="52"/>
      <c r="M66" s="53"/>
    </row>
    <row r="67" spans="1:13" ht="16.5" customHeight="1">
      <c r="A67" s="67">
        <v>60</v>
      </c>
      <c r="B67" s="71"/>
      <c r="C67" s="72"/>
      <c r="D67" s="70"/>
      <c r="E67" s="48"/>
      <c r="F67" s="49"/>
      <c r="G67" s="48"/>
      <c r="H67" s="48"/>
      <c r="I67" s="50"/>
      <c r="J67" s="51"/>
      <c r="K67" s="48"/>
      <c r="L67" s="52"/>
      <c r="M67" s="53"/>
    </row>
    <row r="68" spans="1:13" ht="16.5" customHeight="1">
      <c r="A68" s="67">
        <v>61</v>
      </c>
      <c r="B68" s="71"/>
      <c r="C68" s="72"/>
      <c r="D68" s="70"/>
      <c r="E68" s="48"/>
      <c r="F68" s="49"/>
      <c r="G68" s="48"/>
      <c r="H68" s="48"/>
      <c r="I68" s="50"/>
      <c r="J68" s="51"/>
      <c r="K68" s="48"/>
      <c r="L68" s="52"/>
      <c r="M68" s="53"/>
    </row>
    <row r="69" spans="1:13" ht="16.5" customHeight="1">
      <c r="A69" s="67">
        <v>62</v>
      </c>
      <c r="B69" s="71"/>
      <c r="C69" s="72"/>
      <c r="D69" s="70"/>
      <c r="E69" s="48"/>
      <c r="F69" s="49"/>
      <c r="G69" s="48"/>
      <c r="H69" s="48"/>
      <c r="I69" s="50"/>
      <c r="J69" s="51"/>
      <c r="K69" s="48"/>
      <c r="L69" s="52"/>
      <c r="M69" s="53"/>
    </row>
    <row r="70" spans="1:13" ht="16.5" customHeight="1">
      <c r="A70" s="67">
        <v>63</v>
      </c>
      <c r="B70" s="71"/>
      <c r="C70" s="72"/>
      <c r="D70" s="70"/>
      <c r="E70" s="48"/>
      <c r="F70" s="49"/>
      <c r="G70" s="48"/>
      <c r="H70" s="48"/>
      <c r="I70" s="50"/>
      <c r="J70" s="51"/>
      <c r="K70" s="48"/>
      <c r="L70" s="52"/>
      <c r="M70" s="53"/>
    </row>
    <row r="71" spans="1:13" ht="16.5" customHeight="1">
      <c r="A71" s="67">
        <v>64</v>
      </c>
      <c r="B71" s="71"/>
      <c r="C71" s="72"/>
      <c r="D71" s="70"/>
      <c r="E71" s="48"/>
      <c r="F71" s="49"/>
      <c r="G71" s="48"/>
      <c r="H71" s="48"/>
      <c r="I71" s="50"/>
      <c r="J71" s="51"/>
      <c r="K71" s="48"/>
      <c r="L71" s="52"/>
      <c r="M71" s="53"/>
    </row>
    <row r="72" spans="1:13" ht="16.5" customHeight="1">
      <c r="A72" s="67">
        <v>65</v>
      </c>
      <c r="B72" s="71"/>
      <c r="C72" s="72"/>
      <c r="D72" s="70"/>
      <c r="E72" s="48"/>
      <c r="F72" s="49"/>
      <c r="G72" s="48"/>
      <c r="H72" s="48"/>
      <c r="I72" s="50"/>
      <c r="J72" s="51"/>
      <c r="K72" s="48"/>
      <c r="L72" s="52"/>
      <c r="M72" s="53"/>
    </row>
    <row r="73" spans="1:13" ht="16.5" customHeight="1">
      <c r="A73" s="67">
        <v>66</v>
      </c>
      <c r="B73" s="71"/>
      <c r="C73" s="72"/>
      <c r="D73" s="70"/>
      <c r="E73" s="48"/>
      <c r="F73" s="49"/>
      <c r="G73" s="48"/>
      <c r="H73" s="48"/>
      <c r="I73" s="50"/>
      <c r="J73" s="51"/>
      <c r="K73" s="48"/>
      <c r="L73" s="52"/>
      <c r="M73" s="53"/>
    </row>
    <row r="74" spans="1:13" ht="16.5" customHeight="1">
      <c r="A74" s="67">
        <v>67</v>
      </c>
      <c r="B74" s="71"/>
      <c r="C74" s="72"/>
      <c r="D74" s="70"/>
      <c r="E74" s="48"/>
      <c r="F74" s="49"/>
      <c r="G74" s="48"/>
      <c r="H74" s="48"/>
      <c r="I74" s="9"/>
      <c r="J74" s="51"/>
      <c r="K74" s="48"/>
      <c r="L74" s="52"/>
      <c r="M74" s="53"/>
    </row>
    <row r="75" spans="1:13" ht="16.5" customHeight="1">
      <c r="A75" s="67">
        <v>68</v>
      </c>
      <c r="B75" s="71"/>
      <c r="C75" s="72"/>
      <c r="D75" s="70"/>
      <c r="E75" s="48"/>
      <c r="F75" s="49"/>
      <c r="G75" s="48"/>
      <c r="H75" s="48"/>
      <c r="I75" s="50"/>
      <c r="J75" s="51"/>
      <c r="K75" s="48"/>
      <c r="L75" s="52"/>
      <c r="M75" s="53"/>
    </row>
    <row r="76" spans="1:13" ht="16.5" customHeight="1">
      <c r="A76" s="67">
        <v>69</v>
      </c>
      <c r="B76" s="71"/>
      <c r="C76" s="72"/>
      <c r="D76" s="70"/>
      <c r="E76" s="48"/>
      <c r="F76" s="49"/>
      <c r="G76" s="48"/>
      <c r="H76" s="48"/>
      <c r="I76" s="50"/>
      <c r="J76" s="51"/>
      <c r="K76" s="48"/>
      <c r="L76" s="52"/>
      <c r="M76" s="53"/>
    </row>
    <row r="77" spans="1:13" ht="16.5" customHeight="1">
      <c r="A77" s="67">
        <v>70</v>
      </c>
      <c r="B77" s="71"/>
      <c r="C77" s="72"/>
      <c r="D77" s="70"/>
      <c r="E77" s="48"/>
      <c r="F77" s="49"/>
      <c r="G77" s="48"/>
      <c r="H77" s="48"/>
      <c r="I77" s="50"/>
      <c r="J77" s="51"/>
      <c r="K77" s="48"/>
      <c r="L77" s="52"/>
      <c r="M77" s="53"/>
    </row>
    <row r="78" spans="1:13" ht="16.5" customHeight="1">
      <c r="A78" s="67">
        <v>71</v>
      </c>
      <c r="B78" s="71"/>
      <c r="C78" s="72"/>
      <c r="D78" s="70"/>
      <c r="E78" s="48"/>
      <c r="F78" s="49"/>
      <c r="G78" s="48"/>
      <c r="H78" s="48"/>
      <c r="I78" s="9"/>
      <c r="J78" s="51"/>
      <c r="K78" s="48"/>
      <c r="L78" s="52"/>
      <c r="M78" s="53"/>
    </row>
    <row r="79" spans="1:13" ht="16.5" customHeight="1">
      <c r="A79" s="67">
        <v>72</v>
      </c>
      <c r="B79" s="71"/>
      <c r="C79" s="72"/>
      <c r="D79" s="70"/>
      <c r="E79" s="48"/>
      <c r="F79" s="49"/>
      <c r="G79" s="48"/>
      <c r="H79" s="48"/>
      <c r="I79" s="50"/>
      <c r="J79" s="51"/>
      <c r="K79" s="48"/>
      <c r="L79" s="52"/>
      <c r="M79" s="53"/>
    </row>
    <row r="80" spans="1:13" ht="16.5" customHeight="1">
      <c r="A80" s="67">
        <v>73</v>
      </c>
      <c r="B80" s="71"/>
      <c r="C80" s="72"/>
      <c r="D80" s="70"/>
      <c r="E80" s="48"/>
      <c r="F80" s="49"/>
      <c r="G80" s="48"/>
      <c r="H80" s="48"/>
      <c r="I80" s="50"/>
      <c r="J80" s="51"/>
      <c r="K80" s="48"/>
      <c r="L80" s="52"/>
      <c r="M80" s="53"/>
    </row>
    <row r="81" spans="1:13" ht="16.5" customHeight="1">
      <c r="A81" s="67">
        <v>74</v>
      </c>
      <c r="B81" s="71"/>
      <c r="C81" s="72"/>
      <c r="D81" s="70"/>
      <c r="E81" s="48"/>
      <c r="F81" s="49"/>
      <c r="G81" s="48"/>
      <c r="H81" s="48"/>
      <c r="I81" s="50"/>
      <c r="J81" s="51"/>
      <c r="K81" s="48"/>
      <c r="L81" s="52"/>
      <c r="M81" s="53"/>
    </row>
    <row r="82" spans="1:13" ht="16.5" customHeight="1">
      <c r="A82" s="67">
        <v>75</v>
      </c>
      <c r="B82" s="71"/>
      <c r="C82" s="72"/>
      <c r="D82" s="70"/>
      <c r="E82" s="48"/>
      <c r="F82" s="49"/>
      <c r="G82" s="48"/>
      <c r="H82" s="48"/>
      <c r="I82" s="50"/>
      <c r="J82" s="51"/>
      <c r="K82" s="48"/>
      <c r="L82" s="52"/>
      <c r="M82" s="53"/>
    </row>
    <row r="83" spans="1:13" ht="16.5" customHeight="1">
      <c r="A83" s="67">
        <v>76</v>
      </c>
      <c r="B83" s="71"/>
      <c r="C83" s="72"/>
      <c r="D83" s="70"/>
      <c r="E83" s="48"/>
      <c r="F83" s="49"/>
      <c r="G83" s="48"/>
      <c r="H83" s="48"/>
      <c r="I83" s="50"/>
      <c r="J83" s="51"/>
      <c r="K83" s="48"/>
      <c r="L83" s="52"/>
      <c r="M83" s="53"/>
    </row>
    <row r="84" spans="1:13" ht="16.5" customHeight="1">
      <c r="A84" s="67">
        <v>77</v>
      </c>
      <c r="B84" s="71"/>
      <c r="C84" s="72"/>
      <c r="D84" s="70"/>
      <c r="E84" s="48"/>
      <c r="F84" s="49"/>
      <c r="G84" s="48"/>
      <c r="H84" s="48"/>
      <c r="I84" s="50"/>
      <c r="J84" s="51"/>
      <c r="K84" s="48"/>
      <c r="L84" s="52"/>
      <c r="M84" s="53"/>
    </row>
    <row r="85" spans="1:13" ht="16.5" customHeight="1">
      <c r="A85" s="67">
        <v>78</v>
      </c>
      <c r="B85" s="71"/>
      <c r="C85" s="72"/>
      <c r="D85" s="70"/>
      <c r="E85" s="48"/>
      <c r="F85" s="49"/>
      <c r="G85" s="48"/>
      <c r="H85" s="48"/>
      <c r="I85" s="50"/>
      <c r="J85" s="51"/>
      <c r="K85" s="48"/>
      <c r="L85" s="52"/>
      <c r="M85" s="53"/>
    </row>
    <row r="86" spans="1:13" ht="16.5" customHeight="1">
      <c r="A86" s="67">
        <v>79</v>
      </c>
      <c r="B86" s="71"/>
      <c r="C86" s="72"/>
      <c r="D86" s="70"/>
      <c r="E86" s="48"/>
      <c r="F86" s="49"/>
      <c r="G86" s="48"/>
      <c r="H86" s="48"/>
      <c r="I86" s="50"/>
      <c r="J86" s="51"/>
      <c r="K86" s="48"/>
      <c r="L86" s="52"/>
      <c r="M86" s="53"/>
    </row>
    <row r="87" spans="1:13" ht="16.5" customHeight="1">
      <c r="A87" s="67">
        <v>80</v>
      </c>
      <c r="B87" s="71"/>
      <c r="C87" s="72"/>
      <c r="D87" s="70"/>
      <c r="E87" s="48"/>
      <c r="F87" s="49"/>
      <c r="G87" s="48"/>
      <c r="H87" s="48"/>
      <c r="I87" s="50"/>
      <c r="J87" s="51"/>
      <c r="K87" s="48"/>
      <c r="L87" s="52"/>
      <c r="M87" s="53"/>
    </row>
    <row r="88" spans="1:13" ht="16.5" customHeight="1">
      <c r="A88" s="67">
        <v>81</v>
      </c>
      <c r="B88" s="71"/>
      <c r="C88" s="72"/>
      <c r="D88" s="70"/>
      <c r="E88" s="48"/>
      <c r="F88" s="49"/>
      <c r="G88" s="48"/>
      <c r="H88" s="48"/>
      <c r="I88" s="50"/>
      <c r="J88" s="51"/>
      <c r="K88" s="48"/>
      <c r="L88" s="52"/>
      <c r="M88" s="53"/>
    </row>
    <row r="89" spans="1:13" ht="16.5" customHeight="1">
      <c r="A89" s="67">
        <v>82</v>
      </c>
      <c r="B89" s="71"/>
      <c r="C89" s="72"/>
      <c r="D89" s="70"/>
      <c r="E89" s="48"/>
      <c r="F89" s="49"/>
      <c r="G89" s="48"/>
      <c r="H89" s="48"/>
      <c r="I89" s="9"/>
      <c r="J89" s="51"/>
      <c r="K89" s="48"/>
      <c r="L89" s="52"/>
      <c r="M89" s="53"/>
    </row>
    <row r="90" spans="1:13" ht="16.5" customHeight="1">
      <c r="A90" s="67">
        <v>83</v>
      </c>
      <c r="B90" s="71"/>
      <c r="C90" s="72"/>
      <c r="D90" s="70"/>
      <c r="E90" s="48"/>
      <c r="F90" s="49"/>
      <c r="G90" s="48"/>
      <c r="H90" s="48"/>
      <c r="I90" s="50"/>
      <c r="J90" s="51"/>
      <c r="K90" s="48"/>
      <c r="L90" s="52"/>
      <c r="M90" s="53"/>
    </row>
    <row r="91" spans="1:13" ht="16.5" customHeight="1">
      <c r="A91" s="67">
        <v>84</v>
      </c>
      <c r="B91" s="71"/>
      <c r="C91" s="72"/>
      <c r="D91" s="70"/>
      <c r="E91" s="48"/>
      <c r="F91" s="49"/>
      <c r="G91" s="48"/>
      <c r="H91" s="48"/>
      <c r="I91" s="50"/>
      <c r="J91" s="51"/>
      <c r="K91" s="48"/>
      <c r="L91" s="52"/>
      <c r="M91" s="53"/>
    </row>
    <row r="92" spans="1:13" ht="16.5" customHeight="1">
      <c r="A92" s="67">
        <v>85</v>
      </c>
      <c r="B92" s="71"/>
      <c r="C92" s="72"/>
      <c r="D92" s="70"/>
      <c r="E92" s="48"/>
      <c r="F92" s="49"/>
      <c r="G92" s="48"/>
      <c r="H92" s="48"/>
      <c r="I92" s="9"/>
      <c r="J92" s="51"/>
      <c r="K92" s="48"/>
      <c r="L92" s="52"/>
      <c r="M92" s="53"/>
    </row>
    <row r="93" spans="1:13" ht="16.5" customHeight="1">
      <c r="A93" s="67">
        <v>86</v>
      </c>
      <c r="B93" s="71"/>
      <c r="C93" s="72"/>
      <c r="D93" s="70"/>
      <c r="E93" s="48"/>
      <c r="F93" s="49"/>
      <c r="G93" s="48"/>
      <c r="H93" s="48"/>
      <c r="I93" s="50"/>
      <c r="J93" s="51"/>
      <c r="K93" s="48"/>
      <c r="L93" s="52"/>
      <c r="M93" s="53"/>
    </row>
    <row r="94" spans="1:13" ht="16.5" customHeight="1">
      <c r="A94" s="67">
        <v>87</v>
      </c>
      <c r="B94" s="71"/>
      <c r="C94" s="72"/>
      <c r="D94" s="70"/>
      <c r="E94" s="48"/>
      <c r="F94" s="49"/>
      <c r="G94" s="48"/>
      <c r="H94" s="48"/>
      <c r="I94" s="50"/>
      <c r="J94" s="51"/>
      <c r="K94" s="48"/>
      <c r="L94" s="52"/>
      <c r="M94" s="53"/>
    </row>
    <row r="95" spans="1:13" ht="16.5" customHeight="1">
      <c r="A95" s="67">
        <v>88</v>
      </c>
      <c r="B95" s="71"/>
      <c r="C95" s="72"/>
      <c r="D95" s="70"/>
      <c r="E95" s="48"/>
      <c r="F95" s="49"/>
      <c r="G95" s="48"/>
      <c r="H95" s="48"/>
      <c r="I95" s="50"/>
      <c r="J95" s="51"/>
      <c r="K95" s="48"/>
      <c r="L95" s="52"/>
      <c r="M95" s="53"/>
    </row>
    <row r="96" spans="1:13" ht="16.5" customHeight="1">
      <c r="A96" s="67">
        <v>89</v>
      </c>
      <c r="B96" s="71"/>
      <c r="C96" s="72"/>
      <c r="D96" s="70"/>
      <c r="E96" s="48"/>
      <c r="F96" s="49"/>
      <c r="G96" s="48"/>
      <c r="H96" s="48"/>
      <c r="I96" s="50"/>
      <c r="J96" s="51"/>
      <c r="K96" s="48"/>
      <c r="L96" s="52"/>
      <c r="M96" s="53"/>
    </row>
    <row r="97" spans="1:13" ht="16.5" customHeight="1">
      <c r="A97" s="67">
        <v>90</v>
      </c>
      <c r="B97" s="71"/>
      <c r="C97" s="72"/>
      <c r="D97" s="70"/>
      <c r="E97" s="48"/>
      <c r="F97" s="49"/>
      <c r="G97" s="48"/>
      <c r="H97" s="48"/>
      <c r="I97" s="50"/>
      <c r="J97" s="51"/>
      <c r="K97" s="48"/>
      <c r="L97" s="52"/>
      <c r="M97" s="53"/>
    </row>
    <row r="98" spans="1:13" ht="16.5" customHeight="1">
      <c r="A98" s="67">
        <v>91</v>
      </c>
      <c r="B98" s="71"/>
      <c r="C98" s="72"/>
      <c r="D98" s="70"/>
      <c r="E98" s="48"/>
      <c r="F98" s="49"/>
      <c r="G98" s="48"/>
      <c r="H98" s="48"/>
      <c r="I98" s="50"/>
      <c r="J98" s="51"/>
      <c r="K98" s="48"/>
      <c r="L98" s="52"/>
      <c r="M98" s="53"/>
    </row>
    <row r="99" spans="1:13" ht="16.5" customHeight="1">
      <c r="A99" s="67">
        <v>92</v>
      </c>
      <c r="B99" s="71"/>
      <c r="C99" s="72"/>
      <c r="D99" s="70"/>
      <c r="E99" s="48"/>
      <c r="F99" s="49"/>
      <c r="G99" s="48"/>
      <c r="H99" s="48"/>
      <c r="I99" s="50"/>
      <c r="J99" s="51"/>
      <c r="K99" s="48"/>
      <c r="L99" s="52"/>
      <c r="M99" s="53"/>
    </row>
    <row r="100" spans="1:13" ht="16.5" customHeight="1">
      <c r="A100" s="67">
        <v>93</v>
      </c>
      <c r="B100" s="71"/>
      <c r="C100" s="72"/>
      <c r="D100" s="70"/>
      <c r="E100" s="48"/>
      <c r="F100" s="49"/>
      <c r="G100" s="48"/>
      <c r="H100" s="48"/>
      <c r="I100" s="9"/>
      <c r="J100" s="51"/>
      <c r="K100" s="48"/>
      <c r="L100" s="52"/>
      <c r="M100" s="53"/>
    </row>
    <row r="101" spans="1:13" ht="16.5" customHeight="1">
      <c r="A101" s="67">
        <v>94</v>
      </c>
      <c r="B101" s="71"/>
      <c r="C101" s="72"/>
      <c r="D101" s="70"/>
      <c r="E101" s="48"/>
      <c r="F101" s="49"/>
      <c r="G101" s="48"/>
      <c r="H101" s="48"/>
      <c r="I101" s="50"/>
      <c r="J101" s="51"/>
      <c r="K101" s="48"/>
      <c r="L101" s="52"/>
      <c r="M101" s="53"/>
    </row>
    <row r="102" spans="1:13" ht="16.5" customHeight="1">
      <c r="A102" s="67">
        <v>95</v>
      </c>
      <c r="B102" s="71"/>
      <c r="C102" s="72"/>
      <c r="D102" s="70"/>
      <c r="E102" s="48"/>
      <c r="F102" s="49"/>
      <c r="G102" s="48"/>
      <c r="H102" s="48"/>
      <c r="I102" s="50"/>
      <c r="J102" s="51"/>
      <c r="K102" s="48"/>
      <c r="L102" s="52"/>
      <c r="M102" s="53"/>
    </row>
    <row r="103" spans="1:13" ht="16.5" customHeight="1">
      <c r="A103" s="67">
        <v>96</v>
      </c>
      <c r="B103" s="71"/>
      <c r="C103" s="72"/>
      <c r="D103" s="70"/>
      <c r="E103" s="48"/>
      <c r="F103" s="49"/>
      <c r="G103" s="48"/>
      <c r="H103" s="48"/>
      <c r="I103" s="50"/>
      <c r="J103" s="51"/>
      <c r="K103" s="48"/>
      <c r="L103" s="52"/>
      <c r="M103" s="53"/>
    </row>
    <row r="104" spans="1:13" ht="16.5" customHeight="1">
      <c r="A104" s="67">
        <v>97</v>
      </c>
      <c r="B104" s="71"/>
      <c r="C104" s="72"/>
      <c r="D104" s="70"/>
      <c r="E104" s="48"/>
      <c r="F104" s="49"/>
      <c r="G104" s="48"/>
      <c r="H104" s="48"/>
      <c r="I104" s="50"/>
      <c r="J104" s="51"/>
      <c r="K104" s="48"/>
      <c r="L104" s="52"/>
      <c r="M104" s="53"/>
    </row>
    <row r="105" spans="1:13" ht="16.5" customHeight="1">
      <c r="A105" s="67">
        <v>98</v>
      </c>
      <c r="B105" s="71"/>
      <c r="C105" s="72"/>
      <c r="D105" s="70"/>
      <c r="E105" s="48"/>
      <c r="F105" s="49"/>
      <c r="G105" s="48"/>
      <c r="H105" s="48"/>
      <c r="I105" s="50"/>
      <c r="J105" s="51"/>
      <c r="K105" s="48"/>
      <c r="L105" s="52"/>
      <c r="M105" s="53"/>
    </row>
    <row r="106" spans="1:13" ht="16.5" customHeight="1">
      <c r="A106" s="67">
        <v>99</v>
      </c>
      <c r="B106" s="71"/>
      <c r="C106" s="72"/>
      <c r="D106" s="70"/>
      <c r="E106" s="48"/>
      <c r="F106" s="49"/>
      <c r="G106" s="48"/>
      <c r="H106" s="48"/>
      <c r="I106" s="50"/>
      <c r="J106" s="51"/>
      <c r="K106" s="48"/>
      <c r="L106" s="52"/>
      <c r="M106" s="53"/>
    </row>
    <row r="107" spans="1:13" ht="16.5" customHeight="1">
      <c r="A107" s="67">
        <v>100</v>
      </c>
      <c r="B107" s="71"/>
      <c r="C107" s="72"/>
      <c r="D107" s="70"/>
      <c r="E107" s="48"/>
      <c r="F107" s="49"/>
      <c r="G107" s="48"/>
      <c r="H107" s="48"/>
      <c r="I107" s="50"/>
      <c r="J107" s="51"/>
      <c r="K107" s="48"/>
      <c r="L107" s="52"/>
      <c r="M107" s="53"/>
    </row>
    <row r="108" spans="1:13" ht="16.5" customHeight="1">
      <c r="A108" s="67">
        <v>101</v>
      </c>
      <c r="B108" s="71"/>
      <c r="C108" s="72"/>
      <c r="D108" s="70"/>
      <c r="E108" s="48"/>
      <c r="F108" s="49"/>
      <c r="G108" s="48"/>
      <c r="H108" s="48"/>
      <c r="I108" s="50"/>
      <c r="J108" s="51"/>
      <c r="K108" s="48"/>
      <c r="L108" s="52"/>
      <c r="M108" s="53"/>
    </row>
    <row r="109" spans="1:13" ht="16.5" customHeight="1">
      <c r="A109" s="67">
        <v>102</v>
      </c>
      <c r="B109" s="71"/>
      <c r="C109" s="72"/>
      <c r="D109" s="70"/>
      <c r="E109" s="48"/>
      <c r="F109" s="49"/>
      <c r="G109" s="48"/>
      <c r="H109" s="48"/>
      <c r="I109" s="9"/>
      <c r="J109" s="51"/>
      <c r="K109" s="48"/>
      <c r="L109" s="52"/>
      <c r="M109" s="53"/>
    </row>
    <row r="110" spans="1:13" ht="16.5" customHeight="1">
      <c r="A110" s="67">
        <v>103</v>
      </c>
      <c r="B110" s="71"/>
      <c r="C110" s="72"/>
      <c r="D110" s="70"/>
      <c r="E110" s="48"/>
      <c r="F110" s="49"/>
      <c r="G110" s="48"/>
      <c r="H110" s="48"/>
      <c r="I110" s="50"/>
      <c r="J110" s="51"/>
      <c r="K110" s="48"/>
      <c r="L110" s="52"/>
      <c r="M110" s="53"/>
    </row>
    <row r="111" spans="1:13" ht="16.5" customHeight="1">
      <c r="A111" s="67">
        <v>104</v>
      </c>
      <c r="B111" s="71"/>
      <c r="C111" s="72"/>
      <c r="D111" s="70"/>
      <c r="E111" s="48"/>
      <c r="F111" s="49"/>
      <c r="G111" s="48"/>
      <c r="H111" s="48"/>
      <c r="I111" s="50"/>
      <c r="J111" s="51"/>
      <c r="K111" s="48"/>
      <c r="L111" s="52"/>
      <c r="M111" s="53"/>
    </row>
    <row r="112" spans="1:13" ht="16.5" customHeight="1">
      <c r="A112" s="67">
        <v>105</v>
      </c>
      <c r="B112" s="71"/>
      <c r="C112" s="72"/>
      <c r="D112" s="70"/>
      <c r="E112" s="48"/>
      <c r="F112" s="49"/>
      <c r="G112" s="48"/>
      <c r="H112" s="48"/>
      <c r="I112" s="50"/>
      <c r="J112" s="51"/>
      <c r="K112" s="48"/>
      <c r="L112" s="73"/>
      <c r="M112" s="53"/>
    </row>
    <row r="113" spans="1:13" ht="16.5" customHeight="1">
      <c r="A113" s="67">
        <v>106</v>
      </c>
      <c r="B113" s="71"/>
      <c r="C113" s="72"/>
      <c r="D113" s="70"/>
      <c r="E113" s="48"/>
      <c r="F113" s="49"/>
      <c r="G113" s="48"/>
      <c r="H113" s="48"/>
      <c r="I113" s="50"/>
      <c r="J113" s="51"/>
      <c r="K113" s="48"/>
      <c r="L113" s="52"/>
      <c r="M113" s="53"/>
    </row>
    <row r="114" spans="1:13" ht="16.5" customHeight="1">
      <c r="A114" s="67">
        <v>107</v>
      </c>
      <c r="B114" s="71"/>
      <c r="C114" s="72"/>
      <c r="D114" s="70"/>
      <c r="E114" s="48"/>
      <c r="F114" s="49"/>
      <c r="G114" s="48"/>
      <c r="H114" s="48"/>
      <c r="I114" s="9"/>
      <c r="J114" s="51"/>
      <c r="K114" s="48"/>
      <c r="L114" s="52"/>
      <c r="M114" s="53"/>
    </row>
    <row r="115" spans="1:13" ht="16.5" customHeight="1">
      <c r="A115" s="67">
        <v>108</v>
      </c>
      <c r="B115" s="71"/>
      <c r="C115" s="72"/>
      <c r="D115" s="70"/>
      <c r="E115" s="48"/>
      <c r="F115" s="49"/>
      <c r="G115" s="48"/>
      <c r="H115" s="48"/>
      <c r="I115" s="9"/>
      <c r="J115" s="51"/>
      <c r="K115" s="48"/>
      <c r="L115" s="52"/>
      <c r="M115" s="53"/>
    </row>
    <row r="116" spans="1:13" ht="16.5" customHeight="1">
      <c r="A116" s="67">
        <v>109</v>
      </c>
      <c r="B116" s="71"/>
      <c r="C116" s="72"/>
      <c r="D116" s="70"/>
      <c r="E116" s="48"/>
      <c r="F116" s="49"/>
      <c r="G116" s="48"/>
      <c r="H116" s="48"/>
      <c r="I116" s="9"/>
      <c r="J116" s="74"/>
      <c r="K116" s="48"/>
      <c r="L116" s="52"/>
      <c r="M116" s="53"/>
    </row>
    <row r="117" spans="1:13" ht="16.5" customHeight="1">
      <c r="A117" s="67">
        <v>110</v>
      </c>
      <c r="B117" s="71"/>
      <c r="C117" s="72"/>
      <c r="D117" s="70"/>
      <c r="E117" s="48"/>
      <c r="F117" s="49"/>
      <c r="G117" s="48"/>
      <c r="H117" s="48"/>
      <c r="I117" s="9"/>
      <c r="J117" s="51"/>
      <c r="K117" s="48"/>
      <c r="L117" s="52"/>
      <c r="M117" s="53"/>
    </row>
    <row r="118" spans="1:13" ht="16.5" customHeight="1">
      <c r="A118" s="67">
        <v>111</v>
      </c>
      <c r="B118" s="71"/>
      <c r="C118" s="72"/>
      <c r="D118" s="70"/>
      <c r="E118" s="48"/>
      <c r="F118" s="49"/>
      <c r="G118" s="48"/>
      <c r="H118" s="48"/>
      <c r="I118" s="50"/>
      <c r="J118" s="51"/>
      <c r="K118" s="48"/>
      <c r="L118" s="52"/>
      <c r="M118" s="53"/>
    </row>
    <row r="119" spans="1:13" ht="16.5" customHeight="1">
      <c r="A119" s="67">
        <v>112</v>
      </c>
      <c r="B119" s="71"/>
      <c r="C119" s="72"/>
      <c r="D119" s="70"/>
      <c r="E119" s="48"/>
      <c r="F119" s="49"/>
      <c r="G119" s="48"/>
      <c r="H119" s="48"/>
      <c r="I119" s="50"/>
      <c r="J119" s="51"/>
      <c r="K119" s="48"/>
      <c r="L119" s="52"/>
      <c r="M119" s="53"/>
    </row>
    <row r="120" spans="1:13" ht="16.5" customHeight="1">
      <c r="A120" s="67">
        <v>113</v>
      </c>
      <c r="B120" s="71"/>
      <c r="C120" s="72"/>
      <c r="D120" s="70"/>
      <c r="E120" s="75"/>
      <c r="F120" s="49"/>
      <c r="G120" s="48"/>
      <c r="H120" s="48"/>
      <c r="I120" s="50"/>
      <c r="J120" s="51"/>
      <c r="K120" s="48"/>
      <c r="L120" s="52"/>
      <c r="M120" s="53"/>
    </row>
    <row r="121" spans="1:13" ht="16.5" customHeight="1">
      <c r="A121" s="67">
        <v>114</v>
      </c>
      <c r="B121" s="71"/>
      <c r="C121" s="72"/>
      <c r="D121" s="70"/>
      <c r="E121" s="48"/>
      <c r="F121" s="49"/>
      <c r="G121" s="48"/>
      <c r="H121" s="48"/>
      <c r="I121" s="50"/>
      <c r="J121" s="51"/>
      <c r="K121" s="48"/>
      <c r="L121" s="52"/>
      <c r="M121" s="53"/>
    </row>
    <row r="122" spans="1:13" ht="16.5" customHeight="1">
      <c r="A122" s="67">
        <v>115</v>
      </c>
      <c r="B122" s="71"/>
      <c r="C122" s="72"/>
      <c r="D122" s="70"/>
      <c r="E122" s="48"/>
      <c r="F122" s="49"/>
      <c r="G122" s="48"/>
      <c r="H122" s="48"/>
      <c r="I122" s="9"/>
      <c r="J122" s="51"/>
      <c r="K122" s="48"/>
      <c r="L122" s="52"/>
      <c r="M122" s="53"/>
    </row>
    <row r="123" spans="1:13" ht="16.5" customHeight="1">
      <c r="A123" s="67">
        <v>116</v>
      </c>
      <c r="B123" s="71"/>
      <c r="C123" s="72"/>
      <c r="D123" s="70"/>
      <c r="E123" s="48"/>
      <c r="F123" s="49"/>
      <c r="G123" s="48"/>
      <c r="H123" s="48"/>
      <c r="I123" s="50"/>
      <c r="J123" s="51"/>
      <c r="K123" s="48"/>
      <c r="L123" s="52"/>
      <c r="M123" s="53"/>
    </row>
    <row r="124" spans="1:13" ht="16.5" customHeight="1">
      <c r="A124" s="67">
        <v>117</v>
      </c>
      <c r="B124" s="71"/>
      <c r="C124" s="72"/>
      <c r="D124" s="70"/>
      <c r="E124" s="48"/>
      <c r="F124" s="49"/>
      <c r="G124" s="48"/>
      <c r="H124" s="48"/>
      <c r="I124" s="9"/>
      <c r="J124" s="51"/>
      <c r="K124" s="48"/>
      <c r="L124" s="52"/>
      <c r="M124" s="53"/>
    </row>
    <row r="125" spans="1:13" ht="16.5" customHeight="1">
      <c r="A125" s="67">
        <v>118</v>
      </c>
      <c r="B125" s="71"/>
      <c r="C125" s="72"/>
      <c r="D125" s="70"/>
      <c r="E125" s="48"/>
      <c r="F125" s="49"/>
      <c r="G125" s="48"/>
      <c r="H125" s="48"/>
      <c r="I125" s="50"/>
      <c r="J125" s="51"/>
      <c r="K125" s="48"/>
      <c r="L125" s="52"/>
      <c r="M125" s="53"/>
    </row>
    <row r="126" spans="1:13" ht="16.5" customHeight="1">
      <c r="A126" s="67">
        <v>119</v>
      </c>
      <c r="B126" s="71"/>
      <c r="C126" s="72"/>
      <c r="D126" s="70"/>
      <c r="E126" s="48"/>
      <c r="F126" s="49"/>
      <c r="G126" s="48"/>
      <c r="H126" s="48"/>
      <c r="I126" s="50"/>
      <c r="J126" s="51"/>
      <c r="K126" s="48"/>
      <c r="L126" s="52"/>
      <c r="M126" s="53"/>
    </row>
    <row r="127" spans="1:13" ht="16.5" customHeight="1">
      <c r="A127" s="67">
        <v>120</v>
      </c>
      <c r="B127" s="71"/>
      <c r="C127" s="72"/>
      <c r="D127" s="70"/>
      <c r="E127" s="48"/>
      <c r="F127" s="49"/>
      <c r="G127" s="48"/>
      <c r="H127" s="48"/>
      <c r="I127" s="50"/>
      <c r="J127" s="51"/>
      <c r="K127" s="48"/>
      <c r="L127" s="52"/>
      <c r="M127" s="53"/>
    </row>
    <row r="128" spans="1:13" ht="16.5" customHeight="1">
      <c r="A128" s="67">
        <v>121</v>
      </c>
      <c r="B128" s="71"/>
      <c r="C128" s="72"/>
      <c r="D128" s="70"/>
      <c r="E128" s="48"/>
      <c r="F128" s="49"/>
      <c r="G128" s="48"/>
      <c r="H128" s="48"/>
      <c r="I128" s="50"/>
      <c r="J128" s="51"/>
      <c r="K128" s="48"/>
      <c r="L128" s="52"/>
      <c r="M128" s="53"/>
    </row>
    <row r="129" spans="1:13" ht="16.5" customHeight="1">
      <c r="A129" s="67">
        <v>122</v>
      </c>
      <c r="B129" s="71"/>
      <c r="C129" s="72"/>
      <c r="D129" s="70"/>
      <c r="E129" s="48"/>
      <c r="F129" s="49"/>
      <c r="G129" s="48"/>
      <c r="H129" s="48"/>
      <c r="I129" s="50"/>
      <c r="J129" s="51"/>
      <c r="K129" s="48"/>
      <c r="L129" s="52"/>
      <c r="M129" s="53"/>
    </row>
    <row r="130" spans="1:13" ht="16.5" customHeight="1">
      <c r="A130" s="67">
        <v>123</v>
      </c>
      <c r="B130" s="71"/>
      <c r="C130" s="72"/>
      <c r="D130" s="70"/>
      <c r="E130" s="48"/>
      <c r="F130" s="49"/>
      <c r="G130" s="48"/>
      <c r="H130" s="48"/>
      <c r="I130" s="50"/>
      <c r="J130" s="51"/>
      <c r="K130" s="48"/>
      <c r="L130" s="52"/>
      <c r="M130" s="53"/>
    </row>
    <row r="131" spans="1:13" ht="16.5" customHeight="1">
      <c r="A131" s="67">
        <v>124</v>
      </c>
      <c r="B131" s="71"/>
      <c r="C131" s="72"/>
      <c r="D131" s="70"/>
      <c r="E131" s="48"/>
      <c r="F131" s="49"/>
      <c r="G131" s="48"/>
      <c r="H131" s="48"/>
      <c r="I131" s="50"/>
      <c r="J131" s="51"/>
      <c r="K131" s="48"/>
      <c r="L131" s="52"/>
      <c r="M131" s="53"/>
    </row>
    <row r="132" spans="1:13" ht="16.5" customHeight="1">
      <c r="A132" s="67">
        <v>125</v>
      </c>
      <c r="B132" s="71"/>
      <c r="C132" s="72"/>
      <c r="D132" s="70"/>
      <c r="E132" s="48"/>
      <c r="F132" s="49"/>
      <c r="G132" s="48"/>
      <c r="H132" s="48"/>
      <c r="I132" s="50"/>
      <c r="J132" s="51"/>
      <c r="K132" s="48"/>
      <c r="L132" s="52"/>
      <c r="M132" s="53"/>
    </row>
    <row r="133" spans="1:13" ht="16.5" customHeight="1">
      <c r="A133" s="67">
        <v>126</v>
      </c>
      <c r="B133" s="71"/>
      <c r="C133" s="72"/>
      <c r="D133" s="70"/>
      <c r="E133" s="48"/>
      <c r="F133" s="49"/>
      <c r="G133" s="48"/>
      <c r="H133" s="48"/>
      <c r="I133" s="50"/>
      <c r="J133" s="51"/>
      <c r="K133" s="48"/>
      <c r="L133" s="52"/>
      <c r="M133" s="53"/>
    </row>
    <row r="134" spans="1:13" ht="16.5" customHeight="1">
      <c r="A134" s="67">
        <v>127</v>
      </c>
      <c r="B134" s="71"/>
      <c r="C134" s="72"/>
      <c r="D134" s="70"/>
      <c r="E134" s="48"/>
      <c r="F134" s="49"/>
      <c r="G134" s="48"/>
      <c r="H134" s="48"/>
      <c r="I134" s="9"/>
      <c r="J134" s="51"/>
      <c r="K134" s="48"/>
      <c r="L134" s="52"/>
      <c r="M134" s="53"/>
    </row>
    <row r="135" spans="1:13" ht="16.5" customHeight="1">
      <c r="A135" s="67">
        <v>128</v>
      </c>
      <c r="B135" s="71"/>
      <c r="C135" s="72"/>
      <c r="D135" s="70"/>
      <c r="E135" s="48"/>
      <c r="F135" s="49"/>
      <c r="G135" s="48"/>
      <c r="H135" s="48"/>
      <c r="I135" s="50"/>
      <c r="J135" s="51"/>
      <c r="K135" s="48"/>
      <c r="L135" s="52"/>
      <c r="M135" s="53"/>
    </row>
    <row r="136" spans="1:13" ht="16.5" customHeight="1">
      <c r="A136" s="67">
        <v>129</v>
      </c>
      <c r="B136" s="71"/>
      <c r="C136" s="72"/>
      <c r="D136" s="70"/>
      <c r="E136" s="48"/>
      <c r="F136" s="49"/>
      <c r="G136" s="48"/>
      <c r="H136" s="48"/>
      <c r="I136" s="50"/>
      <c r="J136" s="51"/>
      <c r="K136" s="48"/>
      <c r="L136" s="52"/>
      <c r="M136" s="53"/>
    </row>
    <row r="137" spans="1:13" ht="16.5" customHeight="1">
      <c r="A137" s="67">
        <v>130</v>
      </c>
      <c r="B137" s="71"/>
      <c r="C137" s="72"/>
      <c r="D137" s="70"/>
      <c r="E137" s="48"/>
      <c r="F137" s="49"/>
      <c r="G137" s="48"/>
      <c r="H137" s="48"/>
      <c r="I137" s="50"/>
      <c r="J137" s="51"/>
      <c r="K137" s="48"/>
      <c r="L137" s="52"/>
      <c r="M137" s="53"/>
    </row>
    <row r="138" spans="1:13" ht="16.5" customHeight="1">
      <c r="A138" s="67">
        <v>131</v>
      </c>
      <c r="B138" s="71"/>
      <c r="C138" s="72"/>
      <c r="D138" s="70"/>
      <c r="E138" s="48"/>
      <c r="F138" s="49"/>
      <c r="G138" s="48"/>
      <c r="H138" s="48"/>
      <c r="I138" s="50"/>
      <c r="J138" s="51"/>
      <c r="K138" s="48"/>
      <c r="L138" s="52"/>
      <c r="M138" s="53"/>
    </row>
    <row r="139" spans="1:13" ht="16.5" customHeight="1">
      <c r="A139" s="67">
        <v>132</v>
      </c>
      <c r="B139" s="71"/>
      <c r="C139" s="72"/>
      <c r="D139" s="70"/>
      <c r="E139" s="48"/>
      <c r="F139" s="49"/>
      <c r="G139" s="48"/>
      <c r="H139" s="48"/>
      <c r="I139" s="50"/>
      <c r="J139" s="51"/>
      <c r="K139" s="48"/>
      <c r="L139" s="52"/>
      <c r="M139" s="53"/>
    </row>
    <row r="140" spans="1:13" ht="16.5" customHeight="1">
      <c r="A140" s="67">
        <v>133</v>
      </c>
      <c r="B140" s="71"/>
      <c r="C140" s="72"/>
      <c r="D140" s="70"/>
      <c r="E140" s="48"/>
      <c r="F140" s="49"/>
      <c r="G140" s="48"/>
      <c r="H140" s="48"/>
      <c r="I140" s="50"/>
      <c r="J140" s="51"/>
      <c r="K140" s="51"/>
      <c r="L140" s="73"/>
      <c r="M140" s="53"/>
    </row>
    <row r="141" spans="1:13" ht="16.5" customHeight="1">
      <c r="A141" s="67">
        <v>134</v>
      </c>
      <c r="B141" s="71"/>
      <c r="C141" s="72"/>
      <c r="D141" s="70"/>
      <c r="E141" s="48"/>
      <c r="F141" s="49"/>
      <c r="G141" s="48"/>
      <c r="H141" s="48"/>
      <c r="I141" s="50"/>
      <c r="J141" s="51"/>
      <c r="K141" s="51"/>
      <c r="L141" s="52"/>
      <c r="M141" s="53"/>
    </row>
    <row r="142" spans="1:13" ht="16.5" customHeight="1">
      <c r="A142" s="67">
        <v>135</v>
      </c>
      <c r="B142" s="71"/>
      <c r="C142" s="72"/>
      <c r="D142" s="70"/>
      <c r="E142" s="48"/>
      <c r="F142" s="49"/>
      <c r="G142" s="48"/>
      <c r="H142" s="48"/>
      <c r="I142" s="50"/>
      <c r="J142" s="51"/>
      <c r="K142" s="48"/>
      <c r="L142" s="52"/>
      <c r="M142" s="53"/>
    </row>
    <row r="143" spans="1:13" ht="16.5" customHeight="1">
      <c r="A143" s="67">
        <v>136</v>
      </c>
      <c r="B143" s="71"/>
      <c r="C143" s="72"/>
      <c r="D143" s="70"/>
      <c r="E143" s="48"/>
      <c r="F143" s="49"/>
      <c r="G143" s="48"/>
      <c r="H143" s="48"/>
      <c r="I143" s="50"/>
      <c r="J143" s="51"/>
      <c r="K143" s="48"/>
      <c r="L143" s="52"/>
      <c r="M143" s="53"/>
    </row>
    <row r="144" spans="1:13" ht="16.5" customHeight="1">
      <c r="A144" s="67">
        <v>137</v>
      </c>
      <c r="B144" s="71"/>
      <c r="C144" s="72"/>
      <c r="D144" s="70"/>
      <c r="E144" s="48"/>
      <c r="F144" s="49"/>
      <c r="G144" s="48"/>
      <c r="H144" s="48"/>
      <c r="I144" s="50"/>
      <c r="J144" s="51"/>
      <c r="K144" s="48"/>
      <c r="L144" s="52"/>
      <c r="M144" s="53"/>
    </row>
    <row r="145" spans="1:13" ht="16.5" customHeight="1">
      <c r="A145" s="67">
        <v>138</v>
      </c>
      <c r="B145" s="71"/>
      <c r="C145" s="72"/>
      <c r="D145" s="70"/>
      <c r="E145" s="48"/>
      <c r="F145" s="49"/>
      <c r="G145" s="48"/>
      <c r="H145" s="48"/>
      <c r="I145" s="50"/>
      <c r="J145" s="51"/>
      <c r="K145" s="48"/>
      <c r="L145" s="52"/>
      <c r="M145" s="53"/>
    </row>
    <row r="146" spans="1:13" ht="16.5" customHeight="1">
      <c r="A146" s="67">
        <v>139</v>
      </c>
      <c r="B146" s="71"/>
      <c r="C146" s="72"/>
      <c r="D146" s="70"/>
      <c r="E146" s="48"/>
      <c r="F146" s="49"/>
      <c r="G146" s="48"/>
      <c r="H146" s="48"/>
      <c r="I146" s="50"/>
      <c r="J146" s="51"/>
      <c r="K146" s="48"/>
      <c r="L146" s="52"/>
      <c r="M146" s="53"/>
    </row>
    <row r="147" spans="1:13" ht="16.5" customHeight="1">
      <c r="A147" s="67">
        <v>140</v>
      </c>
      <c r="B147" s="71"/>
      <c r="C147" s="72"/>
      <c r="D147" s="70"/>
      <c r="E147" s="48"/>
      <c r="F147" s="49"/>
      <c r="G147" s="48"/>
      <c r="H147" s="48"/>
      <c r="I147" s="50"/>
      <c r="J147" s="51"/>
      <c r="K147" s="48"/>
      <c r="L147" s="52"/>
      <c r="M147" s="53"/>
    </row>
    <row r="148" spans="1:13" ht="16.5" customHeight="1">
      <c r="A148" s="67">
        <v>141</v>
      </c>
      <c r="B148" s="71"/>
      <c r="C148" s="72"/>
      <c r="D148" s="70"/>
      <c r="E148" s="48"/>
      <c r="F148" s="49"/>
      <c r="G148" s="48"/>
      <c r="H148" s="48"/>
      <c r="I148" s="50"/>
      <c r="J148" s="51"/>
      <c r="K148" s="48"/>
      <c r="L148" s="52"/>
      <c r="M148" s="53"/>
    </row>
    <row r="149" spans="1:13" ht="16.5" customHeight="1">
      <c r="A149" s="67">
        <v>142</v>
      </c>
      <c r="B149" s="71"/>
      <c r="C149" s="72"/>
      <c r="D149" s="70"/>
      <c r="E149" s="48"/>
      <c r="F149" s="49"/>
      <c r="G149" s="48"/>
      <c r="H149" s="48"/>
      <c r="I149" s="50"/>
      <c r="J149" s="51"/>
      <c r="K149" s="48"/>
      <c r="L149" s="52"/>
      <c r="M149" s="53"/>
    </row>
    <row r="150" spans="1:13" ht="16.5" customHeight="1">
      <c r="A150" s="67">
        <v>143</v>
      </c>
      <c r="B150" s="71"/>
      <c r="C150" s="72"/>
      <c r="D150" s="70"/>
      <c r="E150" s="48"/>
      <c r="F150" s="49"/>
      <c r="G150" s="48"/>
      <c r="H150" s="48"/>
      <c r="I150" s="50"/>
      <c r="J150" s="51"/>
      <c r="K150" s="48"/>
      <c r="L150" s="52"/>
      <c r="M150" s="53"/>
    </row>
    <row r="151" spans="1:13" ht="16.5" customHeight="1">
      <c r="A151" s="67">
        <v>144</v>
      </c>
      <c r="B151" s="71"/>
      <c r="C151" s="72"/>
      <c r="D151" s="70"/>
      <c r="E151" s="48"/>
      <c r="F151" s="49"/>
      <c r="G151" s="48"/>
      <c r="H151" s="48"/>
      <c r="I151" s="50"/>
      <c r="J151" s="51"/>
      <c r="K151" s="48"/>
      <c r="L151" s="52"/>
      <c r="M151" s="53"/>
    </row>
    <row r="152" spans="1:13" ht="16.5" customHeight="1">
      <c r="A152" s="67">
        <v>145</v>
      </c>
      <c r="B152" s="71"/>
      <c r="C152" s="72"/>
      <c r="D152" s="70"/>
      <c r="E152" s="48"/>
      <c r="F152" s="49"/>
      <c r="G152" s="48"/>
      <c r="H152" s="48"/>
      <c r="I152" s="50"/>
      <c r="J152" s="51"/>
      <c r="K152" s="48"/>
      <c r="L152" s="52"/>
      <c r="M152" s="53"/>
    </row>
    <row r="153" spans="1:13" ht="16.5" customHeight="1">
      <c r="A153" s="67">
        <v>146</v>
      </c>
      <c r="B153" s="71"/>
      <c r="C153" s="72"/>
      <c r="D153" s="70"/>
      <c r="E153" s="48"/>
      <c r="F153" s="49"/>
      <c r="G153" s="48"/>
      <c r="H153" s="48"/>
      <c r="I153" s="50"/>
      <c r="J153" s="51"/>
      <c r="K153" s="48"/>
      <c r="L153" s="52"/>
      <c r="M153" s="53"/>
    </row>
    <row r="154" spans="1:13" ht="16.5" customHeight="1">
      <c r="A154" s="67">
        <v>147</v>
      </c>
      <c r="B154" s="71"/>
      <c r="C154" s="72"/>
      <c r="D154" s="70"/>
      <c r="E154" s="48"/>
      <c r="F154" s="49"/>
      <c r="G154" s="48"/>
      <c r="H154" s="48"/>
      <c r="I154" s="50"/>
      <c r="J154" s="51"/>
      <c r="K154" s="48"/>
      <c r="L154" s="52"/>
      <c r="M154" s="53"/>
    </row>
    <row r="155" spans="1:13" ht="16.5" customHeight="1">
      <c r="A155" s="67">
        <v>148</v>
      </c>
      <c r="B155" s="71"/>
      <c r="C155" s="72"/>
      <c r="D155" s="70"/>
      <c r="E155" s="48"/>
      <c r="F155" s="49"/>
      <c r="G155" s="48"/>
      <c r="H155" s="48"/>
      <c r="I155" s="9"/>
      <c r="J155" s="51"/>
      <c r="K155" s="48"/>
      <c r="L155" s="52"/>
      <c r="M155" s="53"/>
    </row>
    <row r="156" spans="1:13" ht="16.5" customHeight="1">
      <c r="A156" s="67">
        <v>149</v>
      </c>
      <c r="B156" s="71"/>
      <c r="C156" s="72"/>
      <c r="D156" s="70"/>
      <c r="E156" s="48"/>
      <c r="F156" s="49"/>
      <c r="G156" s="48"/>
      <c r="H156" s="48"/>
      <c r="I156" s="50"/>
      <c r="J156" s="51"/>
      <c r="K156" s="48"/>
      <c r="L156" s="52"/>
      <c r="M156" s="53"/>
    </row>
    <row r="157" spans="1:13" ht="16.5" customHeight="1">
      <c r="A157" s="67">
        <v>150</v>
      </c>
      <c r="B157" s="71"/>
      <c r="C157" s="72"/>
      <c r="D157" s="70"/>
      <c r="E157" s="48"/>
      <c r="F157" s="49"/>
      <c r="G157" s="48"/>
      <c r="H157" s="48"/>
      <c r="I157" s="50"/>
      <c r="J157" s="51"/>
      <c r="K157" s="48"/>
      <c r="L157" s="52"/>
      <c r="M157" s="53"/>
    </row>
    <row r="158" spans="1:13" ht="16.5" customHeight="1">
      <c r="A158" s="67">
        <v>151</v>
      </c>
      <c r="B158" s="71"/>
      <c r="C158" s="72"/>
      <c r="D158" s="70"/>
      <c r="E158" s="76"/>
      <c r="F158" s="49"/>
      <c r="G158" s="76"/>
      <c r="H158" s="76"/>
      <c r="I158" s="77"/>
      <c r="J158" s="76"/>
      <c r="K158" s="76"/>
      <c r="L158" s="52"/>
      <c r="M158" s="53"/>
    </row>
    <row r="159" spans="1:13" ht="16.5" customHeight="1">
      <c r="A159" s="67">
        <v>152</v>
      </c>
      <c r="B159" s="71"/>
      <c r="C159" s="72"/>
      <c r="D159" s="70"/>
      <c r="E159" s="48"/>
      <c r="F159" s="49"/>
      <c r="G159" s="48"/>
      <c r="H159" s="48"/>
      <c r="I159" s="50"/>
      <c r="J159" s="51"/>
      <c r="K159" s="48"/>
      <c r="L159" s="52"/>
      <c r="M159" s="53"/>
    </row>
    <row r="160" spans="1:13" ht="16.5" customHeight="1">
      <c r="A160" s="67">
        <v>153</v>
      </c>
      <c r="B160" s="71"/>
      <c r="C160" s="72"/>
      <c r="D160" s="70"/>
      <c r="E160" s="48"/>
      <c r="F160" s="49"/>
      <c r="G160" s="48"/>
      <c r="H160" s="48"/>
      <c r="I160" s="50"/>
      <c r="J160" s="51"/>
      <c r="K160" s="48"/>
      <c r="L160" s="52"/>
      <c r="M160" s="53"/>
    </row>
    <row r="161" spans="1:13" ht="16.5" customHeight="1">
      <c r="A161" s="67">
        <v>154</v>
      </c>
      <c r="B161" s="71"/>
      <c r="C161" s="72"/>
      <c r="D161" s="70"/>
      <c r="E161" s="48"/>
      <c r="F161" s="49"/>
      <c r="G161" s="48"/>
      <c r="H161" s="48"/>
      <c r="I161" s="50"/>
      <c r="J161" s="51"/>
      <c r="K161" s="48"/>
      <c r="L161" s="52"/>
      <c r="M161" s="53"/>
    </row>
    <row r="162" spans="1:13" ht="16.5" customHeight="1">
      <c r="A162" s="67">
        <v>155</v>
      </c>
      <c r="B162" s="71"/>
      <c r="C162" s="72"/>
      <c r="D162" s="70"/>
      <c r="E162" s="48"/>
      <c r="F162" s="49"/>
      <c r="G162" s="48"/>
      <c r="H162" s="48"/>
      <c r="I162" s="50"/>
      <c r="J162" s="51"/>
      <c r="K162" s="48"/>
      <c r="L162" s="52"/>
      <c r="M162" s="53"/>
    </row>
    <row r="163" spans="1:13" ht="16.5" customHeight="1">
      <c r="A163" s="67">
        <v>156</v>
      </c>
      <c r="B163" s="71"/>
      <c r="C163" s="72"/>
      <c r="D163" s="70"/>
      <c r="E163" s="48"/>
      <c r="F163" s="49"/>
      <c r="G163" s="48"/>
      <c r="H163" s="48"/>
      <c r="I163" s="50"/>
      <c r="J163" s="51"/>
      <c r="K163" s="48"/>
      <c r="L163" s="52"/>
      <c r="M163" s="53"/>
    </row>
    <row r="164" spans="1:13" ht="16.5" customHeight="1">
      <c r="A164" s="67">
        <v>157</v>
      </c>
      <c r="B164" s="71"/>
      <c r="C164" s="72"/>
      <c r="D164" s="70"/>
      <c r="E164" s="48"/>
      <c r="F164" s="49"/>
      <c r="G164" s="48"/>
      <c r="H164" s="48"/>
      <c r="I164" s="50"/>
      <c r="J164" s="51"/>
      <c r="K164" s="48"/>
      <c r="L164" s="52"/>
      <c r="M164" s="53"/>
    </row>
    <row r="165" spans="1:13" ht="16.5" customHeight="1">
      <c r="A165" s="67">
        <v>158</v>
      </c>
      <c r="B165" s="71"/>
      <c r="C165" s="72"/>
      <c r="D165" s="70"/>
      <c r="E165" s="48"/>
      <c r="F165" s="49"/>
      <c r="G165" s="48"/>
      <c r="H165" s="48"/>
      <c r="I165" s="9"/>
      <c r="J165" s="51"/>
      <c r="K165" s="48"/>
      <c r="L165" s="52"/>
      <c r="M165" s="53"/>
    </row>
    <row r="166" spans="1:13" ht="16.5" customHeight="1">
      <c r="A166" s="67">
        <v>159</v>
      </c>
      <c r="B166" s="71"/>
      <c r="C166" s="72"/>
      <c r="D166" s="70"/>
      <c r="E166" s="48"/>
      <c r="F166" s="49"/>
      <c r="G166" s="48"/>
      <c r="H166" s="48"/>
      <c r="I166" s="50"/>
      <c r="J166" s="51"/>
      <c r="K166" s="48"/>
      <c r="L166" s="52"/>
      <c r="M166" s="53"/>
    </row>
    <row r="167" spans="1:13" ht="16.5" customHeight="1">
      <c r="A167" s="67">
        <v>160</v>
      </c>
      <c r="B167" s="71"/>
      <c r="C167" s="72"/>
      <c r="D167" s="70"/>
      <c r="E167" s="48"/>
      <c r="F167" s="49"/>
      <c r="G167" s="48"/>
      <c r="H167" s="48"/>
      <c r="I167" s="50"/>
      <c r="J167" s="51"/>
      <c r="K167" s="48"/>
      <c r="L167" s="52"/>
      <c r="M167" s="53"/>
    </row>
    <row r="168" spans="1:13" ht="16.5" customHeight="1">
      <c r="A168" s="67">
        <v>161</v>
      </c>
      <c r="B168" s="71"/>
      <c r="C168" s="72"/>
      <c r="D168" s="70"/>
      <c r="E168" s="48"/>
      <c r="F168" s="49"/>
      <c r="G168" s="48"/>
      <c r="H168" s="48"/>
      <c r="I168" s="50"/>
      <c r="J168" s="51"/>
      <c r="K168" s="48"/>
      <c r="L168" s="52"/>
      <c r="M168" s="53"/>
    </row>
    <row r="169" spans="1:13" ht="16.5" customHeight="1">
      <c r="A169" s="67">
        <v>162</v>
      </c>
      <c r="B169" s="71"/>
      <c r="C169" s="72"/>
      <c r="D169" s="70"/>
      <c r="E169" s="48"/>
      <c r="F169" s="49"/>
      <c r="G169" s="48"/>
      <c r="H169" s="48"/>
      <c r="I169" s="50"/>
      <c r="J169" s="51"/>
      <c r="K169" s="48"/>
      <c r="L169" s="52"/>
      <c r="M169" s="53"/>
    </row>
    <row r="170" spans="1:13" ht="16.5" customHeight="1">
      <c r="A170" s="67">
        <v>163</v>
      </c>
      <c r="B170" s="71"/>
      <c r="C170" s="72"/>
      <c r="D170" s="70"/>
      <c r="E170" s="48"/>
      <c r="F170" s="49"/>
      <c r="G170" s="48"/>
      <c r="H170" s="48"/>
      <c r="I170" s="50"/>
      <c r="J170" s="51"/>
      <c r="K170" s="48"/>
      <c r="L170" s="52"/>
      <c r="M170" s="53"/>
    </row>
    <row r="171" spans="1:13" ht="16.5" customHeight="1">
      <c r="A171" s="67">
        <v>164</v>
      </c>
      <c r="B171" s="71"/>
      <c r="C171" s="72"/>
      <c r="D171" s="70"/>
      <c r="E171" s="48"/>
      <c r="F171" s="49"/>
      <c r="G171" s="48"/>
      <c r="H171" s="48"/>
      <c r="I171" s="50"/>
      <c r="J171" s="51"/>
      <c r="K171" s="48"/>
      <c r="L171" s="52"/>
      <c r="M171" s="53"/>
    </row>
    <row r="172" spans="1:13" ht="16.5" customHeight="1">
      <c r="A172" s="67">
        <v>165</v>
      </c>
      <c r="B172" s="71"/>
      <c r="C172" s="72"/>
      <c r="D172" s="70"/>
      <c r="E172" s="48"/>
      <c r="F172" s="49"/>
      <c r="G172" s="48"/>
      <c r="H172" s="48"/>
      <c r="I172" s="50"/>
      <c r="J172" s="51"/>
      <c r="K172" s="48"/>
      <c r="L172" s="52"/>
      <c r="M172" s="53"/>
    </row>
    <row r="173" spans="1:13" ht="16.5" customHeight="1">
      <c r="A173" s="67">
        <v>166</v>
      </c>
      <c r="B173" s="71"/>
      <c r="C173" s="72"/>
      <c r="D173" s="70"/>
      <c r="E173" s="48"/>
      <c r="F173" s="49"/>
      <c r="G173" s="48"/>
      <c r="H173" s="48"/>
      <c r="I173" s="50"/>
      <c r="J173" s="51"/>
      <c r="K173" s="48"/>
      <c r="L173" s="52"/>
      <c r="M173" s="53"/>
    </row>
    <row r="174" spans="1:13" ht="16.5" customHeight="1">
      <c r="A174" s="67">
        <v>167</v>
      </c>
      <c r="B174" s="71"/>
      <c r="C174" s="72"/>
      <c r="D174" s="70"/>
      <c r="E174" s="48"/>
      <c r="F174" s="49"/>
      <c r="G174" s="48"/>
      <c r="H174" s="48"/>
      <c r="I174" s="50"/>
      <c r="J174" s="51"/>
      <c r="K174" s="48"/>
      <c r="L174" s="52"/>
      <c r="M174" s="53"/>
    </row>
    <row r="175" spans="1:13" ht="16.5" customHeight="1">
      <c r="A175" s="67">
        <v>168</v>
      </c>
      <c r="B175" s="71"/>
      <c r="C175" s="72"/>
      <c r="D175" s="70"/>
      <c r="E175" s="48"/>
      <c r="F175" s="49"/>
      <c r="G175" s="48"/>
      <c r="H175" s="48"/>
      <c r="I175" s="50"/>
      <c r="J175" s="51"/>
      <c r="K175" s="48"/>
      <c r="L175" s="52"/>
      <c r="M175" s="53"/>
    </row>
    <row r="176" spans="1:13" ht="16.5" customHeight="1">
      <c r="A176" s="78">
        <v>169</v>
      </c>
      <c r="B176" s="79"/>
      <c r="C176" s="80"/>
      <c r="D176" s="81"/>
      <c r="E176" s="82"/>
      <c r="F176" s="83"/>
      <c r="G176" s="82"/>
      <c r="H176" s="82"/>
      <c r="I176" s="84"/>
      <c r="J176" s="85"/>
      <c r="K176" s="82"/>
      <c r="L176" s="86"/>
      <c r="M176" s="87"/>
    </row>
    <row r="177" spans="1:13" ht="16.5" customHeight="1">
      <c r="A177" s="88"/>
      <c r="B177" s="89"/>
      <c r="C177" s="90"/>
      <c r="D177" s="91"/>
      <c r="E177" s="33"/>
      <c r="F177" s="33"/>
      <c r="G177" s="33"/>
      <c r="H177" s="33"/>
      <c r="I177" s="33"/>
      <c r="J177" s="33"/>
      <c r="K177" s="33"/>
      <c r="L177" s="33"/>
      <c r="M177" s="31"/>
    </row>
    <row r="178" spans="1:13" ht="12.75" customHeight="1">
      <c r="A178" s="92"/>
      <c r="B178" s="31"/>
      <c r="C178" s="93"/>
      <c r="D178" s="31"/>
      <c r="E178" s="31"/>
      <c r="F178" s="31"/>
      <c r="G178" s="31"/>
      <c r="H178" s="31"/>
      <c r="I178" s="31"/>
      <c r="J178" s="31"/>
      <c r="K178" s="31"/>
      <c r="L178" s="31"/>
      <c r="M178" s="31"/>
    </row>
    <row r="179" spans="1:13" ht="12.75" customHeight="1">
      <c r="A179" s="92"/>
      <c r="B179" s="94" t="s">
        <v>138</v>
      </c>
      <c r="C179" s="95">
        <f>COUNTIF(D50:D91,"L")</f>
        <v>0</v>
      </c>
      <c r="D179" s="31"/>
      <c r="E179" s="31"/>
      <c r="F179" s="31"/>
      <c r="G179" s="31"/>
      <c r="H179" s="31"/>
      <c r="I179" s="31"/>
      <c r="J179" s="31"/>
      <c r="K179" s="31"/>
      <c r="L179" s="31"/>
      <c r="M179" s="31"/>
    </row>
    <row r="180" spans="1:13" ht="12.75" customHeight="1">
      <c r="A180" s="92"/>
      <c r="B180" s="94" t="s">
        <v>139</v>
      </c>
      <c r="C180" s="95">
        <f>COUNTIF(D50:D91,"P")</f>
        <v>0</v>
      </c>
      <c r="D180" s="31"/>
      <c r="E180" s="31"/>
      <c r="F180" s="31"/>
      <c r="G180" s="31"/>
      <c r="H180" s="31"/>
      <c r="I180" s="31"/>
      <c r="J180" s="31"/>
      <c r="K180" s="31"/>
      <c r="L180" s="31"/>
      <c r="M180" s="31"/>
    </row>
    <row r="181" spans="1:13" ht="12.75" customHeight="1">
      <c r="A181" s="92"/>
      <c r="B181" s="92" t="s">
        <v>140</v>
      </c>
      <c r="C181" s="93">
        <v>169</v>
      </c>
      <c r="D181" s="31"/>
      <c r="E181" s="31"/>
      <c r="F181" s="31"/>
      <c r="G181" s="31"/>
      <c r="H181" s="31"/>
      <c r="I181" s="31"/>
      <c r="J181" s="31"/>
      <c r="K181" s="31"/>
      <c r="L181" s="31"/>
      <c r="M181" s="31"/>
    </row>
    <row r="182" spans="1:13" ht="12.75" customHeight="1">
      <c r="A182" s="92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</row>
    <row r="183" spans="1:13" ht="12.75" customHeight="1">
      <c r="A183" s="92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</row>
    <row r="184" spans="1:13" ht="12.75" customHeight="1">
      <c r="A184" s="92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</row>
    <row r="185" spans="1:13" ht="12.75" customHeight="1">
      <c r="A185" s="92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</row>
    <row r="186" spans="1:13" ht="12.75" customHeight="1">
      <c r="A186" s="92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</row>
    <row r="187" spans="1:13" ht="12.75" customHeight="1">
      <c r="A187" s="92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</row>
    <row r="188" spans="1:13" ht="12.75" customHeight="1">
      <c r="A188" s="92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</row>
    <row r="189" spans="1:13" ht="12.75" customHeight="1">
      <c r="A189" s="92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</row>
    <row r="190" spans="1:13" ht="12.75" customHeight="1">
      <c r="A190" s="92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</row>
    <row r="191" spans="1:13" ht="12.75" customHeight="1">
      <c r="A191" s="92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</row>
    <row r="192" spans="1:13" ht="12.75" customHeight="1">
      <c r="A192" s="92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</row>
    <row r="193" spans="1:13" ht="12.75" customHeight="1">
      <c r="A193" s="92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</row>
    <row r="194" spans="1:13" ht="12.75" customHeight="1">
      <c r="A194" s="92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</row>
    <row r="195" spans="1:13" ht="12.75" customHeight="1">
      <c r="A195" s="92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</row>
    <row r="196" spans="1:13" ht="12.75" customHeight="1">
      <c r="A196" s="92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</row>
    <row r="197" spans="1:13" ht="12.75" customHeight="1">
      <c r="A197" s="92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</row>
    <row r="198" spans="1:13" ht="12.75" customHeight="1">
      <c r="A198" s="92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</row>
    <row r="199" spans="1:13" ht="12.75" customHeight="1">
      <c r="A199" s="92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</row>
    <row r="200" spans="1:13" ht="12.75" customHeight="1">
      <c r="A200" s="92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</row>
    <row r="201" spans="1:13" ht="12.75" customHeight="1">
      <c r="A201" s="92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</row>
    <row r="202" spans="1:13" ht="12.75" customHeight="1">
      <c r="A202" s="92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</row>
    <row r="203" spans="1:13" ht="12.75" customHeight="1">
      <c r="A203" s="92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</row>
    <row r="204" spans="1:13" ht="12.75" customHeight="1">
      <c r="A204" s="92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</row>
    <row r="205" spans="1:13" ht="12.75" customHeight="1">
      <c r="A205" s="92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</row>
    <row r="206" spans="1:13" ht="12.75" customHeight="1">
      <c r="A206" s="92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</row>
    <row r="207" spans="1:13" ht="12.75" customHeight="1">
      <c r="A207" s="92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</row>
    <row r="208" spans="1:13" ht="12.75" customHeight="1">
      <c r="A208" s="92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</row>
    <row r="209" spans="1:13" ht="12.75" customHeight="1">
      <c r="A209" s="92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</row>
    <row r="210" spans="1:13" ht="12.75" customHeight="1">
      <c r="A210" s="92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</row>
    <row r="211" spans="1:13" ht="12.75" customHeight="1">
      <c r="A211" s="92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</row>
    <row r="212" spans="1:13" ht="12.75" customHeight="1">
      <c r="A212" s="92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</row>
    <row r="213" spans="1:13" ht="12.75" customHeight="1">
      <c r="A213" s="92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</row>
    <row r="214" spans="1:13" ht="12.75" customHeight="1">
      <c r="A214" s="92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</row>
    <row r="215" spans="1:13" ht="12.75" customHeight="1">
      <c r="A215" s="92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</row>
    <row r="216" spans="1:13" ht="12.75" customHeight="1">
      <c r="A216" s="92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</row>
    <row r="217" spans="1:13" ht="12.75" customHeight="1">
      <c r="A217" s="92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</row>
    <row r="218" spans="1:13" ht="12.75" customHeight="1">
      <c r="A218" s="92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</row>
    <row r="219" spans="1:13" ht="12.75" customHeight="1">
      <c r="A219" s="92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</row>
    <row r="220" spans="1:13" ht="12.75" customHeight="1">
      <c r="A220" s="92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</row>
    <row r="221" spans="1:13" ht="12.75" customHeight="1">
      <c r="A221" s="92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</row>
    <row r="222" spans="1:13" ht="12.75" customHeight="1">
      <c r="A222" s="92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</row>
    <row r="223" spans="1:13" ht="12.75" customHeight="1">
      <c r="A223" s="92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</row>
    <row r="224" spans="1:13" ht="12.75" customHeight="1">
      <c r="A224" s="92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</row>
    <row r="225" spans="1:13" ht="12.75" customHeight="1">
      <c r="A225" s="92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</row>
    <row r="226" spans="1:13" ht="12.75" customHeight="1">
      <c r="A226" s="92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</row>
    <row r="227" spans="1:13" ht="12.75" customHeight="1">
      <c r="A227" s="92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</row>
    <row r="228" spans="1:13" ht="12.75" customHeight="1">
      <c r="A228" s="92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</row>
    <row r="229" spans="1:13" ht="12.75" customHeight="1">
      <c r="A229" s="92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</row>
    <row r="230" spans="1:13" ht="12.75" customHeight="1">
      <c r="A230" s="92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</row>
    <row r="231" spans="1:13" ht="12.75" customHeight="1">
      <c r="A231" s="92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</row>
    <row r="232" spans="1:13" ht="12.75" customHeight="1">
      <c r="A232" s="92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</row>
    <row r="233" spans="1:13" ht="12.75" customHeight="1">
      <c r="A233" s="92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</row>
    <row r="234" spans="1:13" ht="12.75" customHeight="1">
      <c r="A234" s="92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</row>
    <row r="235" spans="1:13" ht="12.75" customHeight="1">
      <c r="A235" s="92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</row>
    <row r="236" spans="1:13" ht="12.75" customHeight="1">
      <c r="A236" s="92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</row>
    <row r="237" spans="1:13" ht="12.75" customHeight="1">
      <c r="A237" s="92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</row>
    <row r="238" spans="1:13" ht="12.75" customHeight="1">
      <c r="A238" s="92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</row>
    <row r="239" spans="1:13" ht="12.75" customHeight="1">
      <c r="A239" s="92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</row>
    <row r="240" spans="1:13" ht="12.75" customHeight="1">
      <c r="A240" s="92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</row>
    <row r="241" spans="1:13" ht="12.75" customHeight="1">
      <c r="A241" s="92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</row>
    <row r="242" spans="1:13" ht="12.75" customHeight="1">
      <c r="A242" s="92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</row>
    <row r="243" spans="1:13" ht="12.75" customHeight="1">
      <c r="A243" s="92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</row>
    <row r="244" spans="1:13" ht="12.75" customHeight="1">
      <c r="A244" s="92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</row>
    <row r="245" spans="1:13" ht="12.75" customHeight="1">
      <c r="A245" s="92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</row>
    <row r="246" spans="1:13" ht="12.75" customHeight="1">
      <c r="A246" s="92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</row>
    <row r="247" spans="1:13" ht="12.75" customHeight="1">
      <c r="A247" s="92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</row>
    <row r="248" spans="1:13" ht="12.75" customHeight="1">
      <c r="A248" s="92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</row>
    <row r="249" spans="1:13" ht="12.75" customHeight="1">
      <c r="A249" s="92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</row>
    <row r="250" spans="1:13" ht="12.75" customHeight="1">
      <c r="A250" s="92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</row>
    <row r="251" spans="1:13" ht="12.75" customHeight="1">
      <c r="A251" s="92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</row>
    <row r="252" spans="1:13" ht="12.75" customHeight="1">
      <c r="A252" s="92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</row>
    <row r="253" spans="1:13" ht="12.75" customHeight="1">
      <c r="A253" s="92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</row>
    <row r="254" spans="1:13" ht="12.75" customHeight="1">
      <c r="A254" s="92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</row>
    <row r="255" spans="1:13" ht="12.75" customHeight="1">
      <c r="A255" s="92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</row>
    <row r="256" spans="1:13" ht="12.75" customHeight="1">
      <c r="A256" s="92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</row>
    <row r="257" spans="1:13" ht="12.75" customHeight="1">
      <c r="A257" s="92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</row>
    <row r="258" spans="1:13" ht="12.75" customHeight="1">
      <c r="A258" s="92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</row>
    <row r="259" spans="1:13" ht="12.75" customHeight="1">
      <c r="A259" s="92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</row>
    <row r="260" spans="1:13" ht="12.75" customHeight="1">
      <c r="A260" s="92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</row>
    <row r="261" spans="1:13" ht="12.75" customHeight="1">
      <c r="A261" s="92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</row>
    <row r="262" spans="1:13" ht="12.75" customHeight="1">
      <c r="A262" s="92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</row>
    <row r="263" spans="1:13" ht="12.75" customHeight="1">
      <c r="A263" s="92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>
      <c r="A264" s="92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</row>
    <row r="265" spans="1:13" ht="12.75" customHeight="1">
      <c r="A265" s="92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</row>
    <row r="266" spans="1:13" ht="12.75" customHeight="1">
      <c r="A266" s="92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</row>
    <row r="267" spans="1:13" ht="12.75" customHeight="1">
      <c r="A267" s="92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</row>
    <row r="268" spans="1:13" ht="12.75" customHeight="1">
      <c r="A268" s="92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</row>
    <row r="269" spans="1:13" ht="12.75" customHeight="1">
      <c r="A269" s="92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</row>
    <row r="270" spans="1:13" ht="12.75" customHeight="1">
      <c r="A270" s="92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</row>
    <row r="271" spans="1:13" ht="12.75" customHeight="1">
      <c r="A271" s="92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</row>
    <row r="272" spans="1:13" ht="12.75" customHeight="1">
      <c r="A272" s="92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</row>
    <row r="273" spans="1:13" ht="12.75" customHeight="1">
      <c r="A273" s="92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</row>
    <row r="274" spans="1:13" ht="12.75" customHeight="1">
      <c r="A274" s="92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</row>
    <row r="275" spans="1:13" ht="12.75" customHeight="1">
      <c r="A275" s="92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</row>
    <row r="276" spans="1:13" ht="12.75" customHeight="1">
      <c r="A276" s="92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</row>
    <row r="277" spans="1:13" ht="12.75" customHeight="1">
      <c r="A277" s="92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</row>
    <row r="278" spans="1:13" ht="12.75" customHeight="1">
      <c r="A278" s="92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</row>
    <row r="279" spans="1:13" ht="12.75" customHeight="1">
      <c r="A279" s="92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</row>
    <row r="280" spans="1:13" ht="12.75" customHeight="1">
      <c r="A280" s="92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</row>
    <row r="281" spans="1:13" ht="12.75" customHeight="1">
      <c r="A281" s="92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</row>
    <row r="282" spans="1:13" ht="12.75" customHeight="1">
      <c r="A282" s="92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</row>
    <row r="283" spans="1:13" ht="12.75" customHeight="1">
      <c r="A283" s="92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</row>
    <row r="284" spans="1:13" ht="12.75" customHeight="1">
      <c r="A284" s="92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</row>
    <row r="285" spans="1:13" ht="12.75" customHeight="1">
      <c r="A285" s="92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</row>
    <row r="286" spans="1:13" ht="12.75" customHeight="1">
      <c r="A286" s="92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</row>
    <row r="287" spans="1:13" ht="12.75" customHeight="1">
      <c r="A287" s="92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</row>
    <row r="288" spans="1:13" ht="12.75" customHeight="1">
      <c r="A288" s="92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</row>
    <row r="289" spans="1:13" ht="12.75" customHeight="1">
      <c r="A289" s="92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</row>
    <row r="290" spans="1:13" ht="12.75" customHeight="1">
      <c r="A290" s="92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</row>
    <row r="291" spans="1:13" ht="12.75" customHeight="1">
      <c r="A291" s="92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</row>
    <row r="292" spans="1:13" ht="12.75" customHeight="1">
      <c r="A292" s="92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</row>
    <row r="293" spans="1:13" ht="12.75" customHeight="1">
      <c r="A293" s="92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</row>
    <row r="294" spans="1:13" ht="12.75" customHeight="1">
      <c r="A294" s="92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</row>
    <row r="295" spans="1:13" ht="12.75" customHeight="1">
      <c r="A295" s="92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</row>
    <row r="296" spans="1:13" ht="12.75" customHeight="1">
      <c r="A296" s="92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</row>
    <row r="297" spans="1:13" ht="12.75" customHeight="1">
      <c r="A297" s="92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</row>
    <row r="298" spans="1:13" ht="12.75" customHeight="1">
      <c r="A298" s="92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</row>
    <row r="299" spans="1:13" ht="12.75" customHeight="1">
      <c r="A299" s="92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</row>
    <row r="300" spans="1:13" ht="12.75" customHeight="1">
      <c r="A300" s="92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</row>
    <row r="301" spans="1:13" ht="12.75" customHeight="1">
      <c r="A301" s="92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</row>
    <row r="302" spans="1:13" ht="12.75" customHeight="1">
      <c r="A302" s="92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</row>
    <row r="303" spans="1:13" ht="12.75" customHeight="1">
      <c r="A303" s="92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</row>
    <row r="304" spans="1:13" ht="12.75" customHeight="1">
      <c r="A304" s="92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</row>
    <row r="305" spans="1:13" ht="12.75" customHeight="1">
      <c r="A305" s="92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</row>
    <row r="306" spans="1:13" ht="12.75" customHeight="1">
      <c r="A306" s="92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</row>
    <row r="307" spans="1:13" ht="12.75" customHeight="1">
      <c r="A307" s="92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</row>
    <row r="308" spans="1:13" ht="12.75" customHeight="1">
      <c r="A308" s="92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</row>
    <row r="309" spans="1:13" ht="12.75" customHeight="1">
      <c r="A309" s="92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</row>
    <row r="310" spans="1:13" ht="12.75" customHeight="1">
      <c r="A310" s="92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</row>
    <row r="311" spans="1:13" ht="12.75" customHeight="1">
      <c r="A311" s="92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</row>
    <row r="312" spans="1:13" ht="12.75" customHeight="1">
      <c r="A312" s="92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</row>
    <row r="313" spans="1:13" ht="12.75" customHeight="1">
      <c r="A313" s="92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</row>
    <row r="314" spans="1:13" ht="12.75" customHeight="1">
      <c r="A314" s="92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</row>
    <row r="315" spans="1:13" ht="12.75" customHeight="1">
      <c r="A315" s="92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</row>
    <row r="316" spans="1:13" ht="12.75" customHeight="1">
      <c r="A316" s="92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</row>
    <row r="317" spans="1:13" ht="12.75" customHeight="1">
      <c r="A317" s="92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</row>
    <row r="318" spans="1:13" ht="12.75" customHeight="1">
      <c r="A318" s="92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</row>
    <row r="319" spans="1:13" ht="12.75" customHeight="1">
      <c r="A319" s="92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</row>
    <row r="320" spans="1:13" ht="12.75" customHeight="1">
      <c r="A320" s="92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</row>
    <row r="321" spans="1:13" ht="12.75" customHeight="1">
      <c r="A321" s="92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</row>
    <row r="322" spans="1:13" ht="12.75" customHeight="1">
      <c r="A322" s="92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</row>
    <row r="323" spans="1:13" ht="12.75" customHeight="1">
      <c r="A323" s="92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</row>
    <row r="324" spans="1:13" ht="12.75" customHeight="1">
      <c r="A324" s="92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</row>
    <row r="325" spans="1:13" ht="12.75" customHeight="1">
      <c r="A325" s="92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</row>
    <row r="326" spans="1:13" ht="12.75" customHeight="1">
      <c r="A326" s="92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</row>
    <row r="327" spans="1:13" ht="12.75" customHeight="1">
      <c r="A327" s="92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</row>
    <row r="328" spans="1:13" ht="12.75" customHeight="1">
      <c r="A328" s="92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</row>
    <row r="329" spans="1:13" ht="12.75" customHeight="1">
      <c r="A329" s="92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</row>
    <row r="330" spans="1:13" ht="12.75" customHeight="1">
      <c r="A330" s="92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</row>
    <row r="331" spans="1:13" ht="12.75" customHeight="1">
      <c r="A331" s="92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</row>
    <row r="332" spans="1:13" ht="12.75" customHeight="1">
      <c r="A332" s="92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</row>
    <row r="333" spans="1:13" ht="12.75" customHeight="1">
      <c r="A333" s="92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</row>
    <row r="334" spans="1:13" ht="12.75" customHeight="1">
      <c r="A334" s="92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</row>
    <row r="335" spans="1:13" ht="12.75" customHeight="1">
      <c r="A335" s="92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</row>
    <row r="336" spans="1:13" ht="12.75" customHeight="1">
      <c r="A336" s="92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</row>
    <row r="337" spans="1:13" ht="12.75" customHeight="1">
      <c r="A337" s="92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</row>
    <row r="338" spans="1:13" ht="12.75" customHeight="1">
      <c r="A338" s="92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</row>
    <row r="339" spans="1:13" ht="12.75" customHeight="1">
      <c r="A339" s="92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</row>
    <row r="340" spans="1:13" ht="12.75" customHeight="1">
      <c r="A340" s="92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</row>
    <row r="341" spans="1:13" ht="12.75" customHeight="1">
      <c r="A341" s="92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</row>
    <row r="342" spans="1:13" ht="12.75" customHeight="1">
      <c r="A342" s="92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</row>
    <row r="343" spans="1:13" ht="12.75" customHeight="1">
      <c r="A343" s="92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</row>
    <row r="344" spans="1:13" ht="12.75" customHeight="1">
      <c r="A344" s="92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</row>
    <row r="345" spans="1:13" ht="12.75" customHeight="1">
      <c r="A345" s="92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</row>
    <row r="346" spans="1:13" ht="12.75" customHeight="1">
      <c r="A346" s="92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</row>
    <row r="347" spans="1:13" ht="12.75" customHeight="1">
      <c r="A347" s="92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</row>
    <row r="348" spans="1:13" ht="12.75" customHeight="1">
      <c r="A348" s="92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</row>
    <row r="349" spans="1:13" ht="12.75" customHeight="1">
      <c r="A349" s="92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</row>
    <row r="350" spans="1:13" ht="12.75" customHeight="1">
      <c r="A350" s="92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</row>
    <row r="351" spans="1:13" ht="12.75" customHeight="1">
      <c r="A351" s="92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</row>
    <row r="352" spans="1:13" ht="12.75" customHeight="1">
      <c r="A352" s="92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</row>
    <row r="353" spans="1:13" ht="12.75" customHeight="1">
      <c r="A353" s="92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</row>
    <row r="354" spans="1:13" ht="12.75" customHeight="1">
      <c r="A354" s="92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</row>
    <row r="355" spans="1:13" ht="12.75" customHeight="1">
      <c r="A355" s="92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</row>
    <row r="356" spans="1:13" ht="12.75" customHeight="1">
      <c r="A356" s="92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</row>
    <row r="357" spans="1:13" ht="12.75" customHeight="1">
      <c r="A357" s="92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</row>
    <row r="358" spans="1:13" ht="12.75" customHeight="1">
      <c r="A358" s="92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</row>
    <row r="359" spans="1:13" ht="12.75" customHeight="1">
      <c r="A359" s="92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</row>
    <row r="360" spans="1:13" ht="12.75" customHeight="1">
      <c r="A360" s="92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</row>
    <row r="361" spans="1:13" ht="12.75" customHeight="1">
      <c r="A361" s="92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</row>
    <row r="362" spans="1:13" ht="12.75" customHeight="1">
      <c r="A362" s="92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</row>
    <row r="363" spans="1:13" ht="12.75" customHeight="1">
      <c r="A363" s="92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</row>
    <row r="364" spans="1:13" ht="12.75" customHeight="1">
      <c r="A364" s="92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</row>
    <row r="365" spans="1:13" ht="12.75" customHeight="1">
      <c r="A365" s="92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</row>
    <row r="366" spans="1:13" ht="12.75" customHeight="1">
      <c r="A366" s="92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</row>
    <row r="367" spans="1:13" ht="12.75" customHeight="1">
      <c r="A367" s="92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</row>
    <row r="368" spans="1:13" ht="12.75" customHeight="1">
      <c r="A368" s="92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</row>
    <row r="369" spans="1:13" ht="12.75" customHeight="1">
      <c r="A369" s="92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</row>
    <row r="370" spans="1:13" ht="12.75" customHeight="1">
      <c r="A370" s="92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</row>
    <row r="371" spans="1:13" ht="12.75" customHeight="1">
      <c r="A371" s="92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</row>
    <row r="372" spans="1:13" ht="12.75" customHeight="1">
      <c r="A372" s="92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</row>
    <row r="373" spans="1:13" ht="12.75" customHeight="1">
      <c r="A373" s="92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</row>
    <row r="374" spans="1:13" ht="12.75" customHeight="1">
      <c r="A374" s="92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</row>
    <row r="375" spans="1:13" ht="12.75" customHeight="1">
      <c r="A375" s="92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</row>
    <row r="376" spans="1:13" ht="12.75" customHeight="1">
      <c r="A376" s="92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</row>
    <row r="377" spans="1:13" ht="12.75" customHeight="1">
      <c r="A377" s="92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</row>
    <row r="378" spans="1:13" ht="12.75" customHeight="1">
      <c r="A378" s="92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</row>
    <row r="379" spans="1:13" ht="12.75" customHeight="1">
      <c r="A379" s="92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</row>
    <row r="380" spans="1:13" ht="12.75" customHeight="1">
      <c r="A380" s="92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</row>
    <row r="381" spans="1:13" ht="12.75" customHeight="1">
      <c r="A381" s="92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</row>
    <row r="382" spans="1:13" ht="12.75" customHeight="1">
      <c r="A382" s="92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</row>
    <row r="383" spans="1:13" ht="12.75" customHeight="1">
      <c r="A383" s="92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</row>
    <row r="384" spans="1:13" ht="12.75" customHeight="1">
      <c r="A384" s="92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</row>
    <row r="385" spans="1:13" ht="12.75" customHeight="1">
      <c r="A385" s="92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</row>
    <row r="386" spans="1:13" ht="12.75" customHeight="1">
      <c r="A386" s="92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</row>
    <row r="387" spans="1:13" ht="12.75" customHeight="1">
      <c r="A387" s="92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</row>
    <row r="388" spans="1:13" ht="12.75" customHeight="1">
      <c r="A388" s="92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</row>
    <row r="389" spans="1:13" ht="12.75" customHeight="1">
      <c r="A389" s="92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</row>
    <row r="390" spans="1:13" ht="12.75" customHeight="1">
      <c r="A390" s="92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</row>
    <row r="391" spans="1:13" ht="12.75" customHeight="1">
      <c r="A391" s="92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</row>
    <row r="392" spans="1:13" ht="12.75" customHeight="1">
      <c r="A392" s="92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</row>
    <row r="393" spans="1:13" ht="12.75" customHeight="1">
      <c r="A393" s="92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</row>
    <row r="394" spans="1:13" ht="12.75" customHeight="1">
      <c r="A394" s="92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</row>
    <row r="395" spans="1:13" ht="12.75" customHeight="1">
      <c r="A395" s="92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</row>
    <row r="396" spans="1:13" ht="12.75" customHeight="1">
      <c r="A396" s="92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</row>
    <row r="397" spans="1:13" ht="12.75" customHeight="1">
      <c r="A397" s="92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</row>
    <row r="398" spans="1:13" ht="12.75" customHeight="1">
      <c r="A398" s="92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</row>
    <row r="399" spans="1:13" ht="12.75" customHeight="1">
      <c r="A399" s="92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</row>
    <row r="400" spans="1:13" ht="12.75" customHeight="1">
      <c r="A400" s="92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</row>
    <row r="401" spans="1:13" ht="12.75" customHeight="1">
      <c r="A401" s="92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</row>
    <row r="402" spans="1:13" ht="12.75" customHeight="1">
      <c r="A402" s="92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</row>
    <row r="403" spans="1:13" ht="12.75" customHeight="1">
      <c r="A403" s="92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</row>
    <row r="404" spans="1:13" ht="12.75" customHeight="1">
      <c r="A404" s="92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</row>
    <row r="405" spans="1:13" ht="12.75" customHeight="1">
      <c r="A405" s="92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</row>
    <row r="406" spans="1:13" ht="12.75" customHeight="1">
      <c r="A406" s="92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</row>
    <row r="407" spans="1:13" ht="12.75" customHeight="1">
      <c r="A407" s="92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</row>
    <row r="408" spans="1:13" ht="12.75" customHeight="1">
      <c r="A408" s="92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</row>
    <row r="409" spans="1:13" ht="12.75" customHeight="1">
      <c r="A409" s="92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</row>
    <row r="410" spans="1:13" ht="12.75" customHeight="1">
      <c r="A410" s="92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</row>
    <row r="411" spans="1:13" ht="12.75" customHeight="1">
      <c r="A411" s="92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</row>
    <row r="412" spans="1:13" ht="12.75" customHeight="1">
      <c r="A412" s="92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</row>
    <row r="413" spans="1:13" ht="12.75" customHeight="1">
      <c r="A413" s="92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</row>
    <row r="414" spans="1:13" ht="12.75" customHeight="1">
      <c r="A414" s="92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</row>
    <row r="415" spans="1:13" ht="12.75" customHeight="1">
      <c r="A415" s="92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</row>
    <row r="416" spans="1:13" ht="12.75" customHeight="1">
      <c r="A416" s="92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</row>
    <row r="417" spans="1:13" ht="12.75" customHeight="1">
      <c r="A417" s="92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</row>
    <row r="418" spans="1:13" ht="12.75" customHeight="1">
      <c r="A418" s="92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</row>
    <row r="419" spans="1:13" ht="12.75" customHeight="1">
      <c r="A419" s="92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</row>
    <row r="420" spans="1:13" ht="12.75" customHeight="1">
      <c r="A420" s="92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</row>
    <row r="421" spans="1:13" ht="12.75" customHeight="1">
      <c r="A421" s="92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</row>
    <row r="422" spans="1:13" ht="12.75" customHeight="1">
      <c r="A422" s="92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</row>
    <row r="423" spans="1:13" ht="12.75" customHeight="1">
      <c r="A423" s="92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</row>
    <row r="424" spans="1:13" ht="12.75" customHeight="1">
      <c r="A424" s="92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</row>
    <row r="425" spans="1:13" ht="12.75" customHeight="1">
      <c r="A425" s="92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</row>
    <row r="426" spans="1:13" ht="12.75" customHeight="1">
      <c r="A426" s="92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</row>
    <row r="427" spans="1:13" ht="12.75" customHeight="1">
      <c r="A427" s="92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</row>
    <row r="428" spans="1:13" ht="12.75" customHeight="1">
      <c r="A428" s="92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</row>
    <row r="429" spans="1:13" ht="12.75" customHeight="1">
      <c r="A429" s="92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</row>
    <row r="430" spans="1:13" ht="12.75" customHeight="1">
      <c r="A430" s="92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</row>
    <row r="431" spans="1:13" ht="12.75" customHeight="1">
      <c r="A431" s="92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</row>
    <row r="432" spans="1:13" ht="12.75" customHeight="1">
      <c r="A432" s="92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</row>
    <row r="433" spans="1:13" ht="12.75" customHeight="1">
      <c r="A433" s="92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</row>
    <row r="434" spans="1:13" ht="12.75" customHeight="1">
      <c r="A434" s="92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</row>
    <row r="435" spans="1:13" ht="12.75" customHeight="1">
      <c r="A435" s="92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</row>
    <row r="436" spans="1:13" ht="12.75" customHeight="1">
      <c r="A436" s="92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</row>
    <row r="437" spans="1:13" ht="12.75" customHeight="1">
      <c r="A437" s="92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</row>
    <row r="438" spans="1:13" ht="12.75" customHeight="1">
      <c r="A438" s="92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</row>
    <row r="439" spans="1:13" ht="12.75" customHeight="1">
      <c r="A439" s="92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</row>
    <row r="440" spans="1:13" ht="12.75" customHeight="1">
      <c r="A440" s="92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</row>
    <row r="441" spans="1:13" ht="12.75" customHeight="1">
      <c r="A441" s="92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</row>
    <row r="442" spans="1:13" ht="12.75" customHeight="1">
      <c r="A442" s="92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</row>
    <row r="443" spans="1:13" ht="12.75" customHeight="1">
      <c r="A443" s="92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</row>
    <row r="444" spans="1:13" ht="12.75" customHeight="1">
      <c r="A444" s="92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</row>
    <row r="445" spans="1:13" ht="12.75" customHeight="1">
      <c r="A445" s="92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</row>
    <row r="446" spans="1:13" ht="12.75" customHeight="1">
      <c r="A446" s="92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</row>
    <row r="447" spans="1:13" ht="12.75" customHeight="1">
      <c r="A447" s="92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</row>
    <row r="448" spans="1:13" ht="12.75" customHeight="1">
      <c r="A448" s="92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</row>
    <row r="449" spans="1:13" ht="12.75" customHeight="1">
      <c r="A449" s="92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</row>
    <row r="450" spans="1:13" ht="12.75" customHeight="1">
      <c r="A450" s="92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</row>
    <row r="451" spans="1:13" ht="12.75" customHeight="1">
      <c r="A451" s="92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</row>
    <row r="452" spans="1:13" ht="12.75" customHeight="1">
      <c r="A452" s="92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</row>
    <row r="453" spans="1:13" ht="12.75" customHeight="1">
      <c r="A453" s="92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</row>
    <row r="454" spans="1:13" ht="12.75" customHeight="1">
      <c r="A454" s="92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</row>
    <row r="455" spans="1:13" ht="12.75" customHeight="1">
      <c r="A455" s="92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</row>
    <row r="456" spans="1:13" ht="12.75" customHeight="1">
      <c r="A456" s="92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</row>
    <row r="457" spans="1:13" ht="12.75" customHeight="1">
      <c r="A457" s="92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</row>
    <row r="458" spans="1:13" ht="12.75" customHeight="1">
      <c r="A458" s="92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</row>
    <row r="459" spans="1:13" ht="12.75" customHeight="1">
      <c r="A459" s="92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</row>
    <row r="460" spans="1:13" ht="12.75" customHeight="1">
      <c r="A460" s="92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</row>
    <row r="461" spans="1:13" ht="12.75" customHeight="1">
      <c r="A461" s="92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</row>
    <row r="462" spans="1:13" ht="12.75" customHeight="1">
      <c r="A462" s="92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</row>
    <row r="463" spans="1:13" ht="12.75" customHeight="1">
      <c r="A463" s="92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</row>
    <row r="464" spans="1:13" ht="12.75" customHeight="1">
      <c r="A464" s="92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</row>
    <row r="465" spans="1:13" ht="12.75" customHeight="1">
      <c r="A465" s="92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</row>
    <row r="466" spans="1:13" ht="12.75" customHeight="1">
      <c r="A466" s="92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</row>
    <row r="467" spans="1:13" ht="12.75" customHeight="1">
      <c r="A467" s="92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</row>
    <row r="468" spans="1:13" ht="12.75" customHeight="1">
      <c r="A468" s="92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</row>
    <row r="469" spans="1:13" ht="12.75" customHeight="1">
      <c r="A469" s="92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</row>
    <row r="470" spans="1:13" ht="12.75" customHeight="1">
      <c r="A470" s="92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</row>
    <row r="471" spans="1:13" ht="12.75" customHeight="1">
      <c r="A471" s="92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</row>
    <row r="472" spans="1:13" ht="12.75" customHeight="1">
      <c r="A472" s="92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</row>
    <row r="473" spans="1:13" ht="12.75" customHeight="1">
      <c r="A473" s="92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</row>
    <row r="474" spans="1:13" ht="12.75" customHeight="1">
      <c r="A474" s="92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</row>
    <row r="475" spans="1:13" ht="12.75" customHeight="1">
      <c r="A475" s="92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</row>
    <row r="476" spans="1:13" ht="12.75" customHeight="1">
      <c r="A476" s="92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</row>
    <row r="477" spans="1:13" ht="12.75" customHeight="1">
      <c r="A477" s="92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</row>
    <row r="478" spans="1:13" ht="12.75" customHeight="1">
      <c r="A478" s="92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</row>
    <row r="479" spans="1:13" ht="12.75" customHeight="1">
      <c r="A479" s="92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</row>
    <row r="480" spans="1:13" ht="12.75" customHeight="1">
      <c r="A480" s="92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</row>
    <row r="481" spans="1:13" ht="12.75" customHeight="1">
      <c r="A481" s="92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</row>
    <row r="482" spans="1:13" ht="12.75" customHeight="1">
      <c r="A482" s="92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</row>
    <row r="483" spans="1:13" ht="12.75" customHeight="1">
      <c r="A483" s="92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</row>
    <row r="484" spans="1:13" ht="12.75" customHeight="1">
      <c r="A484" s="92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</row>
    <row r="485" spans="1:13" ht="12.75" customHeight="1">
      <c r="A485" s="92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</row>
    <row r="486" spans="1:13" ht="12.75" customHeight="1">
      <c r="A486" s="92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</row>
    <row r="487" spans="1:13" ht="12.75" customHeight="1">
      <c r="A487" s="92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</row>
    <row r="488" spans="1:13" ht="12.75" customHeight="1">
      <c r="A488" s="92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</row>
    <row r="489" spans="1:13" ht="12.75" customHeight="1">
      <c r="A489" s="92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</row>
    <row r="490" spans="1:13" ht="12.75" customHeight="1">
      <c r="A490" s="92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</row>
    <row r="491" spans="1:13" ht="12.75" customHeight="1">
      <c r="A491" s="92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</row>
    <row r="492" spans="1:13" ht="12.75" customHeight="1">
      <c r="A492" s="92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</row>
    <row r="493" spans="1:13" ht="12.75" customHeight="1">
      <c r="A493" s="92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</row>
    <row r="494" spans="1:13" ht="12.75" customHeight="1">
      <c r="A494" s="92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</row>
    <row r="495" spans="1:13" ht="12.75" customHeight="1">
      <c r="A495" s="92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</row>
    <row r="496" spans="1:13" ht="12.75" customHeight="1">
      <c r="A496" s="92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</row>
    <row r="497" spans="1:13" ht="12.75" customHeight="1">
      <c r="A497" s="92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</row>
    <row r="498" spans="1:13" ht="12.75" customHeight="1">
      <c r="A498" s="92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</row>
    <row r="499" spans="1:13" ht="12.75" customHeight="1">
      <c r="A499" s="92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</row>
    <row r="500" spans="1:13" ht="12.75" customHeight="1">
      <c r="A500" s="92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</row>
    <row r="501" spans="1:13" ht="12.75" customHeight="1">
      <c r="A501" s="92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</row>
    <row r="502" spans="1:13" ht="12.75" customHeight="1">
      <c r="A502" s="92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</row>
    <row r="503" spans="1:13" ht="12.75" customHeight="1">
      <c r="A503" s="92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</row>
    <row r="504" spans="1:13" ht="12.75" customHeight="1">
      <c r="A504" s="92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</row>
    <row r="505" spans="1:13" ht="12.75" customHeight="1">
      <c r="A505" s="92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</row>
    <row r="506" spans="1:13" ht="12.75" customHeight="1">
      <c r="A506" s="92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</row>
    <row r="507" spans="1:13" ht="12.75" customHeight="1">
      <c r="A507" s="92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</row>
    <row r="508" spans="1:13" ht="12.75" customHeight="1">
      <c r="A508" s="92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</row>
    <row r="509" spans="1:13" ht="12.75" customHeight="1">
      <c r="A509" s="92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</row>
    <row r="510" spans="1:13" ht="12.75" customHeight="1">
      <c r="A510" s="92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</row>
    <row r="511" spans="1:13" ht="12.75" customHeight="1">
      <c r="A511" s="92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</row>
    <row r="512" spans="1:13" ht="12.75" customHeight="1">
      <c r="A512" s="92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</row>
    <row r="513" spans="1:13" ht="12.75" customHeight="1">
      <c r="A513" s="92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</row>
    <row r="514" spans="1:13" ht="12.75" customHeight="1">
      <c r="A514" s="92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</row>
    <row r="515" spans="1:13" ht="12.75" customHeight="1">
      <c r="A515" s="92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</row>
    <row r="516" spans="1:13" ht="12.75" customHeight="1">
      <c r="A516" s="92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</row>
    <row r="517" spans="1:13" ht="12.75" customHeight="1">
      <c r="A517" s="92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</row>
    <row r="518" spans="1:13" ht="12.75" customHeight="1">
      <c r="A518" s="92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</row>
    <row r="519" spans="1:13" ht="12.75" customHeight="1">
      <c r="A519" s="92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</row>
    <row r="520" spans="1:13" ht="12.75" customHeight="1">
      <c r="A520" s="92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</row>
    <row r="521" spans="1:13" ht="12.75" customHeight="1">
      <c r="A521" s="92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</row>
    <row r="522" spans="1:13" ht="12.75" customHeight="1">
      <c r="A522" s="92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</row>
    <row r="523" spans="1:13" ht="12.75" customHeight="1">
      <c r="A523" s="92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</row>
    <row r="524" spans="1:13" ht="12.75" customHeight="1">
      <c r="A524" s="92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</row>
    <row r="525" spans="1:13" ht="12.75" customHeight="1">
      <c r="A525" s="92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</row>
    <row r="526" spans="1:13" ht="12.75" customHeight="1">
      <c r="A526" s="92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</row>
    <row r="527" spans="1:13" ht="12.75" customHeight="1">
      <c r="A527" s="92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</row>
    <row r="528" spans="1:13" ht="12.75" customHeight="1">
      <c r="A528" s="92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</row>
    <row r="529" spans="1:13" ht="12.75" customHeight="1">
      <c r="A529" s="92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</row>
    <row r="530" spans="1:13" ht="12.75" customHeight="1">
      <c r="A530" s="92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</row>
    <row r="531" spans="1:13" ht="12.75" customHeight="1">
      <c r="A531" s="92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</row>
    <row r="532" spans="1:13" ht="12.75" customHeight="1">
      <c r="A532" s="92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</row>
    <row r="533" spans="1:13" ht="12.75" customHeight="1">
      <c r="A533" s="92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</row>
    <row r="534" spans="1:13" ht="12.75" customHeight="1">
      <c r="A534" s="92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</row>
    <row r="535" spans="1:13" ht="12.75" customHeight="1">
      <c r="A535" s="92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</row>
    <row r="536" spans="1:13" ht="12.75" customHeight="1">
      <c r="A536" s="92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</row>
    <row r="537" spans="1:13" ht="12.75" customHeight="1">
      <c r="A537" s="92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</row>
    <row r="538" spans="1:13" ht="12.75" customHeight="1">
      <c r="A538" s="92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</row>
    <row r="539" spans="1:13" ht="12.75" customHeight="1">
      <c r="A539" s="92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</row>
    <row r="540" spans="1:13" ht="12.75" customHeight="1">
      <c r="A540" s="92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</row>
    <row r="541" spans="1:13" ht="12.75" customHeight="1">
      <c r="A541" s="92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</row>
    <row r="542" spans="1:13" ht="12.75" customHeight="1">
      <c r="A542" s="92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</row>
    <row r="543" spans="1:13" ht="12.75" customHeight="1">
      <c r="A543" s="92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</row>
    <row r="544" spans="1:13" ht="12.75" customHeight="1">
      <c r="A544" s="92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</row>
    <row r="545" spans="1:13" ht="12.75" customHeight="1">
      <c r="A545" s="92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</row>
    <row r="546" spans="1:13" ht="12.75" customHeight="1">
      <c r="A546" s="92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</row>
    <row r="547" spans="1:13" ht="12.75" customHeight="1">
      <c r="A547" s="92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</row>
    <row r="548" spans="1:13" ht="12.75" customHeight="1">
      <c r="A548" s="92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</row>
    <row r="549" spans="1:13" ht="12.75" customHeight="1">
      <c r="A549" s="92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</row>
    <row r="550" spans="1:13" ht="12.75" customHeight="1">
      <c r="A550" s="92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</row>
    <row r="551" spans="1:13" ht="12.75" customHeight="1">
      <c r="A551" s="92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</row>
    <row r="552" spans="1:13" ht="12.75" customHeight="1">
      <c r="A552" s="92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</row>
    <row r="553" spans="1:13" ht="12.75" customHeight="1">
      <c r="A553" s="92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</row>
    <row r="554" spans="1:13" ht="12.75" customHeight="1">
      <c r="A554" s="92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</row>
    <row r="555" spans="1:13" ht="12.75" customHeight="1">
      <c r="A555" s="92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</row>
    <row r="556" spans="1:13" ht="12.75" customHeight="1">
      <c r="A556" s="92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</row>
    <row r="557" spans="1:13" ht="12.75" customHeight="1">
      <c r="A557" s="92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</row>
    <row r="558" spans="1:13" ht="12.75" customHeight="1">
      <c r="A558" s="92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</row>
    <row r="559" spans="1:13" ht="12.75" customHeight="1">
      <c r="A559" s="92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</row>
    <row r="560" spans="1:13" ht="12.75" customHeight="1">
      <c r="A560" s="92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</row>
    <row r="561" spans="1:13" ht="12.75" customHeight="1">
      <c r="A561" s="92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</row>
    <row r="562" spans="1:13" ht="12.75" customHeight="1">
      <c r="A562" s="92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</row>
    <row r="563" spans="1:13" ht="12.75" customHeight="1">
      <c r="A563" s="92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</row>
    <row r="564" spans="1:13" ht="12.75" customHeight="1">
      <c r="A564" s="92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</row>
    <row r="565" spans="1:13" ht="12.75" customHeight="1">
      <c r="A565" s="92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</row>
    <row r="566" spans="1:13" ht="12.75" customHeight="1">
      <c r="A566" s="92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</row>
    <row r="567" spans="1:13" ht="12.75" customHeight="1">
      <c r="A567" s="92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</row>
    <row r="568" spans="1:13" ht="12.75" customHeight="1">
      <c r="A568" s="92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</row>
    <row r="569" spans="1:13" ht="12.75" customHeight="1">
      <c r="A569" s="92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</row>
    <row r="570" spans="1:13" ht="12.75" customHeight="1">
      <c r="A570" s="92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</row>
    <row r="571" spans="1:13" ht="12.75" customHeight="1">
      <c r="A571" s="92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</row>
    <row r="572" spans="1:13" ht="12.75" customHeight="1">
      <c r="A572" s="92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</row>
    <row r="573" spans="1:13" ht="12.75" customHeight="1">
      <c r="A573" s="92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</row>
    <row r="574" spans="1:13" ht="12.75" customHeight="1">
      <c r="A574" s="92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</row>
    <row r="575" spans="1:13" ht="12.75" customHeight="1">
      <c r="A575" s="92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</row>
    <row r="576" spans="1:13" ht="12.75" customHeight="1">
      <c r="A576" s="92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</row>
    <row r="577" spans="1:13" ht="12.75" customHeight="1">
      <c r="A577" s="92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</row>
    <row r="578" spans="1:13" ht="12.75" customHeight="1">
      <c r="A578" s="92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</row>
    <row r="579" spans="1:13" ht="12.75" customHeight="1">
      <c r="A579" s="92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</row>
    <row r="580" spans="1:13" ht="12.75" customHeight="1">
      <c r="A580" s="92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</row>
    <row r="581" spans="1:13" ht="12.75" customHeight="1">
      <c r="A581" s="92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</row>
    <row r="582" spans="1:13" ht="12.75" customHeight="1">
      <c r="A582" s="92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</row>
    <row r="583" spans="1:13" ht="12.75" customHeight="1">
      <c r="A583" s="92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</row>
    <row r="584" spans="1:13" ht="12.75" customHeight="1">
      <c r="A584" s="92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</row>
    <row r="585" spans="1:13" ht="12.75" customHeight="1">
      <c r="A585" s="92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</row>
    <row r="586" spans="1:13" ht="12.75" customHeight="1">
      <c r="A586" s="92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</row>
    <row r="587" spans="1:13" ht="12.75" customHeight="1">
      <c r="A587" s="92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</row>
    <row r="588" spans="1:13" ht="12.75" customHeight="1">
      <c r="A588" s="92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</row>
    <row r="589" spans="1:13" ht="12.75" customHeight="1">
      <c r="A589" s="92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</row>
    <row r="590" spans="1:13" ht="12.75" customHeight="1">
      <c r="A590" s="92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</row>
    <row r="591" spans="1:13" ht="12.75" customHeight="1">
      <c r="A591" s="92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</row>
    <row r="592" spans="1:13" ht="12.75" customHeight="1">
      <c r="A592" s="92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</row>
    <row r="593" spans="1:13" ht="12.75" customHeight="1">
      <c r="A593" s="92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</row>
    <row r="594" spans="1:13" ht="12.75" customHeight="1">
      <c r="A594" s="92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</row>
    <row r="595" spans="1:13" ht="12.75" customHeight="1">
      <c r="A595" s="92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</row>
    <row r="596" spans="1:13" ht="12.75" customHeight="1">
      <c r="A596" s="92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</row>
    <row r="597" spans="1:13" ht="12.75" customHeight="1">
      <c r="A597" s="92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</row>
    <row r="598" spans="1:13" ht="12.75" customHeight="1">
      <c r="A598" s="92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</row>
    <row r="599" spans="1:13" ht="12.75" customHeight="1">
      <c r="A599" s="92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</row>
    <row r="600" spans="1:13" ht="12.75" customHeight="1">
      <c r="A600" s="92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</row>
    <row r="601" spans="1:13" ht="12.75" customHeight="1">
      <c r="A601" s="92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</row>
    <row r="602" spans="1:13" ht="12.75" customHeight="1">
      <c r="A602" s="92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</row>
    <row r="603" spans="1:13" ht="12.75" customHeight="1">
      <c r="A603" s="92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</row>
    <row r="604" spans="1:13" ht="12.75" customHeight="1">
      <c r="A604" s="92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</row>
    <row r="605" spans="1:13" ht="12.75" customHeight="1">
      <c r="A605" s="92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</row>
    <row r="606" spans="1:13" ht="12.75" customHeight="1">
      <c r="A606" s="92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</row>
    <row r="607" spans="1:13" ht="12.75" customHeight="1">
      <c r="A607" s="92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</row>
    <row r="608" spans="1:13" ht="12.75" customHeight="1">
      <c r="A608" s="92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</row>
    <row r="609" spans="1:13" ht="12.75" customHeight="1">
      <c r="A609" s="92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</row>
    <row r="610" spans="1:13" ht="12.75" customHeight="1">
      <c r="A610" s="92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</row>
    <row r="611" spans="1:13" ht="12.75" customHeight="1">
      <c r="A611" s="92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</row>
    <row r="612" spans="1:13" ht="12.75" customHeight="1">
      <c r="A612" s="92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</row>
    <row r="613" spans="1:13" ht="12.75" customHeight="1">
      <c r="A613" s="92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</row>
    <row r="614" spans="1:13" ht="12.75" customHeight="1">
      <c r="A614" s="92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</row>
    <row r="615" spans="1:13" ht="12.75" customHeight="1">
      <c r="A615" s="92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</row>
    <row r="616" spans="1:13" ht="12.75" customHeight="1">
      <c r="A616" s="92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</row>
    <row r="617" spans="1:13" ht="12.75" customHeight="1">
      <c r="A617" s="92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</row>
    <row r="618" spans="1:13" ht="12.75" customHeight="1">
      <c r="A618" s="92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</row>
    <row r="619" spans="1:13" ht="12.75" customHeight="1">
      <c r="A619" s="92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</row>
    <row r="620" spans="1:13" ht="12.75" customHeight="1">
      <c r="A620" s="92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</row>
    <row r="621" spans="1:13" ht="12.75" customHeight="1">
      <c r="A621" s="92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</row>
    <row r="622" spans="1:13" ht="12.75" customHeight="1">
      <c r="A622" s="92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</row>
    <row r="623" spans="1:13" ht="12.75" customHeight="1">
      <c r="A623" s="92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</row>
    <row r="624" spans="1:13" ht="12.75" customHeight="1">
      <c r="A624" s="92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</row>
    <row r="625" spans="1:13" ht="12.75" customHeight="1">
      <c r="A625" s="92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</row>
    <row r="626" spans="1:13" ht="12.75" customHeight="1">
      <c r="A626" s="92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</row>
    <row r="627" spans="1:13" ht="12.75" customHeight="1">
      <c r="A627" s="92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</row>
    <row r="628" spans="1:13" ht="12.75" customHeight="1">
      <c r="A628" s="92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</row>
    <row r="629" spans="1:13" ht="12.75" customHeight="1">
      <c r="A629" s="92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</row>
    <row r="630" spans="1:13" ht="12.75" customHeight="1">
      <c r="A630" s="92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</row>
    <row r="631" spans="1:13" ht="12.75" customHeight="1">
      <c r="A631" s="92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</row>
    <row r="632" spans="1:13" ht="12.75" customHeight="1">
      <c r="A632" s="92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</row>
    <row r="633" spans="1:13" ht="12.75" customHeight="1">
      <c r="A633" s="92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</row>
    <row r="634" spans="1:13" ht="12.75" customHeight="1">
      <c r="A634" s="92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</row>
    <row r="635" spans="1:13" ht="12.75" customHeight="1">
      <c r="A635" s="92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</row>
    <row r="636" spans="1:13" ht="12.75" customHeight="1">
      <c r="A636" s="92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</row>
    <row r="637" spans="1:13" ht="12.75" customHeight="1">
      <c r="A637" s="92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</row>
    <row r="638" spans="1:13" ht="12.75" customHeight="1">
      <c r="A638" s="92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</row>
    <row r="639" spans="1:13" ht="12.75" customHeight="1">
      <c r="A639" s="92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</row>
    <row r="640" spans="1:13" ht="12.75" customHeight="1">
      <c r="A640" s="92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</row>
    <row r="641" spans="1:13" ht="12.75" customHeight="1">
      <c r="A641" s="92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</row>
    <row r="642" spans="1:13" ht="12.75" customHeight="1">
      <c r="A642" s="92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</row>
    <row r="643" spans="1:13" ht="12.75" customHeight="1">
      <c r="A643" s="92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</row>
    <row r="644" spans="1:13" ht="12.75" customHeight="1">
      <c r="A644" s="92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</row>
    <row r="645" spans="1:13" ht="12.75" customHeight="1">
      <c r="A645" s="92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</row>
    <row r="646" spans="1:13" ht="12.75" customHeight="1">
      <c r="A646" s="92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</row>
    <row r="647" spans="1:13" ht="12.75" customHeight="1">
      <c r="A647" s="92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</row>
    <row r="648" spans="1:13" ht="12.75" customHeight="1">
      <c r="A648" s="92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</row>
    <row r="649" spans="1:13" ht="12.75" customHeight="1">
      <c r="A649" s="92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</row>
    <row r="650" spans="1:13" ht="12.75" customHeight="1">
      <c r="A650" s="92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</row>
    <row r="651" spans="1:13" ht="12.75" customHeight="1">
      <c r="A651" s="92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</row>
    <row r="652" spans="1:13" ht="12.75" customHeight="1">
      <c r="A652" s="92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</row>
    <row r="653" spans="1:13" ht="12.75" customHeight="1">
      <c r="A653" s="92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</row>
    <row r="654" spans="1:13" ht="12.75" customHeight="1">
      <c r="A654" s="92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</row>
    <row r="655" spans="1:13" ht="12.75" customHeight="1">
      <c r="A655" s="92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</row>
    <row r="656" spans="1:13" ht="12.75" customHeight="1">
      <c r="A656" s="92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</row>
    <row r="657" spans="1:13" ht="12.75" customHeight="1">
      <c r="A657" s="92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</row>
    <row r="658" spans="1:13" ht="12.75" customHeight="1">
      <c r="A658" s="92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</row>
    <row r="659" spans="1:13" ht="12.75" customHeight="1">
      <c r="A659" s="92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</row>
    <row r="660" spans="1:13" ht="12.75" customHeight="1">
      <c r="A660" s="92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</row>
    <row r="661" spans="1:13" ht="12.75" customHeight="1">
      <c r="A661" s="92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</row>
    <row r="662" spans="1:13" ht="12.75" customHeight="1">
      <c r="A662" s="92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</row>
    <row r="663" spans="1:13" ht="12.75" customHeight="1">
      <c r="A663" s="92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</row>
    <row r="664" spans="1:13" ht="12.75" customHeight="1">
      <c r="A664" s="92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</row>
    <row r="665" spans="1:13" ht="12.75" customHeight="1">
      <c r="A665" s="92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</row>
    <row r="666" spans="1:13" ht="12.75" customHeight="1">
      <c r="A666" s="92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</row>
    <row r="667" spans="1:13" ht="12.75" customHeight="1">
      <c r="A667" s="92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</row>
    <row r="668" spans="1:13" ht="12.75" customHeight="1">
      <c r="A668" s="92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</row>
    <row r="669" spans="1:13" ht="12.75" customHeight="1">
      <c r="A669" s="92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</row>
    <row r="670" spans="1:13" ht="12.75" customHeight="1">
      <c r="A670" s="92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</row>
    <row r="671" spans="1:13" ht="12.75" customHeight="1">
      <c r="A671" s="92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</row>
    <row r="672" spans="1:13" ht="12.75" customHeight="1">
      <c r="A672" s="92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</row>
    <row r="673" spans="1:13" ht="12.75" customHeight="1">
      <c r="A673" s="92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</row>
    <row r="674" spans="1:13" ht="12.75" customHeight="1">
      <c r="A674" s="92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</row>
    <row r="675" spans="1:13" ht="12.75" customHeight="1">
      <c r="A675" s="92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</row>
    <row r="676" spans="1:13" ht="12.75" customHeight="1">
      <c r="A676" s="92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</row>
    <row r="677" spans="1:13" ht="12.75" customHeight="1">
      <c r="A677" s="92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</row>
    <row r="678" spans="1:13" ht="12.75" customHeight="1">
      <c r="A678" s="92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</row>
    <row r="679" spans="1:13" ht="12.75" customHeight="1">
      <c r="A679" s="92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</row>
    <row r="680" spans="1:13" ht="12.75" customHeight="1">
      <c r="A680" s="92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</row>
    <row r="681" spans="1:13" ht="12.75" customHeight="1">
      <c r="A681" s="92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</row>
    <row r="682" spans="1:13" ht="12.75" customHeight="1">
      <c r="A682" s="92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</row>
    <row r="683" spans="1:13" ht="12.75" customHeight="1">
      <c r="A683" s="92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</row>
    <row r="684" spans="1:13" ht="12.75" customHeight="1">
      <c r="A684" s="92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</row>
    <row r="685" spans="1:13" ht="12.75" customHeight="1">
      <c r="A685" s="92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</row>
    <row r="686" spans="1:13" ht="12.75" customHeight="1">
      <c r="A686" s="92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</row>
    <row r="687" spans="1:13" ht="12.75" customHeight="1">
      <c r="A687" s="92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</row>
    <row r="688" spans="1:13" ht="12.75" customHeight="1">
      <c r="A688" s="92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</row>
    <row r="689" spans="1:13" ht="12.75" customHeight="1">
      <c r="A689" s="92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</row>
    <row r="690" spans="1:13" ht="12.75" customHeight="1">
      <c r="A690" s="92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</row>
    <row r="691" spans="1:13" ht="12.75" customHeight="1">
      <c r="A691" s="92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</row>
    <row r="692" spans="1:13" ht="12.75" customHeight="1">
      <c r="A692" s="92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</row>
    <row r="693" spans="1:13" ht="12.75" customHeight="1">
      <c r="A693" s="92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</row>
    <row r="694" spans="1:13" ht="12.75" customHeight="1">
      <c r="A694" s="92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</row>
    <row r="695" spans="1:13" ht="12.75" customHeight="1">
      <c r="A695" s="92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</row>
    <row r="696" spans="1:13" ht="12.75" customHeight="1">
      <c r="A696" s="92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</row>
    <row r="697" spans="1:13" ht="12.75" customHeight="1">
      <c r="A697" s="92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</row>
    <row r="698" spans="1:13" ht="12.75" customHeight="1">
      <c r="A698" s="92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</row>
    <row r="699" spans="1:13" ht="12.75" customHeight="1">
      <c r="A699" s="92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</row>
    <row r="700" spans="1:13" ht="12.75" customHeight="1">
      <c r="A700" s="92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</row>
    <row r="701" spans="1:13" ht="12.75" customHeight="1">
      <c r="A701" s="92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</row>
    <row r="702" spans="1:13" ht="12.75" customHeight="1">
      <c r="A702" s="92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</row>
    <row r="703" spans="1:13" ht="12.75" customHeight="1">
      <c r="A703" s="92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</row>
    <row r="704" spans="1:13" ht="12.75" customHeight="1">
      <c r="A704" s="92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</row>
    <row r="705" spans="1:13" ht="12.75" customHeight="1">
      <c r="A705" s="92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</row>
    <row r="706" spans="1:13" ht="12.75" customHeight="1">
      <c r="A706" s="92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</row>
    <row r="707" spans="1:13" ht="12.75" customHeight="1">
      <c r="A707" s="92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</row>
    <row r="708" spans="1:13" ht="12.75" customHeight="1">
      <c r="A708" s="92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</row>
    <row r="709" spans="1:13" ht="12.75" customHeight="1">
      <c r="A709" s="92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</row>
    <row r="710" spans="1:13" ht="12.75" customHeight="1">
      <c r="A710" s="92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</row>
    <row r="711" spans="1:13" ht="12.75" customHeight="1">
      <c r="A711" s="92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</row>
    <row r="712" spans="1:13" ht="12.75" customHeight="1">
      <c r="A712" s="92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</row>
    <row r="713" spans="1:13" ht="12.75" customHeight="1">
      <c r="A713" s="92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</row>
    <row r="714" spans="1:13" ht="12.75" customHeight="1">
      <c r="A714" s="92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</row>
    <row r="715" spans="1:13" ht="12.75" customHeight="1">
      <c r="A715" s="92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</row>
    <row r="716" spans="1:13" ht="12.75" customHeight="1">
      <c r="A716" s="92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</row>
    <row r="717" spans="1:13" ht="12.75" customHeight="1">
      <c r="A717" s="92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</row>
    <row r="718" spans="1:13" ht="12.75" customHeight="1">
      <c r="A718" s="92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</row>
    <row r="719" spans="1:13" ht="12.75" customHeight="1">
      <c r="A719" s="92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</row>
    <row r="720" spans="1:13" ht="12.75" customHeight="1">
      <c r="A720" s="92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</row>
    <row r="721" spans="1:13" ht="12.75" customHeight="1">
      <c r="A721" s="92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</row>
    <row r="722" spans="1:13" ht="12.75" customHeight="1">
      <c r="A722" s="92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</row>
    <row r="723" spans="1:13" ht="12.75" customHeight="1">
      <c r="A723" s="92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</row>
    <row r="724" spans="1:13" ht="12.75" customHeight="1">
      <c r="A724" s="92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</row>
    <row r="725" spans="1:13" ht="12.75" customHeight="1">
      <c r="A725" s="92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</row>
    <row r="726" spans="1:13" ht="12.75" customHeight="1">
      <c r="A726" s="92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</row>
    <row r="727" spans="1:13" ht="12.75" customHeight="1">
      <c r="A727" s="92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</row>
    <row r="728" spans="1:13" ht="12.75" customHeight="1">
      <c r="A728" s="92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</row>
    <row r="729" spans="1:13" ht="12.75" customHeight="1">
      <c r="A729" s="92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</row>
    <row r="730" spans="1:13" ht="12.75" customHeight="1">
      <c r="A730" s="92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</row>
    <row r="731" spans="1:13" ht="12.75" customHeight="1">
      <c r="A731" s="92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</row>
    <row r="732" spans="1:13" ht="12.75" customHeight="1">
      <c r="A732" s="92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</row>
    <row r="733" spans="1:13" ht="12.75" customHeight="1">
      <c r="A733" s="92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</row>
    <row r="734" spans="1:13" ht="12.75" customHeight="1">
      <c r="A734" s="92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</row>
    <row r="735" spans="1:13" ht="12.75" customHeight="1">
      <c r="A735" s="92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</row>
    <row r="736" spans="1:13" ht="12.75" customHeight="1">
      <c r="A736" s="92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</row>
    <row r="737" spans="1:13" ht="12.75" customHeight="1">
      <c r="A737" s="92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</row>
    <row r="738" spans="1:13" ht="12.75" customHeight="1">
      <c r="A738" s="92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</row>
    <row r="739" spans="1:13" ht="12.75" customHeight="1">
      <c r="A739" s="92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</row>
    <row r="740" spans="1:13" ht="12.75" customHeight="1">
      <c r="A740" s="92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</row>
    <row r="741" spans="1:13" ht="12.75" customHeight="1">
      <c r="A741" s="92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</row>
    <row r="742" spans="1:13" ht="12.75" customHeight="1">
      <c r="A742" s="92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</row>
    <row r="743" spans="1:13" ht="12.75" customHeight="1">
      <c r="A743" s="92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</row>
    <row r="744" spans="1:13" ht="12.75" customHeight="1">
      <c r="A744" s="92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</row>
    <row r="745" spans="1:13" ht="12.75" customHeight="1">
      <c r="A745" s="92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</row>
    <row r="746" spans="1:13" ht="12.75" customHeight="1">
      <c r="A746" s="92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</row>
    <row r="747" spans="1:13" ht="12.75" customHeight="1">
      <c r="A747" s="92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</row>
    <row r="748" spans="1:13" ht="12.75" customHeight="1">
      <c r="A748" s="92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</row>
    <row r="749" spans="1:13" ht="12.75" customHeight="1">
      <c r="A749" s="92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</row>
    <row r="750" spans="1:13" ht="12.75" customHeight="1">
      <c r="A750" s="92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</row>
    <row r="751" spans="1:13" ht="12.75" customHeight="1">
      <c r="A751" s="92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</row>
    <row r="752" spans="1:13" ht="12.75" customHeight="1">
      <c r="A752" s="92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</row>
    <row r="753" spans="1:13" ht="12.75" customHeight="1">
      <c r="A753" s="92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</row>
    <row r="754" spans="1:13" ht="12.75" customHeight="1">
      <c r="A754" s="92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</row>
    <row r="755" spans="1:13" ht="12.75" customHeight="1">
      <c r="A755" s="92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</row>
    <row r="756" spans="1:13" ht="12.75" customHeight="1">
      <c r="A756" s="92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</row>
    <row r="757" spans="1:13" ht="12.75" customHeight="1">
      <c r="A757" s="92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</row>
    <row r="758" spans="1:13" ht="12.75" customHeight="1">
      <c r="A758" s="92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</row>
    <row r="759" spans="1:13" ht="12.75" customHeight="1">
      <c r="A759" s="92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</row>
    <row r="760" spans="1:13" ht="12.75" customHeight="1">
      <c r="A760" s="92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</row>
    <row r="761" spans="1:13" ht="12.75" customHeight="1">
      <c r="A761" s="92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</row>
    <row r="762" spans="1:13" ht="12.75" customHeight="1">
      <c r="A762" s="92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</row>
    <row r="763" spans="1:13" ht="12.75" customHeight="1">
      <c r="A763" s="92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</row>
    <row r="764" spans="1:13" ht="12.75" customHeight="1">
      <c r="A764" s="92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</row>
    <row r="765" spans="1:13" ht="12.75" customHeight="1">
      <c r="A765" s="92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</row>
    <row r="766" spans="1:13" ht="12.75" customHeight="1">
      <c r="A766" s="92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</row>
    <row r="767" spans="1:13" ht="12.75" customHeight="1">
      <c r="A767" s="92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</row>
    <row r="768" spans="1:13" ht="12.75" customHeight="1">
      <c r="A768" s="92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</row>
    <row r="769" spans="1:13" ht="12.75" customHeight="1">
      <c r="A769" s="92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</row>
    <row r="770" spans="1:13" ht="12.75" customHeight="1">
      <c r="A770" s="92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</row>
    <row r="771" spans="1:13" ht="12.75" customHeight="1">
      <c r="A771" s="92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</row>
    <row r="772" spans="1:13" ht="12.75" customHeight="1">
      <c r="A772" s="92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</row>
    <row r="773" spans="1:13" ht="12.75" customHeight="1">
      <c r="A773" s="92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</row>
    <row r="774" spans="1:13" ht="12.75" customHeight="1">
      <c r="A774" s="92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</row>
    <row r="775" spans="1:13" ht="12.75" customHeight="1">
      <c r="A775" s="92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</row>
    <row r="776" spans="1:13" ht="12.75" customHeight="1">
      <c r="A776" s="92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</row>
    <row r="777" spans="1:13" ht="12.75" customHeight="1">
      <c r="A777" s="92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</row>
    <row r="778" spans="1:13" ht="12.75" customHeight="1">
      <c r="A778" s="92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</row>
    <row r="779" spans="1:13" ht="12.75" customHeight="1">
      <c r="A779" s="92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</row>
    <row r="780" spans="1:13" ht="12.75" customHeight="1">
      <c r="A780" s="92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</row>
    <row r="781" spans="1:13" ht="12.75" customHeight="1">
      <c r="A781" s="92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</row>
    <row r="782" spans="1:13" ht="12.75" customHeight="1">
      <c r="A782" s="92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</row>
    <row r="783" spans="1:13" ht="12.75" customHeight="1">
      <c r="A783" s="92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</row>
    <row r="784" spans="1:13" ht="12.75" customHeight="1">
      <c r="A784" s="92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</row>
    <row r="785" spans="1:13" ht="12.75" customHeight="1">
      <c r="A785" s="92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</row>
    <row r="786" spans="1:13" ht="12.75" customHeight="1">
      <c r="A786" s="92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</row>
    <row r="787" spans="1:13" ht="12.75" customHeight="1">
      <c r="A787" s="92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</row>
    <row r="788" spans="1:13" ht="12.75" customHeight="1">
      <c r="A788" s="92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</row>
    <row r="789" spans="1:13" ht="12.75" customHeight="1">
      <c r="A789" s="92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</row>
    <row r="790" spans="1:13" ht="12.75" customHeight="1">
      <c r="A790" s="92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</row>
    <row r="791" spans="1:13" ht="12.75" customHeight="1">
      <c r="A791" s="92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</row>
    <row r="792" spans="1:13" ht="12.75" customHeight="1">
      <c r="A792" s="92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</row>
    <row r="793" spans="1:13" ht="12.75" customHeight="1">
      <c r="A793" s="92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</row>
    <row r="794" spans="1:13" ht="12.75" customHeight="1">
      <c r="A794" s="92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</row>
    <row r="795" spans="1:13" ht="12.75" customHeight="1">
      <c r="A795" s="92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</row>
    <row r="796" spans="1:13" ht="12.75" customHeight="1">
      <c r="A796" s="92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</row>
    <row r="797" spans="1:13" ht="12.75" customHeight="1">
      <c r="A797" s="92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</row>
    <row r="798" spans="1:13" ht="12.75" customHeight="1">
      <c r="A798" s="92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</row>
    <row r="799" spans="1:13" ht="12.75" customHeight="1">
      <c r="A799" s="92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</row>
    <row r="800" spans="1:13" ht="12.75" customHeight="1">
      <c r="A800" s="92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</row>
    <row r="801" spans="1:13" ht="12.75" customHeight="1">
      <c r="A801" s="92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</row>
    <row r="802" spans="1:13" ht="12.75" customHeight="1">
      <c r="A802" s="92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</row>
    <row r="803" spans="1:13" ht="12.75" customHeight="1">
      <c r="A803" s="92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</row>
    <row r="804" spans="1:13" ht="12.75" customHeight="1">
      <c r="A804" s="92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</row>
    <row r="805" spans="1:13" ht="12.75" customHeight="1">
      <c r="A805" s="92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</row>
    <row r="806" spans="1:13" ht="12.75" customHeight="1">
      <c r="A806" s="92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</row>
    <row r="807" spans="1:13" ht="12.75" customHeight="1">
      <c r="A807" s="92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</row>
    <row r="808" spans="1:13" ht="12.75" customHeight="1">
      <c r="A808" s="92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</row>
    <row r="809" spans="1:13" ht="12.75" customHeight="1">
      <c r="A809" s="92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</row>
    <row r="810" spans="1:13" ht="12.75" customHeight="1">
      <c r="A810" s="92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</row>
    <row r="811" spans="1:13" ht="12.75" customHeight="1">
      <c r="A811" s="92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</row>
    <row r="812" spans="1:13" ht="12.75" customHeight="1">
      <c r="A812" s="92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</row>
    <row r="813" spans="1:13" ht="12.75" customHeight="1">
      <c r="A813" s="92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</row>
    <row r="814" spans="1:13" ht="12.75" customHeight="1">
      <c r="A814" s="92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</row>
    <row r="815" spans="1:13" ht="12.75" customHeight="1">
      <c r="A815" s="92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</row>
    <row r="816" spans="1:13" ht="12.75" customHeight="1">
      <c r="A816" s="92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</row>
    <row r="817" spans="1:13" ht="12.75" customHeight="1">
      <c r="A817" s="92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</row>
    <row r="818" spans="1:13" ht="12.75" customHeight="1">
      <c r="A818" s="92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</row>
    <row r="819" spans="1:13" ht="12.75" customHeight="1">
      <c r="A819" s="92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</row>
    <row r="820" spans="1:13" ht="12.75" customHeight="1">
      <c r="A820" s="92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</row>
    <row r="821" spans="1:13" ht="12.75" customHeight="1">
      <c r="A821" s="92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</row>
    <row r="822" spans="1:13" ht="12.75" customHeight="1">
      <c r="A822" s="92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</row>
    <row r="823" spans="1:13" ht="12.75" customHeight="1">
      <c r="A823" s="92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</row>
    <row r="824" spans="1:13" ht="12.75" customHeight="1">
      <c r="A824" s="92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</row>
    <row r="825" spans="1:13" ht="12.75" customHeight="1">
      <c r="A825" s="92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</row>
    <row r="826" spans="1:13" ht="12.75" customHeight="1">
      <c r="A826" s="92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</row>
    <row r="827" spans="1:13" ht="12.75" customHeight="1">
      <c r="A827" s="92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</row>
    <row r="828" spans="1:13" ht="12.75" customHeight="1">
      <c r="A828" s="92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</row>
    <row r="829" spans="1:13" ht="12.75" customHeight="1">
      <c r="A829" s="92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</row>
    <row r="830" spans="1:13" ht="12.75" customHeight="1">
      <c r="A830" s="92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</row>
    <row r="831" spans="1:13" ht="12.75" customHeight="1">
      <c r="A831" s="92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</row>
    <row r="832" spans="1:13" ht="12.75" customHeight="1">
      <c r="A832" s="92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</row>
    <row r="833" spans="1:13" ht="12.75" customHeight="1">
      <c r="A833" s="92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</row>
    <row r="834" spans="1:13" ht="12.75" customHeight="1">
      <c r="A834" s="92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</row>
    <row r="835" spans="1:13" ht="12.75" customHeight="1">
      <c r="A835" s="92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</row>
    <row r="836" spans="1:13" ht="12.75" customHeight="1">
      <c r="A836" s="92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</row>
    <row r="837" spans="1:13" ht="12.75" customHeight="1">
      <c r="A837" s="92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</row>
    <row r="838" spans="1:13" ht="12.75" customHeight="1">
      <c r="A838" s="92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</row>
    <row r="839" spans="1:13" ht="12.75" customHeight="1">
      <c r="A839" s="92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</row>
    <row r="840" spans="1:13" ht="12.75" customHeight="1">
      <c r="A840" s="92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</row>
    <row r="841" spans="1:13" ht="12.75" customHeight="1">
      <c r="A841" s="92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</row>
    <row r="842" spans="1:13" ht="12.75" customHeight="1">
      <c r="A842" s="92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</row>
    <row r="843" spans="1:13" ht="12.75" customHeight="1">
      <c r="A843" s="92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</row>
    <row r="844" spans="1:13" ht="12.75" customHeight="1">
      <c r="A844" s="92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</row>
    <row r="845" spans="1:13" ht="12.75" customHeight="1">
      <c r="A845" s="92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</row>
    <row r="846" spans="1:13" ht="12.75" customHeight="1">
      <c r="A846" s="92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</row>
    <row r="847" spans="1:13" ht="12.75" customHeight="1">
      <c r="A847" s="92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</row>
    <row r="848" spans="1:13" ht="12.75" customHeight="1">
      <c r="A848" s="92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</row>
    <row r="849" spans="1:13" ht="12.75" customHeight="1">
      <c r="A849" s="92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</row>
    <row r="850" spans="1:13" ht="12.75" customHeight="1">
      <c r="A850" s="92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</row>
    <row r="851" spans="1:13" ht="12.75" customHeight="1">
      <c r="A851" s="92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</row>
    <row r="852" spans="1:13" ht="12.75" customHeight="1">
      <c r="A852" s="92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</row>
    <row r="853" spans="1:13" ht="12.75" customHeight="1">
      <c r="A853" s="92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</row>
    <row r="854" spans="1:13" ht="12.75" customHeight="1">
      <c r="A854" s="92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</row>
    <row r="855" spans="1:13" ht="12.75" customHeight="1">
      <c r="A855" s="92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</row>
    <row r="856" spans="1:13" ht="12.75" customHeight="1">
      <c r="A856" s="92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</row>
    <row r="857" spans="1:13" ht="12.75" customHeight="1">
      <c r="A857" s="92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</row>
    <row r="858" spans="1:13" ht="12.75" customHeight="1">
      <c r="A858" s="92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</row>
    <row r="859" spans="1:13" ht="12.75" customHeight="1">
      <c r="A859" s="92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</row>
    <row r="860" spans="1:13" ht="12.75" customHeight="1">
      <c r="A860" s="92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</row>
    <row r="861" spans="1:13" ht="12.75" customHeight="1">
      <c r="A861" s="92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</row>
    <row r="862" spans="1:13" ht="12.75" customHeight="1">
      <c r="A862" s="92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</row>
    <row r="863" spans="1:13" ht="12.75" customHeight="1">
      <c r="A863" s="92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</row>
    <row r="864" spans="1:13" ht="12.75" customHeight="1">
      <c r="A864" s="92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</row>
    <row r="865" spans="1:13" ht="12.75" customHeight="1">
      <c r="A865" s="92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</row>
    <row r="866" spans="1:13" ht="12.75" customHeight="1">
      <c r="A866" s="92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</row>
    <row r="867" spans="1:13" ht="12.75" customHeight="1">
      <c r="A867" s="92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</row>
    <row r="868" spans="1:13" ht="12.75" customHeight="1">
      <c r="A868" s="92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</row>
    <row r="869" spans="1:13" ht="12.75" customHeight="1">
      <c r="A869" s="92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</row>
    <row r="870" spans="1:13" ht="12.75" customHeight="1">
      <c r="A870" s="92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</row>
    <row r="871" spans="1:13" ht="12.75" customHeight="1">
      <c r="A871" s="92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</row>
    <row r="872" spans="1:13" ht="12.75" customHeight="1">
      <c r="A872" s="92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</row>
    <row r="873" spans="1:13" ht="12.75" customHeight="1">
      <c r="A873" s="92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</row>
    <row r="874" spans="1:13" ht="12.75" customHeight="1">
      <c r="A874" s="92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</row>
    <row r="875" spans="1:13" ht="12.75" customHeight="1">
      <c r="A875" s="92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</row>
    <row r="876" spans="1:13" ht="12.75" customHeight="1">
      <c r="A876" s="92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</row>
    <row r="877" spans="1:13" ht="12.75" customHeight="1">
      <c r="A877" s="92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</row>
    <row r="878" spans="1:13" ht="12.75" customHeight="1">
      <c r="A878" s="92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</row>
    <row r="879" spans="1:13" ht="12.75" customHeight="1">
      <c r="A879" s="92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</row>
    <row r="880" spans="1:13" ht="12.75" customHeight="1">
      <c r="A880" s="92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</row>
    <row r="881" spans="1:13" ht="12.75" customHeight="1">
      <c r="A881" s="92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</row>
    <row r="882" spans="1:13" ht="12.75" customHeight="1">
      <c r="A882" s="92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</row>
    <row r="883" spans="1:13" ht="12.75" customHeight="1">
      <c r="A883" s="92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</row>
    <row r="884" spans="1:13" ht="12.75" customHeight="1">
      <c r="A884" s="92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</row>
    <row r="885" spans="1:13" ht="12.75" customHeight="1">
      <c r="A885" s="92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</row>
    <row r="886" spans="1:13" ht="12.75" customHeight="1">
      <c r="A886" s="92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</row>
    <row r="887" spans="1:13" ht="12.75" customHeight="1">
      <c r="A887" s="92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</row>
    <row r="888" spans="1:13" ht="12.75" customHeight="1">
      <c r="A888" s="92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</row>
    <row r="889" spans="1:13" ht="12.75" customHeight="1">
      <c r="A889" s="92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</row>
    <row r="890" spans="1:13" ht="12.75" customHeight="1">
      <c r="A890" s="92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</row>
    <row r="891" spans="1:13" ht="12.75" customHeight="1">
      <c r="A891" s="92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</row>
    <row r="892" spans="1:13" ht="12.75" customHeight="1">
      <c r="A892" s="92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</row>
    <row r="893" spans="1:13" ht="12.75" customHeight="1">
      <c r="A893" s="92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</row>
    <row r="894" spans="1:13" ht="12.75" customHeight="1">
      <c r="A894" s="92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</row>
    <row r="895" spans="1:13" ht="12.75" customHeight="1">
      <c r="A895" s="92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</row>
    <row r="896" spans="1:13" ht="12.75" customHeight="1">
      <c r="A896" s="92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</row>
    <row r="897" spans="1:13" ht="12.75" customHeight="1">
      <c r="A897" s="92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</row>
    <row r="898" spans="1:13" ht="12.75" customHeight="1">
      <c r="A898" s="92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</row>
    <row r="899" spans="1:13" ht="12.75" customHeight="1">
      <c r="A899" s="92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</row>
    <row r="900" spans="1:13" ht="12.75" customHeight="1">
      <c r="A900" s="92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</row>
    <row r="901" spans="1:13" ht="12.75" customHeight="1">
      <c r="A901" s="92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</row>
    <row r="902" spans="1:13" ht="12.75" customHeight="1">
      <c r="A902" s="92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</row>
    <row r="903" spans="1:13" ht="12.75" customHeight="1">
      <c r="A903" s="92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</row>
    <row r="904" spans="1:13" ht="12.75" customHeight="1">
      <c r="A904" s="92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</row>
    <row r="905" spans="1:13" ht="12.75" customHeight="1">
      <c r="A905" s="92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</row>
    <row r="906" spans="1:13" ht="12.75" customHeight="1">
      <c r="A906" s="92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</row>
    <row r="907" spans="1:13" ht="12.75" customHeight="1">
      <c r="A907" s="92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</row>
    <row r="908" spans="1:13" ht="12.75" customHeight="1">
      <c r="A908" s="92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</row>
    <row r="909" spans="1:13" ht="12.75" customHeight="1">
      <c r="A909" s="92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</row>
    <row r="910" spans="1:13" ht="12.75" customHeight="1">
      <c r="A910" s="92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</row>
    <row r="911" spans="1:13" ht="12.75" customHeight="1">
      <c r="A911" s="92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</row>
    <row r="912" spans="1:13" ht="12.75" customHeight="1">
      <c r="A912" s="92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</row>
    <row r="913" spans="1:13" ht="12.75" customHeight="1">
      <c r="A913" s="92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</row>
    <row r="914" spans="1:13" ht="12.75" customHeight="1">
      <c r="A914" s="92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</row>
    <row r="915" spans="1:13" ht="12.75" customHeight="1">
      <c r="A915" s="92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</row>
    <row r="916" spans="1:13" ht="12.75" customHeight="1">
      <c r="A916" s="92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</row>
    <row r="917" spans="1:13" ht="12.75" customHeight="1">
      <c r="A917" s="92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</row>
    <row r="918" spans="1:13" ht="12.75" customHeight="1">
      <c r="A918" s="92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</row>
    <row r="919" spans="1:13" ht="12.75" customHeight="1">
      <c r="A919" s="92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</row>
    <row r="920" spans="1:13" ht="12.75" customHeight="1">
      <c r="A920" s="92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</row>
    <row r="921" spans="1:13" ht="12.75" customHeight="1">
      <c r="A921" s="92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</row>
    <row r="922" spans="1:13" ht="12.75" customHeight="1">
      <c r="A922" s="92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</row>
    <row r="923" spans="1:13" ht="12.75" customHeight="1">
      <c r="A923" s="92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</row>
    <row r="924" spans="1:13" ht="12.75" customHeight="1">
      <c r="A924" s="92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</row>
    <row r="925" spans="1:13" ht="12.75" customHeight="1">
      <c r="A925" s="92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</row>
    <row r="926" spans="1:13" ht="12.75" customHeight="1">
      <c r="A926" s="92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</row>
    <row r="927" spans="1:13" ht="12.75" customHeight="1">
      <c r="A927" s="92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</row>
    <row r="928" spans="1:13" ht="12.75" customHeight="1">
      <c r="A928" s="92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</row>
    <row r="929" spans="1:13" ht="12.75" customHeight="1">
      <c r="A929" s="92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</row>
    <row r="930" spans="1:13" ht="12.75" customHeight="1">
      <c r="A930" s="92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</row>
    <row r="931" spans="1:13" ht="12.75" customHeight="1">
      <c r="A931" s="92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</row>
    <row r="932" spans="1:13" ht="12.75" customHeight="1">
      <c r="A932" s="92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</row>
    <row r="933" spans="1:13" ht="12.75" customHeight="1">
      <c r="A933" s="92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</row>
    <row r="934" spans="1:13" ht="12.75" customHeight="1">
      <c r="A934" s="92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</row>
    <row r="935" spans="1:13" ht="12.75" customHeight="1">
      <c r="A935" s="92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</row>
    <row r="936" spans="1:13" ht="12.75" customHeight="1">
      <c r="A936" s="92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</row>
    <row r="937" spans="1:13" ht="12.75" customHeight="1">
      <c r="A937" s="92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</row>
    <row r="938" spans="1:13" ht="12.75" customHeight="1">
      <c r="A938" s="92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</row>
    <row r="939" spans="1:13" ht="12.75" customHeight="1">
      <c r="A939" s="92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</row>
    <row r="940" spans="1:13" ht="12.75" customHeight="1">
      <c r="A940" s="92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</row>
    <row r="941" spans="1:13" ht="12.75" customHeight="1">
      <c r="A941" s="92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</row>
    <row r="942" spans="1:13" ht="12.75" customHeight="1">
      <c r="A942" s="92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</row>
    <row r="943" spans="1:13" ht="12.75" customHeight="1">
      <c r="A943" s="92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</row>
    <row r="944" spans="1:13" ht="12.75" customHeight="1">
      <c r="A944" s="92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</row>
    <row r="945" spans="1:13" ht="12.75" customHeight="1">
      <c r="A945" s="92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</row>
    <row r="946" spans="1:13" ht="12.75" customHeight="1">
      <c r="A946" s="92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</row>
    <row r="947" spans="1:13" ht="12.75" customHeight="1">
      <c r="A947" s="92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</row>
    <row r="948" spans="1:13" ht="12.75" customHeight="1">
      <c r="A948" s="92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</row>
    <row r="949" spans="1:13" ht="12.75" customHeight="1">
      <c r="A949" s="92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</row>
    <row r="950" spans="1:13" ht="12.75" customHeight="1">
      <c r="A950" s="92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</row>
    <row r="951" spans="1:13" ht="12.75" customHeight="1">
      <c r="A951" s="92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</row>
    <row r="952" spans="1:13" ht="12.75" customHeight="1">
      <c r="A952" s="92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</row>
    <row r="953" spans="1:13" ht="12.75" customHeight="1">
      <c r="A953" s="92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</row>
    <row r="954" spans="1:13" ht="12.75" customHeight="1">
      <c r="A954" s="92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</row>
    <row r="955" spans="1:13" ht="12.75" customHeight="1">
      <c r="A955" s="92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</row>
    <row r="956" spans="1:13" ht="12.75" customHeight="1">
      <c r="A956" s="92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</row>
    <row r="957" spans="1:13" ht="12.75" customHeight="1">
      <c r="A957" s="92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</row>
    <row r="958" spans="1:13" ht="12.75" customHeight="1">
      <c r="A958" s="92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</row>
    <row r="959" spans="1:13" ht="12.75" customHeight="1">
      <c r="A959" s="92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</row>
    <row r="960" spans="1:13" ht="12.75" customHeight="1">
      <c r="A960" s="92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</row>
    <row r="961" spans="1:13" ht="12.75" customHeight="1">
      <c r="A961" s="92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</row>
    <row r="962" spans="1:13" ht="12.75" customHeight="1">
      <c r="A962" s="92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</row>
    <row r="963" spans="1:13" ht="12.75" customHeight="1">
      <c r="A963" s="92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</row>
    <row r="964" spans="1:13" ht="12.75" customHeight="1">
      <c r="A964" s="92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</row>
    <row r="965" spans="1:13" ht="12.75" customHeight="1">
      <c r="A965" s="92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</row>
    <row r="966" spans="1:13" ht="12.75" customHeight="1">
      <c r="A966" s="92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</row>
    <row r="967" spans="1:13" ht="12.75" customHeight="1">
      <c r="A967" s="92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</row>
    <row r="968" spans="1:13" ht="12.75" customHeight="1">
      <c r="A968" s="92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</row>
    <row r="969" spans="1:13" ht="12.75" customHeight="1">
      <c r="A969" s="92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</row>
    <row r="970" spans="1:13" ht="12.75" customHeight="1">
      <c r="A970" s="92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</row>
    <row r="971" spans="1:13" ht="12.75" customHeight="1">
      <c r="A971" s="92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</row>
    <row r="972" spans="1:13" ht="12.75" customHeight="1">
      <c r="A972" s="92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</row>
    <row r="973" spans="1:13" ht="12.75" customHeight="1">
      <c r="A973" s="92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</row>
    <row r="974" spans="1:13" ht="12.75" customHeight="1">
      <c r="A974" s="92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</row>
    <row r="975" spans="1:13" ht="12.75" customHeight="1">
      <c r="A975" s="92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</row>
    <row r="976" spans="1:13" ht="12.75" customHeight="1">
      <c r="A976" s="92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</row>
    <row r="977" spans="1:13" ht="12.75" customHeight="1">
      <c r="A977" s="92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</row>
    <row r="978" spans="1:13" ht="12.75" customHeight="1">
      <c r="A978" s="92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</row>
    <row r="979" spans="1:13" ht="12.75" customHeight="1">
      <c r="A979" s="92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</row>
    <row r="980" spans="1:13" ht="12.75" customHeight="1">
      <c r="A980" s="92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</row>
    <row r="981" spans="1:13" ht="12.75" customHeight="1">
      <c r="A981" s="92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</row>
    <row r="982" spans="1:13" ht="12.75" customHeight="1">
      <c r="A982" s="92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</row>
    <row r="983" spans="1:13" ht="12.75" customHeight="1">
      <c r="A983" s="92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</row>
    <row r="984" spans="1:13" ht="12.75" customHeight="1">
      <c r="A984" s="92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</row>
    <row r="985" spans="1:13" ht="12.75" customHeight="1">
      <c r="A985" s="92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</row>
    <row r="986" spans="1:13" ht="12.75" customHeight="1">
      <c r="A986" s="92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</row>
    <row r="987" spans="1:13" ht="12.75" customHeight="1">
      <c r="A987" s="92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</row>
    <row r="988" spans="1:13" ht="12.75" customHeight="1">
      <c r="A988" s="92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</row>
    <row r="989" spans="1:13" ht="12.75" customHeight="1">
      <c r="A989" s="92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</row>
    <row r="990" spans="1:13" ht="12.75" customHeight="1">
      <c r="A990" s="92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</row>
    <row r="991" spans="1:13" ht="12.75" customHeight="1">
      <c r="A991" s="92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</row>
    <row r="992" spans="1:13" ht="12.75" customHeight="1">
      <c r="A992" s="92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</row>
    <row r="993" spans="1:13" ht="12.75" customHeight="1">
      <c r="A993" s="92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</row>
    <row r="994" spans="1:13" ht="12.75" customHeight="1">
      <c r="A994" s="92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</row>
    <row r="995" spans="1:13" ht="12.75" customHeight="1">
      <c r="A995" s="92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</row>
    <row r="996" spans="1:13" ht="12.75" customHeight="1">
      <c r="A996" s="92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</row>
    <row r="997" spans="1:13" ht="12.75" customHeight="1">
      <c r="A997" s="92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</row>
    <row r="998" spans="1:13" ht="12.75" customHeight="1">
      <c r="A998" s="92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</row>
    <row r="999" spans="1:13" ht="12.75" customHeight="1">
      <c r="A999" s="92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</row>
    <row r="1000" spans="1:13" ht="12.75" customHeight="1">
      <c r="A1000" s="92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999"/>
  <sheetViews>
    <sheetView tabSelected="1" workbookViewId="0">
      <pane xSplit="3" topLeftCell="D1" activePane="topRight" state="frozen"/>
      <selection pane="topRight" activeCell="I1" sqref="I1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5" width="3.7109375" customWidth="1"/>
    <col min="16" max="18" width="3.7109375" hidden="1" customWidth="1"/>
    <col min="19" max="22" width="3.7109375" customWidth="1"/>
    <col min="23" max="28" width="3.7109375" hidden="1" customWidth="1"/>
    <col min="29" max="29" width="4.85546875" customWidth="1"/>
    <col min="30" max="32" width="9.140625" hidden="1" customWidth="1"/>
    <col min="33" max="35" width="0" hidden="1" customWidth="1"/>
    <col min="36" max="39" width="9.140625" hidden="1" customWidth="1"/>
    <col min="40" max="42" width="6.85546875" customWidth="1"/>
    <col min="43" max="45" width="5.5703125" customWidth="1"/>
    <col min="46" max="46" width="29" customWidth="1"/>
    <col min="47" max="47" width="9.140625" customWidth="1"/>
  </cols>
  <sheetData>
    <row r="1" spans="1:47" ht="18" customHeight="1">
      <c r="A1" s="268" t="s">
        <v>141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  <c r="R1" s="269"/>
      <c r="S1" s="269"/>
      <c r="T1" s="269"/>
      <c r="U1" s="269"/>
      <c r="V1" s="269"/>
      <c r="W1" s="269"/>
      <c r="X1" s="269"/>
      <c r="Y1" s="269"/>
      <c r="Z1" s="269"/>
      <c r="AA1" s="269"/>
      <c r="AB1" s="269"/>
      <c r="AC1" s="269"/>
      <c r="AD1" s="269"/>
      <c r="AE1" s="269"/>
      <c r="AF1" s="269"/>
      <c r="AG1" s="270"/>
      <c r="AH1" s="270"/>
      <c r="AI1" s="270"/>
      <c r="AJ1" s="270"/>
      <c r="AK1" s="270"/>
      <c r="AL1" s="270"/>
      <c r="AM1" s="270"/>
      <c r="AN1" s="270"/>
      <c r="AO1" s="270"/>
      <c r="AP1" s="270"/>
      <c r="AQ1" s="270"/>
      <c r="AR1" s="270"/>
      <c r="AS1" s="270"/>
      <c r="AT1" s="33"/>
      <c r="AU1" s="33"/>
    </row>
    <row r="2" spans="1:47" ht="12.75" customHeight="1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  <c r="R2" s="270"/>
      <c r="S2" s="270"/>
      <c r="T2" s="270"/>
      <c r="U2" s="270"/>
      <c r="V2" s="270"/>
      <c r="W2" s="270"/>
      <c r="X2" s="270"/>
      <c r="Y2" s="270"/>
      <c r="Z2" s="270"/>
      <c r="AA2" s="270"/>
      <c r="AB2" s="270"/>
      <c r="AC2" s="270"/>
      <c r="AD2" s="272"/>
      <c r="AE2" s="270"/>
      <c r="AF2" s="270"/>
      <c r="AG2" s="270"/>
      <c r="AH2" s="270"/>
      <c r="AI2" s="270"/>
      <c r="AJ2" s="270"/>
      <c r="AK2" s="270"/>
      <c r="AL2" s="270"/>
      <c r="AM2" s="270"/>
      <c r="AN2" s="270"/>
      <c r="AO2" s="270"/>
      <c r="AP2" s="270"/>
      <c r="AQ2" s="270"/>
      <c r="AR2" s="270"/>
      <c r="AS2" s="270"/>
      <c r="AT2" s="33"/>
      <c r="AU2" s="33"/>
    </row>
    <row r="3" spans="1:47" ht="12.75" customHeight="1">
      <c r="A3" s="273" t="s">
        <v>142</v>
      </c>
      <c r="B3" s="270"/>
      <c r="C3" s="270"/>
      <c r="D3" s="274" t="s">
        <v>143</v>
      </c>
      <c r="E3" s="274" t="str">
        <f>nama_mapel!J5</f>
        <v>Rekayasa Perangkat Lunak</v>
      </c>
      <c r="F3" s="270"/>
      <c r="G3" s="270"/>
      <c r="H3" s="270"/>
      <c r="I3" s="270"/>
      <c r="J3" s="270"/>
      <c r="K3" s="270"/>
      <c r="L3" s="270"/>
      <c r="M3" s="274"/>
      <c r="N3" s="274"/>
      <c r="O3" s="274"/>
      <c r="P3" s="274"/>
      <c r="Q3" s="274"/>
      <c r="R3" s="270"/>
      <c r="S3" s="274" t="s">
        <v>144</v>
      </c>
      <c r="T3" s="270"/>
      <c r="U3" s="274"/>
      <c r="V3" s="274"/>
      <c r="W3" s="270"/>
      <c r="X3" s="273" t="s">
        <v>145</v>
      </c>
      <c r="Y3" s="274" t="str">
        <f>nama_mapel!J3</f>
        <v xml:space="preserve"> XI / 3</v>
      </c>
      <c r="Z3" s="274"/>
      <c r="AA3" s="274"/>
      <c r="AB3" s="274"/>
      <c r="AC3" s="274"/>
      <c r="AD3" s="272"/>
      <c r="AE3" s="270"/>
      <c r="AF3" s="270"/>
      <c r="AG3" s="270"/>
      <c r="AH3" s="270"/>
      <c r="AI3" s="270"/>
      <c r="AJ3" s="270"/>
      <c r="AK3" s="270"/>
      <c r="AL3" s="270"/>
      <c r="AM3" s="270"/>
      <c r="AN3" s="270"/>
      <c r="AO3" s="270"/>
      <c r="AP3" s="270"/>
      <c r="AQ3" s="270"/>
      <c r="AR3" s="270"/>
      <c r="AS3" s="270"/>
      <c r="AT3" s="33"/>
      <c r="AU3" s="33"/>
    </row>
    <row r="4" spans="1:47" ht="12.75" customHeight="1">
      <c r="A4" s="273" t="s">
        <v>146</v>
      </c>
      <c r="B4" s="270"/>
      <c r="C4" s="270"/>
      <c r="D4" s="274" t="s">
        <v>143</v>
      </c>
      <c r="E4" s="275" t="str">
        <f>nama_mapel!H4</f>
        <v>2015-2016</v>
      </c>
      <c r="F4" s="270"/>
      <c r="G4" s="270"/>
      <c r="H4" s="270"/>
      <c r="I4" s="270"/>
      <c r="J4" s="270"/>
      <c r="K4" s="270"/>
      <c r="L4" s="270"/>
      <c r="M4" s="274"/>
      <c r="N4" s="274"/>
      <c r="O4" s="274"/>
      <c r="P4" s="274"/>
      <c r="Q4" s="274"/>
      <c r="R4" s="270"/>
      <c r="S4" s="274" t="s">
        <v>17</v>
      </c>
      <c r="T4" s="274"/>
      <c r="U4" s="274"/>
      <c r="V4" s="274"/>
      <c r="W4" s="270"/>
      <c r="X4" s="273" t="s">
        <v>147</v>
      </c>
      <c r="Y4" s="274" t="str">
        <f>nama_mapel!H7</f>
        <v>Abdul Qohar, S.Psi</v>
      </c>
      <c r="Z4" s="274"/>
      <c r="AA4" s="274"/>
      <c r="AB4" s="274"/>
      <c r="AC4" s="274"/>
      <c r="AD4" s="272"/>
      <c r="AE4" s="270"/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270"/>
      <c r="AR4" s="270"/>
      <c r="AS4" s="270"/>
      <c r="AT4" s="33"/>
      <c r="AU4" s="33"/>
    </row>
    <row r="5" spans="1:47" ht="15.75" customHeight="1">
      <c r="A5" s="268"/>
      <c r="B5" s="270"/>
      <c r="C5" s="270"/>
      <c r="D5" s="270"/>
      <c r="E5" s="270">
        <v>1</v>
      </c>
      <c r="F5" s="270">
        <v>2</v>
      </c>
      <c r="G5" s="270">
        <v>3</v>
      </c>
      <c r="H5" s="270">
        <v>4</v>
      </c>
      <c r="I5" s="270">
        <v>5</v>
      </c>
      <c r="J5" s="270">
        <v>6</v>
      </c>
      <c r="K5" s="270">
        <v>7</v>
      </c>
      <c r="L5" s="270">
        <v>8</v>
      </c>
      <c r="M5" s="270">
        <v>9</v>
      </c>
      <c r="N5" s="270">
        <v>10</v>
      </c>
      <c r="O5" s="270">
        <v>11</v>
      </c>
      <c r="P5" s="270">
        <v>12</v>
      </c>
      <c r="Q5" s="270">
        <v>13</v>
      </c>
      <c r="R5" s="270">
        <v>14</v>
      </c>
      <c r="S5" s="270">
        <v>15</v>
      </c>
      <c r="T5" s="270">
        <v>16</v>
      </c>
      <c r="U5" s="270">
        <v>17</v>
      </c>
      <c r="V5" s="270">
        <v>18</v>
      </c>
      <c r="W5" s="270">
        <v>19</v>
      </c>
      <c r="X5" s="270">
        <v>20</v>
      </c>
      <c r="Y5" s="270">
        <v>21</v>
      </c>
      <c r="Z5" s="270">
        <v>22</v>
      </c>
      <c r="AA5" s="270">
        <v>23</v>
      </c>
      <c r="AB5" s="270">
        <v>24</v>
      </c>
      <c r="AC5" s="270">
        <v>25</v>
      </c>
      <c r="AD5" s="272"/>
      <c r="AE5" s="270"/>
      <c r="AF5" s="270"/>
      <c r="AG5" s="270"/>
      <c r="AH5" s="270"/>
      <c r="AI5" s="270"/>
      <c r="AJ5" s="270"/>
      <c r="AK5" s="270"/>
      <c r="AL5" s="270"/>
      <c r="AM5" s="270"/>
      <c r="AN5" s="270"/>
      <c r="AO5" s="270"/>
      <c r="AP5" s="270"/>
      <c r="AQ5" s="270"/>
      <c r="AR5" s="270"/>
      <c r="AS5" s="270"/>
      <c r="AT5" s="33"/>
      <c r="AU5" s="33"/>
    </row>
    <row r="6" spans="1:47" ht="13.5" customHeight="1">
      <c r="A6" s="312" t="s">
        <v>50</v>
      </c>
      <c r="B6" s="312" t="s">
        <v>51</v>
      </c>
      <c r="C6" s="321" t="s">
        <v>52</v>
      </c>
      <c r="D6" s="276" t="s">
        <v>65</v>
      </c>
      <c r="E6" s="314" t="s">
        <v>148</v>
      </c>
      <c r="F6" s="315"/>
      <c r="G6" s="315"/>
      <c r="H6" s="315"/>
      <c r="I6" s="316"/>
      <c r="J6" s="314" t="s">
        <v>149</v>
      </c>
      <c r="K6" s="315"/>
      <c r="L6" s="315"/>
      <c r="M6" s="315"/>
      <c r="N6" s="315"/>
      <c r="O6" s="315"/>
      <c r="P6" s="315"/>
      <c r="Q6" s="315"/>
      <c r="R6" s="316"/>
      <c r="S6" s="314" t="s">
        <v>150</v>
      </c>
      <c r="T6" s="315"/>
      <c r="U6" s="315"/>
      <c r="V6" s="315"/>
      <c r="W6" s="315"/>
      <c r="X6" s="315"/>
      <c r="Y6" s="315"/>
      <c r="Z6" s="315"/>
      <c r="AA6" s="315"/>
      <c r="AB6" s="316"/>
      <c r="AC6" s="277" t="s">
        <v>151</v>
      </c>
      <c r="AD6" s="319" t="s">
        <v>152</v>
      </c>
      <c r="AE6" s="320" t="s">
        <v>153</v>
      </c>
      <c r="AF6" s="320" t="s">
        <v>154</v>
      </c>
      <c r="AG6" s="318" t="s">
        <v>155</v>
      </c>
      <c r="AH6" s="315"/>
      <c r="AI6" s="316"/>
      <c r="AJ6" s="317" t="s">
        <v>156</v>
      </c>
      <c r="AK6" s="315"/>
      <c r="AL6" s="315"/>
      <c r="AM6" s="316"/>
      <c r="AN6" s="317" t="s">
        <v>157</v>
      </c>
      <c r="AO6" s="315"/>
      <c r="AP6" s="316"/>
      <c r="AQ6" s="317" t="s">
        <v>158</v>
      </c>
      <c r="AR6" s="315"/>
      <c r="AS6" s="316"/>
      <c r="AT6" s="311" t="s">
        <v>159</v>
      </c>
      <c r="AU6" s="309" t="s">
        <v>160</v>
      </c>
    </row>
    <row r="7" spans="1:47" ht="86.25" customHeight="1">
      <c r="A7" s="313"/>
      <c r="B7" s="313"/>
      <c r="C7" s="313"/>
      <c r="D7" s="278" t="s">
        <v>161</v>
      </c>
      <c r="E7" s="279" t="str">
        <f>nama_mapel!C4</f>
        <v>Pendidikan Agama</v>
      </c>
      <c r="F7" s="279" t="str">
        <f>nama_mapel!C5</f>
        <v xml:space="preserve">Pendidikan Pancasila dan Kewarganegaraan </v>
      </c>
      <c r="G7" s="279" t="str">
        <f>nama_mapel!C6</f>
        <v>Bahasa  Indonesia</v>
      </c>
      <c r="H7" s="279" t="str">
        <f>nama_mapel!C7</f>
        <v>Pendidikan Jasmani dan Olahraga</v>
      </c>
      <c r="I7" s="279" t="str">
        <f>nama_mapel!C8</f>
        <v>Seni Budaya</v>
      </c>
      <c r="J7" s="279" t="str">
        <f>nama_mapel!C10</f>
        <v>Bahasa Inggris</v>
      </c>
      <c r="K7" s="279" t="str">
        <f>nama_mapel!C11</f>
        <v>Matematika</v>
      </c>
      <c r="L7" s="279" t="str">
        <f>nama_mapel!C12</f>
        <v>Fisika</v>
      </c>
      <c r="M7" s="279" t="str">
        <f>nama_mapel!C13</f>
        <v>Kimia</v>
      </c>
      <c r="N7" s="279" t="str">
        <f>nama_mapel!C14</f>
        <v>Ketrampilan Komputer dan Pengelolaan Informasi</v>
      </c>
      <c r="O7" s="279" t="str">
        <f>nama_mapel!C15</f>
        <v>Kewirausahaan</v>
      </c>
      <c r="P7" s="279">
        <f>nama_mapel!C16</f>
        <v>0</v>
      </c>
      <c r="Q7" s="279">
        <f>nama_mapel!C17</f>
        <v>0</v>
      </c>
      <c r="R7" s="279">
        <f>nama_mapel!C18</f>
        <v>0</v>
      </c>
      <c r="S7" s="279" t="str">
        <f>nama_mapel!C21</f>
        <v>Gambar Teknik</v>
      </c>
      <c r="T7" s="279" t="str">
        <f>nama_mapel!C22</f>
        <v>Pemeliharaan Mesin Sepeda Motor</v>
      </c>
      <c r="U7" s="279" t="str">
        <f>nama_mapel!C23</f>
        <v>Pemeliharaan Sasis Sepeda Motor</v>
      </c>
      <c r="V7" s="279" t="str">
        <f>nama_mapel!C24</f>
        <v>Pemeliharaan dan Kelistrikan Sepeda Motor</v>
      </c>
      <c r="W7" s="279">
        <f>nama_mapel!C25</f>
        <v>0</v>
      </c>
      <c r="X7" s="279">
        <f>nama_mapel!C26</f>
        <v>0</v>
      </c>
      <c r="Y7" s="279">
        <f>nama_mapel!C27</f>
        <v>0</v>
      </c>
      <c r="Z7" s="279">
        <f>nama_mapel!C28</f>
        <v>0</v>
      </c>
      <c r="AA7" s="279">
        <f>nama_mapel!C29</f>
        <v>0</v>
      </c>
      <c r="AB7" s="279">
        <f>nama_mapel!C30</f>
        <v>0</v>
      </c>
      <c r="AC7" s="279" t="str">
        <f>nama_mapel!C33</f>
        <v>Bahasa Jawa</v>
      </c>
      <c r="AD7" s="313"/>
      <c r="AE7" s="313"/>
      <c r="AF7" s="313"/>
      <c r="AG7" s="280" t="s">
        <v>162</v>
      </c>
      <c r="AH7" s="280" t="s">
        <v>163</v>
      </c>
      <c r="AI7" s="280" t="s">
        <v>164</v>
      </c>
      <c r="AJ7" s="281">
        <v>1</v>
      </c>
      <c r="AK7" s="281" t="s">
        <v>165</v>
      </c>
      <c r="AL7" s="281">
        <v>3</v>
      </c>
      <c r="AM7" s="281" t="s">
        <v>165</v>
      </c>
      <c r="AN7" s="281" t="s">
        <v>166</v>
      </c>
      <c r="AO7" s="281" t="s">
        <v>167</v>
      </c>
      <c r="AP7" s="281" t="s">
        <v>168</v>
      </c>
      <c r="AQ7" s="281" t="s">
        <v>169</v>
      </c>
      <c r="AR7" s="281" t="s">
        <v>170</v>
      </c>
      <c r="AS7" s="281" t="s">
        <v>171</v>
      </c>
      <c r="AT7" s="310"/>
      <c r="AU7" s="310"/>
    </row>
    <row r="8" spans="1:47" ht="15.75" customHeight="1">
      <c r="A8" s="282">
        <v>1</v>
      </c>
      <c r="B8" s="283">
        <f t="shared" ref="B8:AU8" si="0">A8+1</f>
        <v>2</v>
      </c>
      <c r="C8" s="283">
        <f t="shared" si="0"/>
        <v>3</v>
      </c>
      <c r="D8" s="283">
        <f t="shared" si="0"/>
        <v>4</v>
      </c>
      <c r="E8" s="284">
        <f t="shared" si="0"/>
        <v>5</v>
      </c>
      <c r="F8" s="284">
        <f t="shared" si="0"/>
        <v>6</v>
      </c>
      <c r="G8" s="284">
        <f t="shared" si="0"/>
        <v>7</v>
      </c>
      <c r="H8" s="284">
        <f t="shared" si="0"/>
        <v>8</v>
      </c>
      <c r="I8" s="284">
        <f t="shared" si="0"/>
        <v>9</v>
      </c>
      <c r="J8" s="284">
        <f t="shared" si="0"/>
        <v>10</v>
      </c>
      <c r="K8" s="284">
        <f t="shared" si="0"/>
        <v>11</v>
      </c>
      <c r="L8" s="284">
        <f t="shared" si="0"/>
        <v>12</v>
      </c>
      <c r="M8" s="284">
        <f t="shared" si="0"/>
        <v>13</v>
      </c>
      <c r="N8" s="284">
        <f t="shared" si="0"/>
        <v>14</v>
      </c>
      <c r="O8" s="284">
        <f t="shared" si="0"/>
        <v>15</v>
      </c>
      <c r="P8" s="284">
        <f t="shared" si="0"/>
        <v>16</v>
      </c>
      <c r="Q8" s="284">
        <f t="shared" si="0"/>
        <v>17</v>
      </c>
      <c r="R8" s="284">
        <f t="shared" si="0"/>
        <v>18</v>
      </c>
      <c r="S8" s="284">
        <f t="shared" si="0"/>
        <v>19</v>
      </c>
      <c r="T8" s="284">
        <f t="shared" si="0"/>
        <v>20</v>
      </c>
      <c r="U8" s="284">
        <f t="shared" si="0"/>
        <v>21</v>
      </c>
      <c r="V8" s="284">
        <f t="shared" si="0"/>
        <v>22</v>
      </c>
      <c r="W8" s="284">
        <f t="shared" si="0"/>
        <v>23</v>
      </c>
      <c r="X8" s="284">
        <f t="shared" si="0"/>
        <v>24</v>
      </c>
      <c r="Y8" s="284">
        <f t="shared" si="0"/>
        <v>25</v>
      </c>
      <c r="Z8" s="284">
        <f t="shared" si="0"/>
        <v>26</v>
      </c>
      <c r="AA8" s="284">
        <f t="shared" si="0"/>
        <v>27</v>
      </c>
      <c r="AB8" s="284">
        <f t="shared" si="0"/>
        <v>28</v>
      </c>
      <c r="AC8" s="284">
        <f t="shared" si="0"/>
        <v>29</v>
      </c>
      <c r="AD8" s="285">
        <f t="shared" si="0"/>
        <v>30</v>
      </c>
      <c r="AE8" s="285">
        <f t="shared" si="0"/>
        <v>31</v>
      </c>
      <c r="AF8" s="285">
        <f t="shared" si="0"/>
        <v>32</v>
      </c>
      <c r="AG8" s="285">
        <f t="shared" si="0"/>
        <v>33</v>
      </c>
      <c r="AH8" s="285">
        <f t="shared" si="0"/>
        <v>34</v>
      </c>
      <c r="AI8" s="285">
        <f t="shared" si="0"/>
        <v>35</v>
      </c>
      <c r="AJ8" s="286">
        <f t="shared" si="0"/>
        <v>36</v>
      </c>
      <c r="AK8" s="286">
        <f t="shared" si="0"/>
        <v>37</v>
      </c>
      <c r="AL8" s="286">
        <f t="shared" si="0"/>
        <v>38</v>
      </c>
      <c r="AM8" s="286">
        <f t="shared" si="0"/>
        <v>39</v>
      </c>
      <c r="AN8" s="286">
        <f t="shared" si="0"/>
        <v>40</v>
      </c>
      <c r="AO8" s="286">
        <f t="shared" si="0"/>
        <v>41</v>
      </c>
      <c r="AP8" s="286">
        <f t="shared" si="0"/>
        <v>42</v>
      </c>
      <c r="AQ8" s="286">
        <f t="shared" si="0"/>
        <v>43</v>
      </c>
      <c r="AR8" s="286">
        <f t="shared" si="0"/>
        <v>44</v>
      </c>
      <c r="AS8" s="286">
        <f t="shared" si="0"/>
        <v>45</v>
      </c>
      <c r="AT8" s="99">
        <f t="shared" si="0"/>
        <v>46</v>
      </c>
      <c r="AU8" s="98">
        <f t="shared" si="0"/>
        <v>47</v>
      </c>
    </row>
    <row r="9" spans="1:47" ht="15.75" customHeight="1">
      <c r="A9" s="277">
        <v>1</v>
      </c>
      <c r="B9" s="287" t="str">
        <f>IF('DAFTAR SISWA'!B8="","",'DAFTAR SISWA'!B8)</f>
        <v>0910</v>
      </c>
      <c r="C9" s="287" t="str">
        <f>IF('DAFTAR SISWA'!C8="","",'DAFTAR SISWA'!C8)</f>
        <v>ANDRI SETIAWAN</v>
      </c>
      <c r="D9" s="288" t="s">
        <v>65</v>
      </c>
      <c r="E9" s="261">
        <v>78</v>
      </c>
      <c r="F9" s="261">
        <v>80</v>
      </c>
      <c r="G9" s="261">
        <v>76</v>
      </c>
      <c r="H9" s="262">
        <v>80</v>
      </c>
      <c r="I9" s="261">
        <v>78</v>
      </c>
      <c r="J9" s="261">
        <v>76</v>
      </c>
      <c r="K9" s="261">
        <v>77</v>
      </c>
      <c r="L9" s="263">
        <v>77</v>
      </c>
      <c r="M9" s="261">
        <v>76</v>
      </c>
      <c r="N9" s="262">
        <v>79</v>
      </c>
      <c r="O9" s="261">
        <v>78</v>
      </c>
      <c r="P9" s="261"/>
      <c r="Q9" s="261"/>
      <c r="R9" s="261"/>
      <c r="S9" s="263">
        <v>77</v>
      </c>
      <c r="T9" s="263">
        <v>84</v>
      </c>
      <c r="U9" s="263">
        <v>83</v>
      </c>
      <c r="V9" s="261">
        <v>80</v>
      </c>
      <c r="W9" s="261"/>
      <c r="X9" s="261"/>
      <c r="Y9" s="261"/>
      <c r="Z9" s="261"/>
      <c r="AA9" s="261"/>
      <c r="AB9" s="261"/>
      <c r="AC9" s="264">
        <v>78</v>
      </c>
      <c r="AD9" s="289">
        <f t="shared" ref="AD9:AD46" si="1">AVERAGE(E9:AC9)</f>
        <v>78.5625</v>
      </c>
      <c r="AE9" s="290">
        <f t="shared" ref="AE9:AE46" si="2">SUM(E9:AC9)</f>
        <v>1257</v>
      </c>
      <c r="AF9" s="290">
        <f t="shared" ref="AF9:AF46" si="3">RANK(AE9,$AE$9:$AE$46)</f>
        <v>20</v>
      </c>
      <c r="AG9" s="290">
        <v>2</v>
      </c>
      <c r="AH9" s="290">
        <v>3</v>
      </c>
      <c r="AI9" s="290">
        <v>4</v>
      </c>
      <c r="AJ9" s="291"/>
      <c r="AK9" s="291"/>
      <c r="AL9" s="291"/>
      <c r="AM9" s="291"/>
      <c r="AN9" s="291" t="s">
        <v>172</v>
      </c>
      <c r="AO9" s="291" t="s">
        <v>172</v>
      </c>
      <c r="AP9" s="291" t="s">
        <v>172</v>
      </c>
      <c r="AQ9" s="292"/>
      <c r="AR9" s="292"/>
      <c r="AS9" s="292">
        <v>2</v>
      </c>
      <c r="AT9" s="105" t="s">
        <v>173</v>
      </c>
      <c r="AU9" s="77"/>
    </row>
    <row r="10" spans="1:47" ht="15.75" customHeight="1">
      <c r="A10" s="277">
        <v>2</v>
      </c>
      <c r="B10" s="287" t="str">
        <f>IF('DAFTAR SISWA'!B9="","",'DAFTAR SISWA'!B9)</f>
        <v>0911</v>
      </c>
      <c r="C10" s="287" t="str">
        <f>IF('DAFTAR SISWA'!C9="","",'DAFTAR SISWA'!C9)</f>
        <v>ARDI FIRMAN MAULANA</v>
      </c>
      <c r="D10" s="288" t="s">
        <v>65</v>
      </c>
      <c r="E10" s="261">
        <v>78</v>
      </c>
      <c r="F10" s="261">
        <v>80</v>
      </c>
      <c r="G10" s="261">
        <v>78</v>
      </c>
      <c r="H10" s="262">
        <v>78</v>
      </c>
      <c r="I10" s="261">
        <v>79</v>
      </c>
      <c r="J10" s="261">
        <v>80</v>
      </c>
      <c r="K10" s="261">
        <v>80</v>
      </c>
      <c r="L10" s="263">
        <v>77</v>
      </c>
      <c r="M10" s="261">
        <v>79</v>
      </c>
      <c r="N10" s="262">
        <v>79</v>
      </c>
      <c r="O10" s="261">
        <v>82</v>
      </c>
      <c r="P10" s="261"/>
      <c r="Q10" s="261"/>
      <c r="R10" s="261"/>
      <c r="S10" s="263">
        <v>78</v>
      </c>
      <c r="T10" s="263">
        <v>83</v>
      </c>
      <c r="U10" s="263">
        <v>83</v>
      </c>
      <c r="V10" s="261">
        <v>81</v>
      </c>
      <c r="W10" s="261"/>
      <c r="X10" s="261"/>
      <c r="Y10" s="261"/>
      <c r="Z10" s="261"/>
      <c r="AA10" s="261"/>
      <c r="AB10" s="261"/>
      <c r="AC10" s="264">
        <v>78</v>
      </c>
      <c r="AD10" s="289">
        <f t="shared" si="1"/>
        <v>79.5625</v>
      </c>
      <c r="AE10" s="290">
        <f t="shared" si="2"/>
        <v>1273</v>
      </c>
      <c r="AF10" s="290">
        <f t="shared" si="3"/>
        <v>13</v>
      </c>
      <c r="AG10" s="290"/>
      <c r="AH10" s="290"/>
      <c r="AI10" s="290"/>
      <c r="AJ10" s="291"/>
      <c r="AK10" s="291"/>
      <c r="AL10" s="291"/>
      <c r="AM10" s="291"/>
      <c r="AN10" s="291" t="s">
        <v>172</v>
      </c>
      <c r="AO10" s="292" t="s">
        <v>172</v>
      </c>
      <c r="AP10" s="291" t="s">
        <v>172</v>
      </c>
      <c r="AQ10" s="292"/>
      <c r="AR10" s="291">
        <v>1</v>
      </c>
      <c r="AS10" s="292"/>
      <c r="AT10" s="105" t="s">
        <v>174</v>
      </c>
      <c r="AU10" s="77"/>
    </row>
    <row r="11" spans="1:47" ht="15.75" customHeight="1">
      <c r="A11" s="277">
        <v>3</v>
      </c>
      <c r="B11" s="287" t="str">
        <f>IF('DAFTAR SISWA'!B10="","",'DAFTAR SISWA'!B10)</f>
        <v>0912</v>
      </c>
      <c r="C11" s="287" t="str">
        <f>IF('DAFTAR SISWA'!C10="","",'DAFTAR SISWA'!C10)</f>
        <v>ARI ADI PRASTYO</v>
      </c>
      <c r="D11" s="288" t="s">
        <v>65</v>
      </c>
      <c r="E11" s="261">
        <v>78</v>
      </c>
      <c r="F11" s="261">
        <v>80</v>
      </c>
      <c r="G11" s="261">
        <v>75</v>
      </c>
      <c r="H11" s="262">
        <v>82</v>
      </c>
      <c r="I11" s="261">
        <v>80</v>
      </c>
      <c r="J11" s="261">
        <v>76</v>
      </c>
      <c r="K11" s="261">
        <v>77</v>
      </c>
      <c r="L11" s="263">
        <v>77</v>
      </c>
      <c r="M11" s="261">
        <v>77</v>
      </c>
      <c r="N11" s="262">
        <v>79</v>
      </c>
      <c r="O11" s="261">
        <v>78</v>
      </c>
      <c r="P11" s="261"/>
      <c r="Q11" s="261"/>
      <c r="R11" s="261"/>
      <c r="S11" s="263">
        <v>78</v>
      </c>
      <c r="T11" s="263">
        <v>83</v>
      </c>
      <c r="U11" s="263">
        <v>86</v>
      </c>
      <c r="V11" s="261">
        <v>80</v>
      </c>
      <c r="W11" s="261"/>
      <c r="X11" s="261"/>
      <c r="Y11" s="261"/>
      <c r="Z11" s="261"/>
      <c r="AA11" s="261"/>
      <c r="AB11" s="261"/>
      <c r="AC11" s="264">
        <v>76</v>
      </c>
      <c r="AD11" s="289">
        <f t="shared" si="1"/>
        <v>78.875</v>
      </c>
      <c r="AE11" s="290">
        <f t="shared" si="2"/>
        <v>1262</v>
      </c>
      <c r="AF11" s="290">
        <f t="shared" si="3"/>
        <v>16</v>
      </c>
      <c r="AG11" s="290"/>
      <c r="AH11" s="290"/>
      <c r="AI11" s="290"/>
      <c r="AJ11" s="291"/>
      <c r="AK11" s="291"/>
      <c r="AL11" s="291"/>
      <c r="AM11" s="291"/>
      <c r="AN11" s="292" t="s">
        <v>172</v>
      </c>
      <c r="AO11" s="292" t="s">
        <v>172</v>
      </c>
      <c r="AP11" s="292" t="s">
        <v>172</v>
      </c>
      <c r="AQ11" s="292"/>
      <c r="AR11" s="292"/>
      <c r="AS11" s="292">
        <v>1</v>
      </c>
      <c r="AT11" s="106" t="s">
        <v>174</v>
      </c>
      <c r="AU11" s="77"/>
    </row>
    <row r="12" spans="1:47" ht="15.75" customHeight="1">
      <c r="A12" s="277">
        <v>4</v>
      </c>
      <c r="B12" s="287" t="str">
        <f>IF('DAFTAR SISWA'!B11="","",'DAFTAR SISWA'!B11)</f>
        <v>0913</v>
      </c>
      <c r="C12" s="287" t="str">
        <f>IF('DAFTAR SISWA'!C11="","",'DAFTAR SISWA'!C11)</f>
        <v>ARIF ROHMAN</v>
      </c>
      <c r="D12" s="288" t="s">
        <v>65</v>
      </c>
      <c r="E12" s="261">
        <v>77</v>
      </c>
      <c r="F12" s="261">
        <v>80</v>
      </c>
      <c r="G12" s="261">
        <v>75</v>
      </c>
      <c r="H12" s="262">
        <v>81</v>
      </c>
      <c r="I12" s="261">
        <v>82</v>
      </c>
      <c r="J12" s="261">
        <v>76</v>
      </c>
      <c r="K12" s="261">
        <v>75</v>
      </c>
      <c r="L12" s="263">
        <v>75</v>
      </c>
      <c r="M12" s="261">
        <v>77</v>
      </c>
      <c r="N12" s="262">
        <v>76</v>
      </c>
      <c r="O12" s="261">
        <v>78</v>
      </c>
      <c r="P12" s="261"/>
      <c r="Q12" s="261"/>
      <c r="R12" s="261"/>
      <c r="S12" s="263">
        <v>77</v>
      </c>
      <c r="T12" s="263">
        <v>84</v>
      </c>
      <c r="U12" s="263">
        <v>84</v>
      </c>
      <c r="V12" s="261">
        <v>80</v>
      </c>
      <c r="W12" s="261"/>
      <c r="X12" s="261"/>
      <c r="Y12" s="261"/>
      <c r="Z12" s="261"/>
      <c r="AA12" s="261"/>
      <c r="AB12" s="261"/>
      <c r="AC12" s="264">
        <v>76</v>
      </c>
      <c r="AD12" s="289">
        <f t="shared" si="1"/>
        <v>78.3125</v>
      </c>
      <c r="AE12" s="290">
        <f t="shared" si="2"/>
        <v>1253</v>
      </c>
      <c r="AF12" s="290">
        <f t="shared" si="3"/>
        <v>25</v>
      </c>
      <c r="AG12" s="290"/>
      <c r="AH12" s="290"/>
      <c r="AI12" s="290"/>
      <c r="AJ12" s="291"/>
      <c r="AK12" s="291"/>
      <c r="AL12" s="291"/>
      <c r="AM12" s="291"/>
      <c r="AN12" s="292" t="s">
        <v>172</v>
      </c>
      <c r="AO12" s="292" t="s">
        <v>175</v>
      </c>
      <c r="AP12" s="292" t="s">
        <v>172</v>
      </c>
      <c r="AQ12" s="292"/>
      <c r="AR12" s="292"/>
      <c r="AS12" s="292">
        <v>18</v>
      </c>
      <c r="AT12" s="106" t="s">
        <v>176</v>
      </c>
      <c r="AU12" s="77"/>
    </row>
    <row r="13" spans="1:47" ht="15.75" customHeight="1">
      <c r="A13" s="277">
        <v>5</v>
      </c>
      <c r="B13" s="287" t="str">
        <f>IF('DAFTAR SISWA'!B12="","",'DAFTAR SISWA'!B12)</f>
        <v>0914</v>
      </c>
      <c r="C13" s="287" t="str">
        <f>IF('DAFTAR SISWA'!C12="","",'DAFTAR SISWA'!C12)</f>
        <v>ARIF SAIFUDIN</v>
      </c>
      <c r="D13" s="288" t="s">
        <v>65</v>
      </c>
      <c r="E13" s="261">
        <v>78</v>
      </c>
      <c r="F13" s="261">
        <v>79</v>
      </c>
      <c r="G13" s="261">
        <v>75</v>
      </c>
      <c r="H13" s="262">
        <v>81</v>
      </c>
      <c r="I13" s="261">
        <v>78</v>
      </c>
      <c r="J13" s="261">
        <v>76</v>
      </c>
      <c r="K13" s="261">
        <v>75</v>
      </c>
      <c r="L13" s="263">
        <v>77</v>
      </c>
      <c r="M13" s="261">
        <v>77</v>
      </c>
      <c r="N13" s="262">
        <v>76</v>
      </c>
      <c r="O13" s="261">
        <v>75</v>
      </c>
      <c r="P13" s="261"/>
      <c r="Q13" s="261"/>
      <c r="R13" s="261"/>
      <c r="S13" s="263">
        <v>77</v>
      </c>
      <c r="T13" s="263">
        <v>86</v>
      </c>
      <c r="U13" s="263">
        <v>82</v>
      </c>
      <c r="V13" s="261">
        <v>79</v>
      </c>
      <c r="W13" s="261"/>
      <c r="X13" s="261"/>
      <c r="Y13" s="261"/>
      <c r="Z13" s="261"/>
      <c r="AA13" s="261"/>
      <c r="AB13" s="261"/>
      <c r="AC13" s="264">
        <v>76</v>
      </c>
      <c r="AD13" s="289">
        <f t="shared" si="1"/>
        <v>77.9375</v>
      </c>
      <c r="AE13" s="290">
        <f t="shared" si="2"/>
        <v>1247</v>
      </c>
      <c r="AF13" s="290">
        <f t="shared" si="3"/>
        <v>28</v>
      </c>
      <c r="AG13" s="290"/>
      <c r="AH13" s="290"/>
      <c r="AI13" s="290"/>
      <c r="AJ13" s="291"/>
      <c r="AK13" s="291"/>
      <c r="AL13" s="292" t="s">
        <v>177</v>
      </c>
      <c r="AM13" s="292" t="s">
        <v>172</v>
      </c>
      <c r="AN13" s="292" t="s">
        <v>172</v>
      </c>
      <c r="AO13" s="292" t="s">
        <v>172</v>
      </c>
      <c r="AP13" s="292" t="s">
        <v>175</v>
      </c>
      <c r="AQ13" s="291"/>
      <c r="AR13" s="291"/>
      <c r="AS13" s="292">
        <v>15</v>
      </c>
      <c r="AT13" s="106" t="s">
        <v>176</v>
      </c>
      <c r="AU13" s="77"/>
    </row>
    <row r="14" spans="1:47" ht="15.75" customHeight="1">
      <c r="A14" s="277">
        <v>6</v>
      </c>
      <c r="B14" s="287" t="str">
        <f>IF('DAFTAR SISWA'!B13="","",'DAFTAR SISWA'!B13)</f>
        <v>0915</v>
      </c>
      <c r="C14" s="287" t="str">
        <f>IF('DAFTAR SISWA'!C13="","",'DAFTAR SISWA'!C13)</f>
        <v>ASKABUL KAFI JOKO SUSILO</v>
      </c>
      <c r="D14" s="288" t="s">
        <v>65</v>
      </c>
      <c r="E14" s="263">
        <v>78</v>
      </c>
      <c r="F14" s="263">
        <v>80</v>
      </c>
      <c r="G14" s="263">
        <v>76</v>
      </c>
      <c r="H14" s="262">
        <v>77</v>
      </c>
      <c r="I14" s="263">
        <v>79</v>
      </c>
      <c r="J14" s="263">
        <v>75</v>
      </c>
      <c r="K14" s="263">
        <v>76</v>
      </c>
      <c r="L14" s="263">
        <v>76</v>
      </c>
      <c r="M14" s="263">
        <v>77</v>
      </c>
      <c r="N14" s="262">
        <v>76</v>
      </c>
      <c r="O14" s="263">
        <v>78</v>
      </c>
      <c r="P14" s="263"/>
      <c r="Q14" s="263"/>
      <c r="R14" s="263"/>
      <c r="S14" s="263">
        <v>79</v>
      </c>
      <c r="T14" s="263">
        <v>83</v>
      </c>
      <c r="U14" s="263">
        <v>79</v>
      </c>
      <c r="V14" s="263">
        <v>82</v>
      </c>
      <c r="W14" s="263"/>
      <c r="X14" s="263"/>
      <c r="Y14" s="263"/>
      <c r="Z14" s="263"/>
      <c r="AA14" s="263"/>
      <c r="AB14" s="263"/>
      <c r="AC14" s="264">
        <v>78</v>
      </c>
      <c r="AD14" s="289">
        <f t="shared" si="1"/>
        <v>78.0625</v>
      </c>
      <c r="AE14" s="290">
        <f t="shared" si="2"/>
        <v>1249</v>
      </c>
      <c r="AF14" s="290">
        <f t="shared" si="3"/>
        <v>27</v>
      </c>
      <c r="AG14" s="290"/>
      <c r="AH14" s="290"/>
      <c r="AI14" s="290"/>
      <c r="AJ14" s="291"/>
      <c r="AK14" s="291"/>
      <c r="AL14" s="291"/>
      <c r="AM14" s="291"/>
      <c r="AN14" s="292" t="s">
        <v>172</v>
      </c>
      <c r="AO14" s="292" t="s">
        <v>172</v>
      </c>
      <c r="AP14" s="292" t="s">
        <v>172</v>
      </c>
      <c r="AQ14" s="291"/>
      <c r="AR14" s="291"/>
      <c r="AS14" s="292">
        <v>7</v>
      </c>
      <c r="AT14" s="106" t="s">
        <v>174</v>
      </c>
      <c r="AU14" s="77"/>
    </row>
    <row r="15" spans="1:47" ht="15.75" customHeight="1">
      <c r="A15" s="277">
        <v>7</v>
      </c>
      <c r="B15" s="287" t="str">
        <f>IF('DAFTAR SISWA'!B14="","",'DAFTAR SISWA'!B14)</f>
        <v>0916</v>
      </c>
      <c r="C15" s="287" t="str">
        <f>IF('DAFTAR SISWA'!C14="","",'DAFTAR SISWA'!C14)</f>
        <v>DIMAS CAHYO PUTRO</v>
      </c>
      <c r="D15" s="288" t="s">
        <v>65</v>
      </c>
      <c r="E15" s="263">
        <v>77</v>
      </c>
      <c r="F15" s="263">
        <v>80</v>
      </c>
      <c r="G15" s="263">
        <v>75</v>
      </c>
      <c r="H15" s="262">
        <v>79</v>
      </c>
      <c r="I15" s="263">
        <v>79</v>
      </c>
      <c r="J15" s="263">
        <v>75</v>
      </c>
      <c r="K15" s="263">
        <v>77</v>
      </c>
      <c r="L15" s="265">
        <v>77</v>
      </c>
      <c r="M15" s="263">
        <v>77</v>
      </c>
      <c r="N15" s="262">
        <v>79</v>
      </c>
      <c r="O15" s="263">
        <v>78</v>
      </c>
      <c r="P15" s="263"/>
      <c r="Q15" s="263"/>
      <c r="R15" s="263"/>
      <c r="S15" s="263">
        <v>76</v>
      </c>
      <c r="T15" s="263">
        <v>86</v>
      </c>
      <c r="U15" s="263">
        <v>83</v>
      </c>
      <c r="V15" s="263">
        <v>80</v>
      </c>
      <c r="W15" s="263"/>
      <c r="X15" s="263"/>
      <c r="Y15" s="263"/>
      <c r="Z15" s="263"/>
      <c r="AA15" s="263"/>
      <c r="AB15" s="263"/>
      <c r="AC15" s="264">
        <v>78</v>
      </c>
      <c r="AD15" s="289">
        <f t="shared" si="1"/>
        <v>78.5</v>
      </c>
      <c r="AE15" s="290">
        <f t="shared" si="2"/>
        <v>1256</v>
      </c>
      <c r="AF15" s="290">
        <f t="shared" si="3"/>
        <v>22</v>
      </c>
      <c r="AG15" s="290"/>
      <c r="AH15" s="290"/>
      <c r="AI15" s="290"/>
      <c r="AJ15" s="291"/>
      <c r="AK15" s="291"/>
      <c r="AL15" s="291"/>
      <c r="AM15" s="291"/>
      <c r="AN15" s="292" t="s">
        <v>172</v>
      </c>
      <c r="AO15" s="292" t="s">
        <v>172</v>
      </c>
      <c r="AP15" s="292" t="s">
        <v>172</v>
      </c>
      <c r="AQ15" s="291"/>
      <c r="AR15" s="291"/>
      <c r="AS15" s="292">
        <v>5</v>
      </c>
      <c r="AT15" s="106" t="s">
        <v>174</v>
      </c>
      <c r="AU15" s="77"/>
    </row>
    <row r="16" spans="1:47" ht="15.75" customHeight="1">
      <c r="A16" s="277">
        <v>8</v>
      </c>
      <c r="B16" s="287" t="str">
        <f>IF('DAFTAR SISWA'!B15="","",'DAFTAR SISWA'!B15)</f>
        <v>0917</v>
      </c>
      <c r="C16" s="287" t="str">
        <f>IF('DAFTAR SISWA'!C15="","",'DAFTAR SISWA'!C15)</f>
        <v>DONI CAHYO SETIAWAN</v>
      </c>
      <c r="D16" s="288" t="s">
        <v>65</v>
      </c>
      <c r="E16" s="261">
        <v>78</v>
      </c>
      <c r="F16" s="261">
        <v>80</v>
      </c>
      <c r="G16" s="261">
        <v>75</v>
      </c>
      <c r="H16" s="262">
        <v>79</v>
      </c>
      <c r="I16" s="261">
        <v>81</v>
      </c>
      <c r="J16" s="261">
        <v>77</v>
      </c>
      <c r="K16" s="261">
        <v>77</v>
      </c>
      <c r="L16" s="263">
        <v>79</v>
      </c>
      <c r="M16" s="261">
        <v>79</v>
      </c>
      <c r="N16" s="262">
        <v>75</v>
      </c>
      <c r="O16" s="261">
        <v>79</v>
      </c>
      <c r="P16" s="261"/>
      <c r="Q16" s="261"/>
      <c r="R16" s="261"/>
      <c r="S16" s="263">
        <v>80</v>
      </c>
      <c r="T16" s="263">
        <v>83</v>
      </c>
      <c r="U16" s="263">
        <v>85</v>
      </c>
      <c r="V16" s="261">
        <v>82</v>
      </c>
      <c r="W16" s="261"/>
      <c r="X16" s="261"/>
      <c r="Y16" s="261"/>
      <c r="Z16" s="261"/>
      <c r="AA16" s="261"/>
      <c r="AB16" s="261"/>
      <c r="AC16" s="264">
        <v>80</v>
      </c>
      <c r="AD16" s="289">
        <f t="shared" si="1"/>
        <v>79.3125</v>
      </c>
      <c r="AE16" s="290">
        <f t="shared" si="2"/>
        <v>1269</v>
      </c>
      <c r="AF16" s="290">
        <f t="shared" si="3"/>
        <v>14</v>
      </c>
      <c r="AG16" s="290"/>
      <c r="AH16" s="290"/>
      <c r="AI16" s="290"/>
      <c r="AJ16" s="291"/>
      <c r="AK16" s="291"/>
      <c r="AL16" s="291"/>
      <c r="AM16" s="291"/>
      <c r="AN16" s="292" t="s">
        <v>172</v>
      </c>
      <c r="AO16" s="292" t="s">
        <v>172</v>
      </c>
      <c r="AP16" s="292" t="s">
        <v>172</v>
      </c>
      <c r="AQ16" s="292">
        <v>1</v>
      </c>
      <c r="AR16" s="291"/>
      <c r="AS16" s="292"/>
      <c r="AT16" s="106" t="s">
        <v>173</v>
      </c>
      <c r="AU16" s="77"/>
    </row>
    <row r="17" spans="1:47" ht="15.75" customHeight="1">
      <c r="A17" s="277">
        <v>9</v>
      </c>
      <c r="B17" s="287" t="str">
        <f>IF('DAFTAR SISWA'!B16="","",'DAFTAR SISWA'!B16)</f>
        <v>0918</v>
      </c>
      <c r="C17" s="287" t="str">
        <f>IF('DAFTAR SISWA'!C16="","",'DAFTAR SISWA'!C16)</f>
        <v>EGO PRADITYA</v>
      </c>
      <c r="D17" s="288" t="s">
        <v>65</v>
      </c>
      <c r="E17" s="261">
        <v>86</v>
      </c>
      <c r="F17" s="261">
        <v>80</v>
      </c>
      <c r="G17" s="261">
        <v>75</v>
      </c>
      <c r="H17" s="262">
        <v>80</v>
      </c>
      <c r="I17" s="261">
        <v>81</v>
      </c>
      <c r="J17" s="261">
        <v>79</v>
      </c>
      <c r="K17" s="261">
        <v>77</v>
      </c>
      <c r="L17" s="263">
        <v>79</v>
      </c>
      <c r="M17" s="261">
        <v>77</v>
      </c>
      <c r="N17" s="262">
        <v>79</v>
      </c>
      <c r="O17" s="261">
        <v>79</v>
      </c>
      <c r="P17" s="261"/>
      <c r="Q17" s="261"/>
      <c r="R17" s="261"/>
      <c r="S17" s="263">
        <v>76</v>
      </c>
      <c r="T17" s="263">
        <v>83</v>
      </c>
      <c r="U17" s="263">
        <v>86</v>
      </c>
      <c r="V17" s="261">
        <v>82</v>
      </c>
      <c r="W17" s="261"/>
      <c r="X17" s="261"/>
      <c r="Y17" s="261"/>
      <c r="Z17" s="261"/>
      <c r="AA17" s="261"/>
      <c r="AB17" s="261"/>
      <c r="AC17" s="264">
        <v>78</v>
      </c>
      <c r="AD17" s="289">
        <f t="shared" si="1"/>
        <v>79.8125</v>
      </c>
      <c r="AE17" s="290">
        <f t="shared" si="2"/>
        <v>1277</v>
      </c>
      <c r="AF17" s="290">
        <f t="shared" si="3"/>
        <v>10</v>
      </c>
      <c r="AG17" s="290"/>
      <c r="AH17" s="290"/>
      <c r="AI17" s="290"/>
      <c r="AJ17" s="291"/>
      <c r="AK17" s="291"/>
      <c r="AL17" s="291"/>
      <c r="AM17" s="291"/>
      <c r="AN17" s="292" t="s">
        <v>172</v>
      </c>
      <c r="AO17" s="292" t="s">
        <v>172</v>
      </c>
      <c r="AP17" s="292" t="s">
        <v>172</v>
      </c>
      <c r="AQ17" s="291"/>
      <c r="AR17" s="291"/>
      <c r="AS17" s="292">
        <v>2</v>
      </c>
      <c r="AT17" s="106" t="s">
        <v>173</v>
      </c>
      <c r="AU17" s="77"/>
    </row>
    <row r="18" spans="1:47" ht="15.75" customHeight="1">
      <c r="A18" s="277">
        <v>10</v>
      </c>
      <c r="B18" s="287" t="str">
        <f>IF('DAFTAR SISWA'!B17="","",'DAFTAR SISWA'!B17)</f>
        <v>0919</v>
      </c>
      <c r="C18" s="287" t="str">
        <f>IF('DAFTAR SISWA'!C17="","",'DAFTAR SISWA'!C17)</f>
        <v>ETWIN HER ANDONO</v>
      </c>
      <c r="D18" s="288" t="s">
        <v>65</v>
      </c>
      <c r="E18" s="261">
        <v>78</v>
      </c>
      <c r="F18" s="261">
        <v>80</v>
      </c>
      <c r="G18" s="261">
        <v>76</v>
      </c>
      <c r="H18" s="262">
        <v>79</v>
      </c>
      <c r="I18" s="261">
        <v>81</v>
      </c>
      <c r="J18" s="261">
        <v>81</v>
      </c>
      <c r="K18" s="261">
        <v>85</v>
      </c>
      <c r="L18" s="263">
        <v>84</v>
      </c>
      <c r="M18" s="261">
        <v>86</v>
      </c>
      <c r="N18" s="262">
        <v>82</v>
      </c>
      <c r="O18" s="261">
        <v>82</v>
      </c>
      <c r="P18" s="261"/>
      <c r="Q18" s="261"/>
      <c r="R18" s="261"/>
      <c r="S18" s="263">
        <v>80</v>
      </c>
      <c r="T18" s="263">
        <v>89</v>
      </c>
      <c r="U18" s="263">
        <v>87</v>
      </c>
      <c r="V18" s="261">
        <v>84</v>
      </c>
      <c r="W18" s="261"/>
      <c r="X18" s="261"/>
      <c r="Y18" s="261"/>
      <c r="Z18" s="261"/>
      <c r="AA18" s="261"/>
      <c r="AB18" s="261"/>
      <c r="AC18" s="264">
        <v>82</v>
      </c>
      <c r="AD18" s="289">
        <f t="shared" si="1"/>
        <v>82.25</v>
      </c>
      <c r="AE18" s="290">
        <f t="shared" si="2"/>
        <v>1316</v>
      </c>
      <c r="AF18" s="290">
        <f t="shared" si="3"/>
        <v>3</v>
      </c>
      <c r="AG18" s="290"/>
      <c r="AH18" s="290"/>
      <c r="AI18" s="290"/>
      <c r="AJ18" s="291"/>
      <c r="AK18" s="291"/>
      <c r="AL18" s="291"/>
      <c r="AM18" s="291"/>
      <c r="AN18" s="292" t="s">
        <v>172</v>
      </c>
      <c r="AO18" s="292" t="s">
        <v>172</v>
      </c>
      <c r="AP18" s="292" t="s">
        <v>172</v>
      </c>
      <c r="AQ18" s="291"/>
      <c r="AR18" s="291"/>
      <c r="AS18" s="292"/>
      <c r="AT18" s="106" t="s">
        <v>173</v>
      </c>
      <c r="AU18" s="77"/>
    </row>
    <row r="19" spans="1:47" ht="15.75" customHeight="1">
      <c r="A19" s="277">
        <v>11</v>
      </c>
      <c r="B19" s="287" t="str">
        <f>IF('DAFTAR SISWA'!B18="","",'DAFTAR SISWA'!B18)</f>
        <v>0699</v>
      </c>
      <c r="C19" s="287" t="str">
        <f>IF('DAFTAR SISWA'!C18="","",'DAFTAR SISWA'!C18)</f>
        <v>FAHRUL AFRIZAL</v>
      </c>
      <c r="D19" s="288" t="s">
        <v>65</v>
      </c>
      <c r="E19" s="261">
        <v>77</v>
      </c>
      <c r="F19" s="261">
        <v>80</v>
      </c>
      <c r="G19" s="261">
        <v>75</v>
      </c>
      <c r="H19" s="262">
        <v>78</v>
      </c>
      <c r="I19" s="261">
        <v>80</v>
      </c>
      <c r="J19" s="261">
        <v>75</v>
      </c>
      <c r="K19" s="261">
        <v>76</v>
      </c>
      <c r="L19" s="263">
        <v>75</v>
      </c>
      <c r="M19" s="261">
        <v>75</v>
      </c>
      <c r="N19" s="262">
        <v>79</v>
      </c>
      <c r="O19" s="261">
        <v>78</v>
      </c>
      <c r="P19" s="261"/>
      <c r="Q19" s="261"/>
      <c r="R19" s="261"/>
      <c r="S19" s="263">
        <v>77</v>
      </c>
      <c r="T19" s="263">
        <v>79</v>
      </c>
      <c r="U19" s="263">
        <v>77</v>
      </c>
      <c r="V19" s="261">
        <v>79</v>
      </c>
      <c r="W19" s="261"/>
      <c r="X19" s="261"/>
      <c r="Y19" s="261"/>
      <c r="Z19" s="261"/>
      <c r="AA19" s="261"/>
      <c r="AB19" s="261"/>
      <c r="AC19" s="264">
        <v>76</v>
      </c>
      <c r="AD19" s="289">
        <f t="shared" si="1"/>
        <v>77.25</v>
      </c>
      <c r="AE19" s="290">
        <f t="shared" si="2"/>
        <v>1236</v>
      </c>
      <c r="AF19" s="290">
        <f t="shared" si="3"/>
        <v>30</v>
      </c>
      <c r="AG19" s="290"/>
      <c r="AH19" s="290"/>
      <c r="AI19" s="290"/>
      <c r="AJ19" s="291"/>
      <c r="AK19" s="291"/>
      <c r="AL19" s="291"/>
      <c r="AM19" s="291"/>
      <c r="AN19" s="292" t="s">
        <v>172</v>
      </c>
      <c r="AO19" s="292" t="s">
        <v>175</v>
      </c>
      <c r="AP19" s="292" t="s">
        <v>172</v>
      </c>
      <c r="AQ19" s="291"/>
      <c r="AR19" s="292">
        <v>2</v>
      </c>
      <c r="AS19" s="292">
        <v>10</v>
      </c>
      <c r="AT19" s="106" t="s">
        <v>176</v>
      </c>
      <c r="AU19" s="77"/>
    </row>
    <row r="20" spans="1:47" ht="15.75" customHeight="1">
      <c r="A20" s="277">
        <v>12</v>
      </c>
      <c r="B20" s="287" t="str">
        <f>IF('DAFTAR SISWA'!B19="","",'DAFTAR SISWA'!B19)</f>
        <v>0920</v>
      </c>
      <c r="C20" s="287" t="str">
        <f>IF('DAFTAR SISWA'!C19="","",'DAFTAR SISWA'!C19)</f>
        <v>FRANCISKO RIONALDO</v>
      </c>
      <c r="D20" s="288" t="s">
        <v>161</v>
      </c>
      <c r="E20" s="261">
        <v>77</v>
      </c>
      <c r="F20" s="261">
        <v>79</v>
      </c>
      <c r="G20" s="261">
        <v>75</v>
      </c>
      <c r="H20" s="266">
        <v>77</v>
      </c>
      <c r="I20" s="261">
        <v>79</v>
      </c>
      <c r="J20" s="261">
        <v>75</v>
      </c>
      <c r="K20" s="261">
        <v>78</v>
      </c>
      <c r="L20" s="263">
        <v>79</v>
      </c>
      <c r="M20" s="261">
        <v>77</v>
      </c>
      <c r="N20" s="262">
        <v>80</v>
      </c>
      <c r="O20" s="261">
        <v>79</v>
      </c>
      <c r="P20" s="261"/>
      <c r="Q20" s="261"/>
      <c r="R20" s="261"/>
      <c r="S20" s="263">
        <v>79</v>
      </c>
      <c r="T20" s="263">
        <v>84</v>
      </c>
      <c r="U20" s="263">
        <v>84</v>
      </c>
      <c r="V20" s="261">
        <v>81</v>
      </c>
      <c r="W20" s="261"/>
      <c r="X20" s="261"/>
      <c r="Y20" s="261"/>
      <c r="Z20" s="261"/>
      <c r="AA20" s="261"/>
      <c r="AB20" s="261"/>
      <c r="AC20" s="264">
        <v>78</v>
      </c>
      <c r="AD20" s="289">
        <f t="shared" si="1"/>
        <v>78.8125</v>
      </c>
      <c r="AE20" s="290">
        <f t="shared" si="2"/>
        <v>1261</v>
      </c>
      <c r="AF20" s="290">
        <f t="shared" si="3"/>
        <v>17</v>
      </c>
      <c r="AG20" s="290"/>
      <c r="AH20" s="290"/>
      <c r="AI20" s="290"/>
      <c r="AJ20" s="291"/>
      <c r="AK20" s="291"/>
      <c r="AL20" s="291"/>
      <c r="AM20" s="291"/>
      <c r="AN20" s="292" t="s">
        <v>172</v>
      </c>
      <c r="AO20" s="292" t="s">
        <v>172</v>
      </c>
      <c r="AP20" s="292" t="s">
        <v>172</v>
      </c>
      <c r="AQ20" s="292">
        <v>1</v>
      </c>
      <c r="AR20" s="291"/>
      <c r="AS20" s="292">
        <v>8</v>
      </c>
      <c r="AT20" s="106" t="s">
        <v>176</v>
      </c>
      <c r="AU20" s="77"/>
    </row>
    <row r="21" spans="1:47" ht="15.75" customHeight="1">
      <c r="A21" s="277">
        <v>13</v>
      </c>
      <c r="B21" s="287" t="str">
        <f>IF('DAFTAR SISWA'!B20="","",'DAFTAR SISWA'!B20)</f>
        <v>0921</v>
      </c>
      <c r="C21" s="287" t="str">
        <f>IF('DAFTAR SISWA'!C20="","",'DAFTAR SISWA'!C20)</f>
        <v>GALIH ARDIANSYAH</v>
      </c>
      <c r="D21" s="288" t="s">
        <v>65</v>
      </c>
      <c r="E21" s="261">
        <v>77</v>
      </c>
      <c r="F21" s="261">
        <v>75</v>
      </c>
      <c r="G21" s="261">
        <v>75</v>
      </c>
      <c r="H21" s="266">
        <v>80</v>
      </c>
      <c r="I21" s="261">
        <v>79</v>
      </c>
      <c r="J21" s="261">
        <v>75</v>
      </c>
      <c r="K21" s="261">
        <v>77</v>
      </c>
      <c r="L21" s="263">
        <v>78</v>
      </c>
      <c r="M21" s="261">
        <v>75</v>
      </c>
      <c r="N21" s="262">
        <v>76</v>
      </c>
      <c r="O21" s="261">
        <v>75</v>
      </c>
      <c r="P21" s="261"/>
      <c r="Q21" s="261"/>
      <c r="R21" s="261"/>
      <c r="S21" s="263">
        <v>80</v>
      </c>
      <c r="T21" s="263">
        <v>84</v>
      </c>
      <c r="U21" s="263">
        <v>82</v>
      </c>
      <c r="V21" s="261">
        <v>78</v>
      </c>
      <c r="W21" s="261"/>
      <c r="X21" s="261"/>
      <c r="Y21" s="261"/>
      <c r="Z21" s="261"/>
      <c r="AA21" s="261"/>
      <c r="AB21" s="261"/>
      <c r="AC21" s="264">
        <v>78</v>
      </c>
      <c r="AD21" s="289">
        <f t="shared" si="1"/>
        <v>77.75</v>
      </c>
      <c r="AE21" s="290">
        <f t="shared" si="2"/>
        <v>1244</v>
      </c>
      <c r="AF21" s="290">
        <f t="shared" si="3"/>
        <v>29</v>
      </c>
      <c r="AG21" s="290"/>
      <c r="AH21" s="290"/>
      <c r="AI21" s="290"/>
      <c r="AJ21" s="291"/>
      <c r="AK21" s="291"/>
      <c r="AL21" s="291"/>
      <c r="AM21" s="291"/>
      <c r="AN21" s="292" t="s">
        <v>172</v>
      </c>
      <c r="AO21" s="292" t="s">
        <v>172</v>
      </c>
      <c r="AP21" s="292" t="s">
        <v>172</v>
      </c>
      <c r="AQ21" s="292">
        <v>3</v>
      </c>
      <c r="AR21" s="291"/>
      <c r="AS21" s="292">
        <v>9</v>
      </c>
      <c r="AT21" s="106" t="s">
        <v>176</v>
      </c>
      <c r="AU21" s="77"/>
    </row>
    <row r="22" spans="1:47" ht="15.75" customHeight="1">
      <c r="A22" s="277">
        <v>14</v>
      </c>
      <c r="B22" s="287" t="str">
        <f>IF('DAFTAR SISWA'!B21="","",'DAFTAR SISWA'!B21)</f>
        <v>0922</v>
      </c>
      <c r="C22" s="287" t="str">
        <f>IF('DAFTAR SISWA'!C21="","",'DAFTAR SISWA'!C21)</f>
        <v>ICHEN TRISNA LUTFI PRATAMA</v>
      </c>
      <c r="D22" s="288" t="s">
        <v>161</v>
      </c>
      <c r="E22" s="261">
        <v>77</v>
      </c>
      <c r="F22" s="261">
        <v>83</v>
      </c>
      <c r="G22" s="261">
        <v>75</v>
      </c>
      <c r="H22" s="266">
        <v>79</v>
      </c>
      <c r="I22" s="261">
        <v>80</v>
      </c>
      <c r="J22" s="261">
        <v>75</v>
      </c>
      <c r="K22" s="261">
        <v>77</v>
      </c>
      <c r="L22" s="263">
        <v>75</v>
      </c>
      <c r="M22" s="261">
        <v>75</v>
      </c>
      <c r="N22" s="262">
        <v>80</v>
      </c>
      <c r="O22" s="261">
        <v>78</v>
      </c>
      <c r="P22" s="261"/>
      <c r="Q22" s="261"/>
      <c r="R22" s="261"/>
      <c r="S22" s="263">
        <v>81</v>
      </c>
      <c r="T22" s="263">
        <v>83</v>
      </c>
      <c r="U22" s="263">
        <v>83</v>
      </c>
      <c r="V22" s="261">
        <v>78</v>
      </c>
      <c r="W22" s="261"/>
      <c r="X22" s="261"/>
      <c r="Y22" s="261"/>
      <c r="Z22" s="261"/>
      <c r="AA22" s="261"/>
      <c r="AB22" s="261"/>
      <c r="AC22" s="264">
        <v>78</v>
      </c>
      <c r="AD22" s="289">
        <f t="shared" si="1"/>
        <v>78.5625</v>
      </c>
      <c r="AE22" s="290">
        <f t="shared" si="2"/>
        <v>1257</v>
      </c>
      <c r="AF22" s="290">
        <f t="shared" si="3"/>
        <v>20</v>
      </c>
      <c r="AG22" s="290"/>
      <c r="AH22" s="290"/>
      <c r="AI22" s="290"/>
      <c r="AJ22" s="291"/>
      <c r="AK22" s="291"/>
      <c r="AL22" s="291"/>
      <c r="AM22" s="291"/>
      <c r="AN22" s="292" t="s">
        <v>172</v>
      </c>
      <c r="AO22" s="292" t="s">
        <v>172</v>
      </c>
      <c r="AP22" s="292" t="s">
        <v>172</v>
      </c>
      <c r="AQ22" s="292">
        <v>1</v>
      </c>
      <c r="AR22" s="291"/>
      <c r="AS22" s="292">
        <v>5</v>
      </c>
      <c r="AT22" s="106" t="s">
        <v>176</v>
      </c>
      <c r="AU22" s="77"/>
    </row>
    <row r="23" spans="1:47" ht="15.75" customHeight="1">
      <c r="A23" s="277">
        <v>15</v>
      </c>
      <c r="B23" s="287" t="str">
        <f>IF('DAFTAR SISWA'!B22="","",'DAFTAR SISWA'!B22)</f>
        <v>0923</v>
      </c>
      <c r="C23" s="287" t="str">
        <f>IF('DAFTAR SISWA'!C22="","",'DAFTAR SISWA'!C22)</f>
        <v>IRFAN SUYADI</v>
      </c>
      <c r="D23" s="288" t="s">
        <v>65</v>
      </c>
      <c r="E23" s="261">
        <v>78</v>
      </c>
      <c r="F23" s="261">
        <v>85</v>
      </c>
      <c r="G23" s="261">
        <v>78</v>
      </c>
      <c r="H23" s="266">
        <v>79</v>
      </c>
      <c r="I23" s="261">
        <v>81</v>
      </c>
      <c r="J23" s="261">
        <v>83</v>
      </c>
      <c r="K23" s="261">
        <v>80</v>
      </c>
      <c r="L23" s="263">
        <v>86</v>
      </c>
      <c r="M23" s="261">
        <v>86</v>
      </c>
      <c r="N23" s="262">
        <v>79</v>
      </c>
      <c r="O23" s="261">
        <v>88</v>
      </c>
      <c r="P23" s="261"/>
      <c r="Q23" s="261"/>
      <c r="R23" s="261"/>
      <c r="S23" s="263">
        <v>80</v>
      </c>
      <c r="T23" s="263">
        <v>87</v>
      </c>
      <c r="U23" s="263">
        <v>89</v>
      </c>
      <c r="V23" s="261">
        <v>82</v>
      </c>
      <c r="W23" s="261"/>
      <c r="X23" s="261"/>
      <c r="Y23" s="261"/>
      <c r="Z23" s="261"/>
      <c r="AA23" s="261"/>
      <c r="AB23" s="261"/>
      <c r="AC23" s="264">
        <v>80</v>
      </c>
      <c r="AD23" s="289">
        <f t="shared" si="1"/>
        <v>82.5625</v>
      </c>
      <c r="AE23" s="290">
        <f t="shared" si="2"/>
        <v>1321</v>
      </c>
      <c r="AF23" s="290">
        <f t="shared" si="3"/>
        <v>2</v>
      </c>
      <c r="AG23" s="290"/>
      <c r="AH23" s="290"/>
      <c r="AI23" s="290"/>
      <c r="AJ23" s="291"/>
      <c r="AK23" s="291"/>
      <c r="AL23" s="291"/>
      <c r="AM23" s="291"/>
      <c r="AN23" s="292" t="s">
        <v>172</v>
      </c>
      <c r="AO23" s="292" t="s">
        <v>172</v>
      </c>
      <c r="AP23" s="292" t="s">
        <v>172</v>
      </c>
      <c r="AQ23" s="292">
        <v>1</v>
      </c>
      <c r="AR23" s="291"/>
      <c r="AS23" s="292">
        <v>1</v>
      </c>
      <c r="AT23" s="106" t="s">
        <v>174</v>
      </c>
      <c r="AU23" s="77"/>
    </row>
    <row r="24" spans="1:47" ht="15.75" customHeight="1">
      <c r="A24" s="277">
        <v>16</v>
      </c>
      <c r="B24" s="287" t="str">
        <f>IF('DAFTAR SISWA'!B23="","",'DAFTAR SISWA'!B23)</f>
        <v>0924</v>
      </c>
      <c r="C24" s="287" t="str">
        <f>IF('DAFTAR SISWA'!C23="","",'DAFTAR SISWA'!C23)</f>
        <v>KEVIN CAHYONO</v>
      </c>
      <c r="D24" s="288" t="s">
        <v>161</v>
      </c>
      <c r="E24" s="261">
        <v>80</v>
      </c>
      <c r="F24" s="261">
        <v>85</v>
      </c>
      <c r="G24" s="261">
        <v>75</v>
      </c>
      <c r="H24" s="266">
        <v>81</v>
      </c>
      <c r="I24" s="261">
        <v>82</v>
      </c>
      <c r="J24" s="261">
        <v>83</v>
      </c>
      <c r="K24" s="261">
        <v>88</v>
      </c>
      <c r="L24" s="263">
        <v>89</v>
      </c>
      <c r="M24" s="261">
        <v>84</v>
      </c>
      <c r="N24" s="262">
        <v>79</v>
      </c>
      <c r="O24" s="261">
        <v>87</v>
      </c>
      <c r="P24" s="261"/>
      <c r="Q24" s="261"/>
      <c r="R24" s="261"/>
      <c r="S24" s="263">
        <v>82</v>
      </c>
      <c r="T24" s="263">
        <v>87</v>
      </c>
      <c r="U24" s="263">
        <v>89</v>
      </c>
      <c r="V24" s="261">
        <v>85</v>
      </c>
      <c r="W24" s="261"/>
      <c r="X24" s="261"/>
      <c r="Y24" s="261"/>
      <c r="Z24" s="261"/>
      <c r="AA24" s="261"/>
      <c r="AB24" s="261"/>
      <c r="AC24" s="264">
        <v>86</v>
      </c>
      <c r="AD24" s="289">
        <f t="shared" si="1"/>
        <v>83.875</v>
      </c>
      <c r="AE24" s="290">
        <f t="shared" si="2"/>
        <v>1342</v>
      </c>
      <c r="AF24" s="290">
        <f t="shared" si="3"/>
        <v>1</v>
      </c>
      <c r="AG24" s="290"/>
      <c r="AH24" s="290"/>
      <c r="AI24" s="290"/>
      <c r="AJ24" s="291"/>
      <c r="AK24" s="291"/>
      <c r="AL24" s="291"/>
      <c r="AM24" s="291"/>
      <c r="AN24" s="292" t="s">
        <v>172</v>
      </c>
      <c r="AO24" s="292" t="s">
        <v>172</v>
      </c>
      <c r="AP24" s="292" t="s">
        <v>172</v>
      </c>
      <c r="AQ24" s="291"/>
      <c r="AR24" s="291"/>
      <c r="AS24" s="292">
        <v>1</v>
      </c>
      <c r="AT24" s="106" t="s">
        <v>174</v>
      </c>
      <c r="AU24" s="77"/>
    </row>
    <row r="25" spans="1:47" ht="15.75" hidden="1" customHeight="1">
      <c r="A25" s="277">
        <v>17</v>
      </c>
      <c r="B25" s="287" t="str">
        <f>IF('DAFTAR SISWA'!B24="","",'DAFTAR SISWA'!B24)</f>
        <v>0925</v>
      </c>
      <c r="C25" s="287" t="str">
        <f>IF('DAFTAR SISWA'!C24="","",'DAFTAR SISWA'!C24)</f>
        <v>MUHAMAD HANIF MUSLIH</v>
      </c>
      <c r="D25" s="288" t="s">
        <v>65</v>
      </c>
      <c r="E25" s="261"/>
      <c r="F25" s="261"/>
      <c r="G25" s="261">
        <v>75</v>
      </c>
      <c r="H25" s="266"/>
      <c r="I25" s="261"/>
      <c r="J25" s="261"/>
      <c r="K25" s="261"/>
      <c r="L25" s="263"/>
      <c r="M25" s="261"/>
      <c r="N25" s="263"/>
      <c r="O25" s="263"/>
      <c r="P25" s="261"/>
      <c r="Q25" s="261"/>
      <c r="R25" s="261"/>
      <c r="S25" s="263"/>
      <c r="T25" s="263"/>
      <c r="U25" s="263"/>
      <c r="V25" s="261"/>
      <c r="W25" s="261"/>
      <c r="X25" s="261"/>
      <c r="Y25" s="261"/>
      <c r="Z25" s="261"/>
      <c r="AA25" s="261"/>
      <c r="AB25" s="261"/>
      <c r="AC25" s="264"/>
      <c r="AD25" s="289">
        <f t="shared" si="1"/>
        <v>75</v>
      </c>
      <c r="AE25" s="290">
        <f t="shared" si="2"/>
        <v>75</v>
      </c>
      <c r="AF25" s="290">
        <f t="shared" si="3"/>
        <v>35</v>
      </c>
      <c r="AG25" s="290"/>
      <c r="AH25" s="290"/>
      <c r="AI25" s="290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105"/>
      <c r="AU25" s="77"/>
    </row>
    <row r="26" spans="1:47" ht="15.75" hidden="1" customHeight="1">
      <c r="A26" s="277">
        <v>18</v>
      </c>
      <c r="B26" s="287" t="str">
        <f>IF('DAFTAR SISWA'!B25="","",'DAFTAR SISWA'!B25)</f>
        <v>0926</v>
      </c>
      <c r="C26" s="287" t="str">
        <f>IF('DAFTAR SISWA'!C25="","",'DAFTAR SISWA'!C25)</f>
        <v>MUHAMMAD BAGUS ARIYANTO</v>
      </c>
      <c r="D26" s="288" t="s">
        <v>65</v>
      </c>
      <c r="E26" s="261"/>
      <c r="F26" s="261"/>
      <c r="G26" s="261">
        <v>75</v>
      </c>
      <c r="H26" s="266"/>
      <c r="I26" s="261"/>
      <c r="J26" s="261"/>
      <c r="K26" s="261"/>
      <c r="L26" s="263"/>
      <c r="M26" s="261"/>
      <c r="N26" s="263"/>
      <c r="O26" s="263"/>
      <c r="P26" s="261"/>
      <c r="Q26" s="261"/>
      <c r="R26" s="261"/>
      <c r="S26" s="263"/>
      <c r="T26" s="263"/>
      <c r="U26" s="263"/>
      <c r="V26" s="261"/>
      <c r="W26" s="261"/>
      <c r="X26" s="261"/>
      <c r="Y26" s="261"/>
      <c r="Z26" s="261"/>
      <c r="AA26" s="261"/>
      <c r="AB26" s="261"/>
      <c r="AC26" s="264"/>
      <c r="AD26" s="289">
        <f t="shared" si="1"/>
        <v>75</v>
      </c>
      <c r="AE26" s="290">
        <f t="shared" si="2"/>
        <v>75</v>
      </c>
      <c r="AF26" s="290">
        <f t="shared" si="3"/>
        <v>35</v>
      </c>
      <c r="AG26" s="290"/>
      <c r="AH26" s="290"/>
      <c r="AI26" s="290"/>
      <c r="AJ26" s="291"/>
      <c r="AK26" s="291"/>
      <c r="AL26" s="291"/>
      <c r="AM26" s="291"/>
      <c r="AN26" s="291"/>
      <c r="AO26" s="291"/>
      <c r="AP26" s="291"/>
      <c r="AQ26" s="291"/>
      <c r="AR26" s="291"/>
      <c r="AS26" s="291"/>
      <c r="AT26" s="105"/>
      <c r="AU26" s="77"/>
    </row>
    <row r="27" spans="1:47" ht="15.75" customHeight="1">
      <c r="A27" s="277">
        <v>17</v>
      </c>
      <c r="B27" s="287" t="str">
        <f>IF('DAFTAR SISWA'!B26="","",'DAFTAR SISWA'!B26)</f>
        <v>0927</v>
      </c>
      <c r="C27" s="287" t="str">
        <f>IF('DAFTAR SISWA'!C26="","",'DAFTAR SISWA'!C26)</f>
        <v>MUHAMMAD HANDI</v>
      </c>
      <c r="D27" s="288" t="s">
        <v>65</v>
      </c>
      <c r="E27" s="261">
        <v>77</v>
      </c>
      <c r="F27" s="261">
        <v>78</v>
      </c>
      <c r="G27" s="261">
        <v>75</v>
      </c>
      <c r="H27" s="266">
        <v>77</v>
      </c>
      <c r="I27" s="267">
        <v>79</v>
      </c>
      <c r="J27" s="261">
        <v>75</v>
      </c>
      <c r="K27" s="261">
        <v>77</v>
      </c>
      <c r="L27" s="263">
        <v>77</v>
      </c>
      <c r="M27" s="261">
        <v>75</v>
      </c>
      <c r="N27" s="262">
        <v>76</v>
      </c>
      <c r="O27" s="261">
        <v>75</v>
      </c>
      <c r="P27" s="261"/>
      <c r="Q27" s="261"/>
      <c r="R27" s="261"/>
      <c r="S27" s="263">
        <v>77</v>
      </c>
      <c r="T27" s="263">
        <v>79</v>
      </c>
      <c r="U27" s="263">
        <v>80</v>
      </c>
      <c r="V27" s="261">
        <v>81</v>
      </c>
      <c r="W27" s="261"/>
      <c r="X27" s="261"/>
      <c r="Y27" s="261"/>
      <c r="Z27" s="261"/>
      <c r="AA27" s="261"/>
      <c r="AB27" s="261"/>
      <c r="AC27" s="264">
        <v>76</v>
      </c>
      <c r="AD27" s="289">
        <f t="shared" si="1"/>
        <v>77.125</v>
      </c>
      <c r="AE27" s="290">
        <f t="shared" si="2"/>
        <v>1234</v>
      </c>
      <c r="AF27" s="290">
        <f t="shared" si="3"/>
        <v>31</v>
      </c>
      <c r="AG27" s="290"/>
      <c r="AH27" s="290"/>
      <c r="AI27" s="290"/>
      <c r="AJ27" s="291"/>
      <c r="AK27" s="291"/>
      <c r="AL27" s="291"/>
      <c r="AM27" s="291"/>
      <c r="AN27" s="292" t="s">
        <v>172</v>
      </c>
      <c r="AO27" s="292" t="s">
        <v>172</v>
      </c>
      <c r="AP27" s="292" t="s">
        <v>172</v>
      </c>
      <c r="AQ27" s="292">
        <v>2</v>
      </c>
      <c r="AR27" s="291"/>
      <c r="AS27" s="292">
        <v>12</v>
      </c>
      <c r="AT27" s="106" t="s">
        <v>178</v>
      </c>
      <c r="AU27" s="77"/>
    </row>
    <row r="28" spans="1:47" ht="15.75" customHeight="1">
      <c r="A28" s="277">
        <v>18</v>
      </c>
      <c r="B28" s="287" t="str">
        <f>IF('DAFTAR SISWA'!B27="","",'DAFTAR SISWA'!B27)</f>
        <v>0928</v>
      </c>
      <c r="C28" s="287" t="str">
        <f>IF('DAFTAR SISWA'!C27="","",'DAFTAR SISWA'!C27)</f>
        <v>MUHAMMAD HASAN FAIK</v>
      </c>
      <c r="D28" s="288" t="s">
        <v>65</v>
      </c>
      <c r="E28" s="261">
        <v>77</v>
      </c>
      <c r="F28" s="261">
        <v>80</v>
      </c>
      <c r="G28" s="261">
        <v>75</v>
      </c>
      <c r="H28" s="266">
        <v>77</v>
      </c>
      <c r="I28" s="267">
        <v>78</v>
      </c>
      <c r="J28" s="261">
        <v>78</v>
      </c>
      <c r="K28" s="261">
        <v>78</v>
      </c>
      <c r="L28" s="263">
        <v>79</v>
      </c>
      <c r="M28" s="261">
        <v>76</v>
      </c>
      <c r="N28" s="262">
        <v>77</v>
      </c>
      <c r="O28" s="261">
        <v>79</v>
      </c>
      <c r="P28" s="261"/>
      <c r="Q28" s="261"/>
      <c r="R28" s="261"/>
      <c r="S28" s="263">
        <v>77</v>
      </c>
      <c r="T28" s="263">
        <v>85</v>
      </c>
      <c r="U28" s="263">
        <v>85</v>
      </c>
      <c r="V28" s="261">
        <v>82</v>
      </c>
      <c r="W28" s="261"/>
      <c r="X28" s="261"/>
      <c r="Y28" s="261"/>
      <c r="Z28" s="261"/>
      <c r="AA28" s="261"/>
      <c r="AB28" s="261"/>
      <c r="AC28" s="264">
        <v>80</v>
      </c>
      <c r="AD28" s="289">
        <f t="shared" si="1"/>
        <v>78.9375</v>
      </c>
      <c r="AE28" s="290">
        <f t="shared" si="2"/>
        <v>1263</v>
      </c>
      <c r="AF28" s="290">
        <f t="shared" si="3"/>
        <v>15</v>
      </c>
      <c r="AG28" s="290"/>
      <c r="AH28" s="290"/>
      <c r="AI28" s="290"/>
      <c r="AJ28" s="291"/>
      <c r="AK28" s="291"/>
      <c r="AL28" s="291"/>
      <c r="AM28" s="291"/>
      <c r="AN28" s="292" t="s">
        <v>172</v>
      </c>
      <c r="AO28" s="292" t="s">
        <v>172</v>
      </c>
      <c r="AP28" s="292" t="s">
        <v>172</v>
      </c>
      <c r="AQ28" s="291"/>
      <c r="AR28" s="291"/>
      <c r="AS28" s="292">
        <v>4</v>
      </c>
      <c r="AT28" s="106" t="s">
        <v>174</v>
      </c>
      <c r="AU28" s="77"/>
    </row>
    <row r="29" spans="1:47" ht="15.75" customHeight="1">
      <c r="A29" s="277">
        <v>19</v>
      </c>
      <c r="B29" s="287" t="str">
        <f>IF('DAFTAR SISWA'!B28="","",'DAFTAR SISWA'!B28)</f>
        <v>0929</v>
      </c>
      <c r="C29" s="287" t="str">
        <f>IF('DAFTAR SISWA'!C28="","",'DAFTAR SISWA'!C28)</f>
        <v>MUHAMMAD IQBAL NAWAWI</v>
      </c>
      <c r="D29" s="288" t="s">
        <v>65</v>
      </c>
      <c r="E29" s="261">
        <v>80</v>
      </c>
      <c r="F29" s="261">
        <v>80</v>
      </c>
      <c r="G29" s="261">
        <v>75</v>
      </c>
      <c r="H29" s="266">
        <v>78</v>
      </c>
      <c r="I29" s="267">
        <v>79</v>
      </c>
      <c r="J29" s="261">
        <v>77</v>
      </c>
      <c r="K29" s="261">
        <v>77</v>
      </c>
      <c r="L29" s="263">
        <v>75</v>
      </c>
      <c r="M29" s="261">
        <v>75</v>
      </c>
      <c r="N29" s="262">
        <v>77</v>
      </c>
      <c r="O29" s="261">
        <v>78</v>
      </c>
      <c r="P29" s="261"/>
      <c r="Q29" s="261"/>
      <c r="R29" s="261"/>
      <c r="S29" s="263">
        <v>80</v>
      </c>
      <c r="T29" s="263">
        <v>84</v>
      </c>
      <c r="U29" s="263">
        <v>83</v>
      </c>
      <c r="V29" s="261">
        <v>81</v>
      </c>
      <c r="W29" s="261"/>
      <c r="X29" s="261"/>
      <c r="Y29" s="261"/>
      <c r="Z29" s="261"/>
      <c r="AA29" s="261"/>
      <c r="AB29" s="261"/>
      <c r="AC29" s="264">
        <v>76</v>
      </c>
      <c r="AD29" s="289">
        <f t="shared" si="1"/>
        <v>78.4375</v>
      </c>
      <c r="AE29" s="290">
        <f t="shared" si="2"/>
        <v>1255</v>
      </c>
      <c r="AF29" s="290">
        <f t="shared" si="3"/>
        <v>24</v>
      </c>
      <c r="AG29" s="290"/>
      <c r="AH29" s="290"/>
      <c r="AI29" s="290"/>
      <c r="AJ29" s="291"/>
      <c r="AK29" s="291"/>
      <c r="AL29" s="291"/>
      <c r="AM29" s="291"/>
      <c r="AN29" s="292" t="s">
        <v>172</v>
      </c>
      <c r="AO29" s="292" t="s">
        <v>172</v>
      </c>
      <c r="AP29" s="292" t="s">
        <v>172</v>
      </c>
      <c r="AQ29" s="291"/>
      <c r="AR29" s="291"/>
      <c r="AS29" s="292">
        <v>3</v>
      </c>
      <c r="AT29" s="106" t="s">
        <v>174</v>
      </c>
      <c r="AU29" s="77"/>
    </row>
    <row r="30" spans="1:47" ht="15.75" customHeight="1">
      <c r="A30" s="277">
        <v>20</v>
      </c>
      <c r="B30" s="287" t="str">
        <f>IF('DAFTAR SISWA'!B29="","",'DAFTAR SISWA'!B29)</f>
        <v>0930</v>
      </c>
      <c r="C30" s="287" t="str">
        <f>IF('DAFTAR SISWA'!C29="","",'DAFTAR SISWA'!C29)</f>
        <v>MUHAMMAD NUR MAULANA</v>
      </c>
      <c r="D30" s="288" t="s">
        <v>65</v>
      </c>
      <c r="E30" s="261">
        <v>82</v>
      </c>
      <c r="F30" s="261">
        <v>82</v>
      </c>
      <c r="G30" s="261">
        <v>75</v>
      </c>
      <c r="H30" s="266">
        <v>78</v>
      </c>
      <c r="I30" s="267">
        <v>80</v>
      </c>
      <c r="J30" s="261">
        <v>79</v>
      </c>
      <c r="K30" s="261">
        <v>77</v>
      </c>
      <c r="L30" s="263">
        <v>75</v>
      </c>
      <c r="M30" s="261">
        <v>77</v>
      </c>
      <c r="N30" s="262">
        <v>77</v>
      </c>
      <c r="O30" s="261">
        <v>81</v>
      </c>
      <c r="P30" s="261"/>
      <c r="Q30" s="261"/>
      <c r="R30" s="261"/>
      <c r="S30" s="263">
        <v>79</v>
      </c>
      <c r="T30" s="263">
        <v>84</v>
      </c>
      <c r="U30" s="263">
        <v>91</v>
      </c>
      <c r="V30" s="261">
        <v>83</v>
      </c>
      <c r="W30" s="261"/>
      <c r="X30" s="261"/>
      <c r="Y30" s="261"/>
      <c r="Z30" s="261"/>
      <c r="AA30" s="261"/>
      <c r="AB30" s="261"/>
      <c r="AC30" s="264">
        <v>78</v>
      </c>
      <c r="AD30" s="289">
        <f t="shared" si="1"/>
        <v>79.875</v>
      </c>
      <c r="AE30" s="290">
        <f t="shared" si="2"/>
        <v>1278</v>
      </c>
      <c r="AF30" s="290">
        <f t="shared" si="3"/>
        <v>9</v>
      </c>
      <c r="AG30" s="290"/>
      <c r="AH30" s="290"/>
      <c r="AI30" s="290"/>
      <c r="AJ30" s="291"/>
      <c r="AK30" s="291"/>
      <c r="AL30" s="291"/>
      <c r="AM30" s="291"/>
      <c r="AN30" s="292" t="s">
        <v>172</v>
      </c>
      <c r="AO30" s="292" t="s">
        <v>172</v>
      </c>
      <c r="AP30" s="292" t="s">
        <v>172</v>
      </c>
      <c r="AQ30" s="291"/>
      <c r="AR30" s="291"/>
      <c r="AS30" s="292"/>
      <c r="AT30" s="110" t="s">
        <v>174</v>
      </c>
      <c r="AU30" s="109"/>
    </row>
    <row r="31" spans="1:47" ht="15.75" customHeight="1">
      <c r="A31" s="277">
        <v>21</v>
      </c>
      <c r="B31" s="287" t="str">
        <f>IF('DAFTAR SISWA'!B30="","",'DAFTAR SISWA'!B30)</f>
        <v>0931</v>
      </c>
      <c r="C31" s="287" t="str">
        <f>IF('DAFTAR SISWA'!C30="","",'DAFTAR SISWA'!C30)</f>
        <v>MUHAMMAD RISQI HARDIANSYAH</v>
      </c>
      <c r="D31" s="288" t="s">
        <v>65</v>
      </c>
      <c r="E31" s="261">
        <v>78</v>
      </c>
      <c r="F31" s="261">
        <v>75</v>
      </c>
      <c r="G31" s="261">
        <v>75</v>
      </c>
      <c r="H31" s="266">
        <v>75</v>
      </c>
      <c r="I31" s="267">
        <v>76</v>
      </c>
      <c r="J31" s="261">
        <v>75</v>
      </c>
      <c r="K31" s="261">
        <v>75</v>
      </c>
      <c r="L31" s="263">
        <v>75</v>
      </c>
      <c r="M31" s="261">
        <v>75</v>
      </c>
      <c r="N31" s="262">
        <v>76</v>
      </c>
      <c r="O31" s="261">
        <v>75</v>
      </c>
      <c r="P31" s="261"/>
      <c r="Q31" s="261"/>
      <c r="R31" s="261"/>
      <c r="S31" s="263">
        <v>79</v>
      </c>
      <c r="T31" s="263">
        <v>77</v>
      </c>
      <c r="U31" s="263">
        <v>77</v>
      </c>
      <c r="V31" s="261">
        <v>78</v>
      </c>
      <c r="W31" s="261"/>
      <c r="X31" s="261"/>
      <c r="Y31" s="261"/>
      <c r="Z31" s="261"/>
      <c r="AA31" s="261"/>
      <c r="AB31" s="261"/>
      <c r="AC31" s="264">
        <v>76</v>
      </c>
      <c r="AD31" s="289">
        <f t="shared" si="1"/>
        <v>76.0625</v>
      </c>
      <c r="AE31" s="290">
        <f t="shared" si="2"/>
        <v>1217</v>
      </c>
      <c r="AF31" s="290">
        <f t="shared" si="3"/>
        <v>34</v>
      </c>
      <c r="AG31" s="290"/>
      <c r="AH31" s="290"/>
      <c r="AI31" s="290"/>
      <c r="AJ31" s="291"/>
      <c r="AK31" s="291"/>
      <c r="AL31" s="291"/>
      <c r="AM31" s="291"/>
      <c r="AN31" s="292" t="s">
        <v>172</v>
      </c>
      <c r="AO31" s="292" t="s">
        <v>175</v>
      </c>
      <c r="AP31" s="292" t="s">
        <v>175</v>
      </c>
      <c r="AQ31" s="292">
        <v>1</v>
      </c>
      <c r="AR31" s="291"/>
      <c r="AS31" s="292">
        <v>19</v>
      </c>
      <c r="AT31" s="106" t="s">
        <v>178</v>
      </c>
      <c r="AU31" s="77"/>
    </row>
    <row r="32" spans="1:47" ht="15.75" customHeight="1">
      <c r="A32" s="277">
        <v>22</v>
      </c>
      <c r="B32" s="287" t="str">
        <f>IF('DAFTAR SISWA'!B31="","",'DAFTAR SISWA'!B31)</f>
        <v>0932</v>
      </c>
      <c r="C32" s="287" t="str">
        <f>IF('DAFTAR SISWA'!C31="","",'DAFTAR SISWA'!C31)</f>
        <v>MUHAMMAD RIZAL MAULANA</v>
      </c>
      <c r="D32" s="288" t="s">
        <v>161</v>
      </c>
      <c r="E32" s="261">
        <v>83</v>
      </c>
      <c r="F32" s="261">
        <v>80</v>
      </c>
      <c r="G32" s="261">
        <v>75</v>
      </c>
      <c r="H32" s="266">
        <v>78</v>
      </c>
      <c r="I32" s="267">
        <v>82</v>
      </c>
      <c r="J32" s="261">
        <v>80</v>
      </c>
      <c r="K32" s="261">
        <v>78</v>
      </c>
      <c r="L32" s="263">
        <v>75</v>
      </c>
      <c r="M32" s="261">
        <v>76</v>
      </c>
      <c r="N32" s="262">
        <v>77</v>
      </c>
      <c r="O32" s="261">
        <v>81</v>
      </c>
      <c r="P32" s="261"/>
      <c r="Q32" s="261"/>
      <c r="R32" s="261"/>
      <c r="S32" s="263">
        <v>81</v>
      </c>
      <c r="T32" s="263">
        <v>85</v>
      </c>
      <c r="U32" s="263">
        <v>82</v>
      </c>
      <c r="V32" s="261">
        <v>83</v>
      </c>
      <c r="W32" s="261"/>
      <c r="X32" s="261"/>
      <c r="Y32" s="261"/>
      <c r="Z32" s="261"/>
      <c r="AA32" s="261"/>
      <c r="AB32" s="261"/>
      <c r="AC32" s="264">
        <v>80</v>
      </c>
      <c r="AD32" s="289">
        <f t="shared" si="1"/>
        <v>79.75</v>
      </c>
      <c r="AE32" s="290">
        <f t="shared" si="2"/>
        <v>1276</v>
      </c>
      <c r="AF32" s="290">
        <f t="shared" si="3"/>
        <v>11</v>
      </c>
      <c r="AG32" s="290"/>
      <c r="AH32" s="290"/>
      <c r="AI32" s="290"/>
      <c r="AJ32" s="291"/>
      <c r="AK32" s="291"/>
      <c r="AL32" s="291"/>
      <c r="AM32" s="291"/>
      <c r="AN32" s="292" t="s">
        <v>172</v>
      </c>
      <c r="AO32" s="292" t="s">
        <v>172</v>
      </c>
      <c r="AP32" s="292" t="s">
        <v>172</v>
      </c>
      <c r="AQ32" s="292">
        <v>4</v>
      </c>
      <c r="AR32" s="292">
        <v>1</v>
      </c>
      <c r="AS32" s="292"/>
      <c r="AT32" s="106" t="s">
        <v>174</v>
      </c>
      <c r="AU32" s="77"/>
    </row>
    <row r="33" spans="1:47" ht="15.75" customHeight="1">
      <c r="A33" s="277">
        <v>23</v>
      </c>
      <c r="B33" s="287" t="str">
        <f>IF('DAFTAR SISWA'!B32="","",'DAFTAR SISWA'!B32)</f>
        <v>0933</v>
      </c>
      <c r="C33" s="287" t="str">
        <f>IF('DAFTAR SISWA'!C32="","",'DAFTAR SISWA'!C32)</f>
        <v>MUHAMMAD SAYYIDUL ANNAM</v>
      </c>
      <c r="D33" s="288" t="s">
        <v>65</v>
      </c>
      <c r="E33" s="261">
        <v>78</v>
      </c>
      <c r="F33" s="261">
        <v>78</v>
      </c>
      <c r="G33" s="261">
        <v>75</v>
      </c>
      <c r="H33" s="266">
        <v>77</v>
      </c>
      <c r="I33" s="267">
        <v>78</v>
      </c>
      <c r="J33" s="261">
        <v>75</v>
      </c>
      <c r="K33" s="261">
        <v>75</v>
      </c>
      <c r="L33" s="263">
        <v>75</v>
      </c>
      <c r="M33" s="261">
        <v>75</v>
      </c>
      <c r="N33" s="262">
        <v>76</v>
      </c>
      <c r="O33" s="261">
        <v>78</v>
      </c>
      <c r="P33" s="261"/>
      <c r="Q33" s="261"/>
      <c r="R33" s="261"/>
      <c r="S33" s="263">
        <v>77</v>
      </c>
      <c r="T33" s="263">
        <v>77</v>
      </c>
      <c r="U33" s="263">
        <v>79</v>
      </c>
      <c r="V33" s="261">
        <v>78</v>
      </c>
      <c r="W33" s="261"/>
      <c r="X33" s="261"/>
      <c r="Y33" s="261"/>
      <c r="Z33" s="261"/>
      <c r="AA33" s="261"/>
      <c r="AB33" s="261"/>
      <c r="AC33" s="264">
        <v>76</v>
      </c>
      <c r="AD33" s="289">
        <f t="shared" si="1"/>
        <v>76.6875</v>
      </c>
      <c r="AE33" s="290">
        <f t="shared" si="2"/>
        <v>1227</v>
      </c>
      <c r="AF33" s="290">
        <f t="shared" si="3"/>
        <v>33</v>
      </c>
      <c r="AG33" s="290"/>
      <c r="AH33" s="290"/>
      <c r="AI33" s="290"/>
      <c r="AJ33" s="291"/>
      <c r="AK33" s="291"/>
      <c r="AL33" s="291"/>
      <c r="AM33" s="291"/>
      <c r="AN33" s="292" t="s">
        <v>172</v>
      </c>
      <c r="AO33" s="292" t="s">
        <v>175</v>
      </c>
      <c r="AP33" s="292" t="s">
        <v>175</v>
      </c>
      <c r="AQ33" s="291"/>
      <c r="AR33" s="291"/>
      <c r="AS33" s="292">
        <v>33</v>
      </c>
      <c r="AT33" s="106" t="s">
        <v>179</v>
      </c>
      <c r="AU33" s="77"/>
    </row>
    <row r="34" spans="1:47" ht="15.75" customHeight="1">
      <c r="A34" s="277">
        <v>24</v>
      </c>
      <c r="B34" s="287" t="str">
        <f>IF('DAFTAR SISWA'!B33="","",'DAFTAR SISWA'!B33)</f>
        <v>0934</v>
      </c>
      <c r="C34" s="287" t="str">
        <f>IF('DAFTAR SISWA'!C33="","",'DAFTAR SISWA'!C33)</f>
        <v>MUHAMMAD YOGA INDRA PRAMANA</v>
      </c>
      <c r="D34" s="288" t="s">
        <v>65</v>
      </c>
      <c r="E34" s="261">
        <v>82</v>
      </c>
      <c r="F34" s="261">
        <v>82</v>
      </c>
      <c r="G34" s="261">
        <v>75</v>
      </c>
      <c r="H34" s="266">
        <v>77</v>
      </c>
      <c r="I34" s="267">
        <v>80</v>
      </c>
      <c r="J34" s="261">
        <v>78</v>
      </c>
      <c r="K34" s="261">
        <v>77</v>
      </c>
      <c r="L34" s="263">
        <v>75</v>
      </c>
      <c r="M34" s="261">
        <v>75</v>
      </c>
      <c r="N34" s="262">
        <v>78</v>
      </c>
      <c r="O34" s="261">
        <v>78</v>
      </c>
      <c r="P34" s="261"/>
      <c r="Q34" s="261"/>
      <c r="R34" s="261"/>
      <c r="S34" s="263">
        <v>77</v>
      </c>
      <c r="T34" s="263">
        <v>84</v>
      </c>
      <c r="U34" s="263">
        <v>84</v>
      </c>
      <c r="V34" s="261">
        <v>81</v>
      </c>
      <c r="W34" s="261"/>
      <c r="X34" s="261"/>
      <c r="Y34" s="261"/>
      <c r="Z34" s="261"/>
      <c r="AA34" s="261"/>
      <c r="AB34" s="261"/>
      <c r="AC34" s="264">
        <v>78</v>
      </c>
      <c r="AD34" s="289">
        <f t="shared" si="1"/>
        <v>78.8125</v>
      </c>
      <c r="AE34" s="290">
        <f t="shared" si="2"/>
        <v>1261</v>
      </c>
      <c r="AF34" s="290">
        <f t="shared" si="3"/>
        <v>17</v>
      </c>
      <c r="AG34" s="290"/>
      <c r="AH34" s="290"/>
      <c r="AI34" s="290"/>
      <c r="AJ34" s="291"/>
      <c r="AK34" s="291"/>
      <c r="AL34" s="291"/>
      <c r="AM34" s="291"/>
      <c r="AN34" s="292" t="s">
        <v>172</v>
      </c>
      <c r="AO34" s="292" t="s">
        <v>172</v>
      </c>
      <c r="AP34" s="292" t="s">
        <v>172</v>
      </c>
      <c r="AQ34" s="291"/>
      <c r="AR34" s="291"/>
      <c r="AS34" s="292">
        <v>4</v>
      </c>
      <c r="AT34" s="106" t="s">
        <v>174</v>
      </c>
      <c r="AU34" s="77"/>
    </row>
    <row r="35" spans="1:47" ht="15.75" customHeight="1">
      <c r="A35" s="277">
        <v>25</v>
      </c>
      <c r="B35" s="287" t="str">
        <f>IF('DAFTAR SISWA'!B34="","",'DAFTAR SISWA'!B34)</f>
        <v>0935</v>
      </c>
      <c r="C35" s="287" t="str">
        <f>IF('DAFTAR SISWA'!C34="","",'DAFTAR SISWA'!C34)</f>
        <v>OBET NEGO</v>
      </c>
      <c r="D35" s="288" t="s">
        <v>65</v>
      </c>
      <c r="E35" s="261">
        <v>80</v>
      </c>
      <c r="F35" s="261">
        <v>82</v>
      </c>
      <c r="G35" s="261">
        <v>75</v>
      </c>
      <c r="H35" s="266">
        <v>81</v>
      </c>
      <c r="I35" s="267">
        <v>79</v>
      </c>
      <c r="J35" s="261">
        <v>80</v>
      </c>
      <c r="K35" s="261">
        <v>78</v>
      </c>
      <c r="L35" s="263">
        <v>83</v>
      </c>
      <c r="M35" s="261">
        <v>75</v>
      </c>
      <c r="N35" s="262">
        <v>79</v>
      </c>
      <c r="O35" s="261">
        <v>82</v>
      </c>
      <c r="P35" s="261"/>
      <c r="Q35" s="261"/>
      <c r="R35" s="261"/>
      <c r="S35" s="263">
        <v>82</v>
      </c>
      <c r="T35" s="263">
        <v>84</v>
      </c>
      <c r="U35" s="263">
        <v>84</v>
      </c>
      <c r="V35" s="261">
        <v>83</v>
      </c>
      <c r="W35" s="261"/>
      <c r="X35" s="261"/>
      <c r="Y35" s="261"/>
      <c r="Z35" s="261"/>
      <c r="AA35" s="261"/>
      <c r="AB35" s="261"/>
      <c r="AC35" s="264">
        <v>78</v>
      </c>
      <c r="AD35" s="289">
        <f t="shared" si="1"/>
        <v>80.3125</v>
      </c>
      <c r="AE35" s="290">
        <f t="shared" si="2"/>
        <v>1285</v>
      </c>
      <c r="AF35" s="290">
        <f t="shared" si="3"/>
        <v>6</v>
      </c>
      <c r="AG35" s="290"/>
      <c r="AH35" s="290"/>
      <c r="AI35" s="290"/>
      <c r="AJ35" s="291"/>
      <c r="AK35" s="291"/>
      <c r="AL35" s="291"/>
      <c r="AM35" s="291"/>
      <c r="AN35" s="292" t="s">
        <v>172</v>
      </c>
      <c r="AO35" s="292" t="s">
        <v>172</v>
      </c>
      <c r="AP35" s="292" t="s">
        <v>172</v>
      </c>
      <c r="AQ35" s="291"/>
      <c r="AR35" s="291"/>
      <c r="AS35" s="292">
        <v>2</v>
      </c>
      <c r="AT35" s="111" t="s">
        <v>174</v>
      </c>
      <c r="AU35" s="77"/>
    </row>
    <row r="36" spans="1:47" ht="15.75" customHeight="1">
      <c r="A36" s="277">
        <v>26</v>
      </c>
      <c r="B36" s="287" t="str">
        <f>IF('DAFTAR SISWA'!B35="","",'DAFTAR SISWA'!B35)</f>
        <v>0936</v>
      </c>
      <c r="C36" s="287" t="str">
        <f>IF('DAFTAR SISWA'!C35="","",'DAFTAR SISWA'!C35)</f>
        <v>REZA ADHI PRASETYA</v>
      </c>
      <c r="D36" s="288" t="s">
        <v>65</v>
      </c>
      <c r="E36" s="261">
        <v>78</v>
      </c>
      <c r="F36" s="261">
        <v>82</v>
      </c>
      <c r="G36" s="261">
        <v>75</v>
      </c>
      <c r="H36" s="266">
        <v>78</v>
      </c>
      <c r="I36" s="267">
        <v>79</v>
      </c>
      <c r="J36" s="261">
        <v>77</v>
      </c>
      <c r="K36" s="261">
        <v>77</v>
      </c>
      <c r="L36" s="263">
        <v>75</v>
      </c>
      <c r="M36" s="261">
        <v>75</v>
      </c>
      <c r="N36" s="262">
        <v>77</v>
      </c>
      <c r="O36" s="261">
        <v>78</v>
      </c>
      <c r="P36" s="261"/>
      <c r="Q36" s="261"/>
      <c r="R36" s="261"/>
      <c r="S36" s="263">
        <v>77</v>
      </c>
      <c r="T36" s="263">
        <v>84</v>
      </c>
      <c r="U36" s="263">
        <v>86</v>
      </c>
      <c r="V36" s="261">
        <v>80</v>
      </c>
      <c r="W36" s="261"/>
      <c r="X36" s="261"/>
      <c r="Y36" s="261"/>
      <c r="Z36" s="261"/>
      <c r="AA36" s="261"/>
      <c r="AB36" s="261"/>
      <c r="AC36" s="264">
        <v>78</v>
      </c>
      <c r="AD36" s="289">
        <f t="shared" si="1"/>
        <v>78.5</v>
      </c>
      <c r="AE36" s="290">
        <f t="shared" si="2"/>
        <v>1256</v>
      </c>
      <c r="AF36" s="290">
        <f t="shared" si="3"/>
        <v>22</v>
      </c>
      <c r="AG36" s="290"/>
      <c r="AH36" s="290"/>
      <c r="AI36" s="290"/>
      <c r="AJ36" s="291"/>
      <c r="AK36" s="291"/>
      <c r="AL36" s="291"/>
      <c r="AM36" s="291"/>
      <c r="AN36" s="292" t="s">
        <v>172</v>
      </c>
      <c r="AO36" s="292" t="s">
        <v>172</v>
      </c>
      <c r="AP36" s="292" t="s">
        <v>172</v>
      </c>
      <c r="AQ36" s="292">
        <v>4</v>
      </c>
      <c r="AR36" s="291"/>
      <c r="AS36" s="292">
        <v>9</v>
      </c>
      <c r="AT36" s="106" t="s">
        <v>178</v>
      </c>
      <c r="AU36" s="77"/>
    </row>
    <row r="37" spans="1:47" ht="15.75" customHeight="1">
      <c r="A37" s="277">
        <v>27</v>
      </c>
      <c r="B37" s="287" t="str">
        <f>IF('DAFTAR SISWA'!B36="","",'DAFTAR SISWA'!B36)</f>
        <v>0937</v>
      </c>
      <c r="C37" s="287" t="str">
        <f>IF('DAFTAR SISWA'!C36="","",'DAFTAR SISWA'!C36)</f>
        <v>RICKY INDRA WAHYUDI</v>
      </c>
      <c r="D37" s="288" t="s">
        <v>65</v>
      </c>
      <c r="E37" s="261">
        <v>85</v>
      </c>
      <c r="F37" s="261">
        <v>80</v>
      </c>
      <c r="G37" s="261">
        <v>78</v>
      </c>
      <c r="H37" s="266">
        <v>77</v>
      </c>
      <c r="I37" s="267">
        <v>80</v>
      </c>
      <c r="J37" s="261">
        <v>80</v>
      </c>
      <c r="K37" s="261">
        <v>79</v>
      </c>
      <c r="L37" s="263">
        <v>77</v>
      </c>
      <c r="M37" s="261">
        <v>76</v>
      </c>
      <c r="N37" s="262">
        <v>79</v>
      </c>
      <c r="O37" s="261">
        <v>86</v>
      </c>
      <c r="P37" s="261"/>
      <c r="Q37" s="261"/>
      <c r="R37" s="261"/>
      <c r="S37" s="263">
        <v>78</v>
      </c>
      <c r="T37" s="263">
        <v>84</v>
      </c>
      <c r="U37" s="263">
        <v>84</v>
      </c>
      <c r="V37" s="261">
        <v>82</v>
      </c>
      <c r="W37" s="261"/>
      <c r="X37" s="261"/>
      <c r="Y37" s="261"/>
      <c r="Z37" s="261"/>
      <c r="AA37" s="261"/>
      <c r="AB37" s="261"/>
      <c r="AC37" s="264">
        <v>80</v>
      </c>
      <c r="AD37" s="289">
        <f t="shared" si="1"/>
        <v>80.3125</v>
      </c>
      <c r="AE37" s="290">
        <f t="shared" si="2"/>
        <v>1285</v>
      </c>
      <c r="AF37" s="290">
        <f t="shared" si="3"/>
        <v>6</v>
      </c>
      <c r="AG37" s="290"/>
      <c r="AH37" s="290"/>
      <c r="AI37" s="290"/>
      <c r="AJ37" s="291"/>
      <c r="AK37" s="291"/>
      <c r="AL37" s="291"/>
      <c r="AM37" s="291"/>
      <c r="AN37" s="292" t="s">
        <v>172</v>
      </c>
      <c r="AO37" s="292" t="s">
        <v>172</v>
      </c>
      <c r="AP37" s="292" t="s">
        <v>172</v>
      </c>
      <c r="AQ37" s="292">
        <v>1</v>
      </c>
      <c r="AR37" s="291"/>
      <c r="AS37" s="292">
        <v>1</v>
      </c>
      <c r="AT37" s="106" t="s">
        <v>174</v>
      </c>
      <c r="AU37" s="77"/>
    </row>
    <row r="38" spans="1:47" ht="15.75" customHeight="1">
      <c r="A38" s="277">
        <v>28</v>
      </c>
      <c r="B38" s="287" t="str">
        <f>IF('DAFTAR SISWA'!B37="","",'DAFTAR SISWA'!B37)</f>
        <v>0938</v>
      </c>
      <c r="C38" s="287" t="str">
        <f>IF('DAFTAR SISWA'!C37="","",'DAFTAR SISWA'!C37)</f>
        <v>ROBIB JOKO WALUYO</v>
      </c>
      <c r="D38" s="288" t="s">
        <v>65</v>
      </c>
      <c r="E38" s="261">
        <v>80</v>
      </c>
      <c r="F38" s="261">
        <v>83</v>
      </c>
      <c r="G38" s="261">
        <v>75</v>
      </c>
      <c r="H38" s="266">
        <v>83</v>
      </c>
      <c r="I38" s="267">
        <v>79</v>
      </c>
      <c r="J38" s="261">
        <v>81</v>
      </c>
      <c r="K38" s="261">
        <v>79</v>
      </c>
      <c r="L38" s="263">
        <v>80</v>
      </c>
      <c r="M38" s="261">
        <v>76</v>
      </c>
      <c r="N38" s="262">
        <v>78</v>
      </c>
      <c r="O38" s="261">
        <v>82</v>
      </c>
      <c r="P38" s="261"/>
      <c r="Q38" s="261"/>
      <c r="R38" s="261"/>
      <c r="S38" s="263">
        <v>82</v>
      </c>
      <c r="T38" s="263">
        <v>84</v>
      </c>
      <c r="U38" s="263">
        <v>84</v>
      </c>
      <c r="V38" s="261">
        <v>82</v>
      </c>
      <c r="W38" s="261"/>
      <c r="X38" s="261"/>
      <c r="Y38" s="261"/>
      <c r="Z38" s="261"/>
      <c r="AA38" s="261"/>
      <c r="AB38" s="261"/>
      <c r="AC38" s="264">
        <v>80</v>
      </c>
      <c r="AD38" s="289">
        <f t="shared" si="1"/>
        <v>80.5</v>
      </c>
      <c r="AE38" s="290">
        <f t="shared" si="2"/>
        <v>1288</v>
      </c>
      <c r="AF38" s="290">
        <f t="shared" si="3"/>
        <v>4</v>
      </c>
      <c r="AG38" s="290"/>
      <c r="AH38" s="290"/>
      <c r="AI38" s="290"/>
      <c r="AJ38" s="292" t="s">
        <v>180</v>
      </c>
      <c r="AK38" s="292" t="s">
        <v>172</v>
      </c>
      <c r="AL38" s="292" t="s">
        <v>181</v>
      </c>
      <c r="AM38" s="292" t="s">
        <v>182</v>
      </c>
      <c r="AN38" s="292" t="s">
        <v>172</v>
      </c>
      <c r="AO38" s="292" t="s">
        <v>172</v>
      </c>
      <c r="AP38" s="292" t="s">
        <v>172</v>
      </c>
      <c r="AQ38" s="291"/>
      <c r="AR38" s="292">
        <v>6</v>
      </c>
      <c r="AS38" s="292"/>
      <c r="AT38" s="106" t="s">
        <v>173</v>
      </c>
      <c r="AU38" s="77"/>
    </row>
    <row r="39" spans="1:47" ht="15.75" customHeight="1">
      <c r="A39" s="277">
        <v>29</v>
      </c>
      <c r="B39" s="287" t="str">
        <f>IF('DAFTAR SISWA'!B38="","",'DAFTAR SISWA'!B38)</f>
        <v>0939</v>
      </c>
      <c r="C39" s="287" t="str">
        <f>IF('DAFTAR SISWA'!C38="","",'DAFTAR SISWA'!C38)</f>
        <v>SAHRUL FERDIAN</v>
      </c>
      <c r="D39" s="288" t="s">
        <v>65</v>
      </c>
      <c r="E39" s="261">
        <v>81</v>
      </c>
      <c r="F39" s="261">
        <v>82</v>
      </c>
      <c r="G39" s="261">
        <v>75</v>
      </c>
      <c r="H39" s="266">
        <v>80</v>
      </c>
      <c r="I39" s="267">
        <v>80</v>
      </c>
      <c r="J39" s="261">
        <v>82</v>
      </c>
      <c r="K39" s="261">
        <v>77</v>
      </c>
      <c r="L39" s="263">
        <v>84</v>
      </c>
      <c r="M39" s="261">
        <v>76</v>
      </c>
      <c r="N39" s="262">
        <v>79</v>
      </c>
      <c r="O39" s="261">
        <v>82</v>
      </c>
      <c r="P39" s="261"/>
      <c r="Q39" s="261"/>
      <c r="R39" s="261"/>
      <c r="S39" s="263">
        <v>80</v>
      </c>
      <c r="T39" s="263">
        <v>84</v>
      </c>
      <c r="U39" s="263">
        <v>83</v>
      </c>
      <c r="V39" s="261">
        <v>84</v>
      </c>
      <c r="W39" s="261"/>
      <c r="X39" s="261"/>
      <c r="Y39" s="261"/>
      <c r="Z39" s="261"/>
      <c r="AA39" s="261"/>
      <c r="AB39" s="261"/>
      <c r="AC39" s="264">
        <v>78</v>
      </c>
      <c r="AD39" s="289">
        <f t="shared" si="1"/>
        <v>80.4375</v>
      </c>
      <c r="AE39" s="290">
        <f t="shared" si="2"/>
        <v>1287</v>
      </c>
      <c r="AF39" s="290">
        <f t="shared" si="3"/>
        <v>5</v>
      </c>
      <c r="AG39" s="290"/>
      <c r="AH39" s="290"/>
      <c r="AI39" s="290"/>
      <c r="AJ39" s="291"/>
      <c r="AK39" s="291"/>
      <c r="AL39" s="291"/>
      <c r="AM39" s="291"/>
      <c r="AN39" s="292" t="s">
        <v>172</v>
      </c>
      <c r="AO39" s="292" t="s">
        <v>172</v>
      </c>
      <c r="AP39" s="292" t="s">
        <v>172</v>
      </c>
      <c r="AQ39" s="292">
        <v>2</v>
      </c>
      <c r="AR39" s="291"/>
      <c r="AS39" s="292">
        <v>2</v>
      </c>
      <c r="AT39" s="106" t="s">
        <v>174</v>
      </c>
      <c r="AU39" s="77"/>
    </row>
    <row r="40" spans="1:47" ht="15.75" customHeight="1">
      <c r="A40" s="277">
        <v>30</v>
      </c>
      <c r="B40" s="287" t="str">
        <f>IF('DAFTAR SISWA'!B39="","",'DAFTAR SISWA'!B39)</f>
        <v>0940</v>
      </c>
      <c r="C40" s="287" t="str">
        <f>IF('DAFTAR SISWA'!C39="","",'DAFTAR SISWA'!C39)</f>
        <v>SONI SULISTIYAWAN</v>
      </c>
      <c r="D40" s="288" t="s">
        <v>65</v>
      </c>
      <c r="E40" s="261">
        <v>78</v>
      </c>
      <c r="F40" s="261">
        <v>82</v>
      </c>
      <c r="G40" s="261">
        <v>75</v>
      </c>
      <c r="H40" s="266">
        <v>79</v>
      </c>
      <c r="I40" s="267">
        <v>79</v>
      </c>
      <c r="J40" s="261">
        <v>77</v>
      </c>
      <c r="K40" s="261">
        <v>78</v>
      </c>
      <c r="L40" s="263">
        <v>79</v>
      </c>
      <c r="M40" s="261">
        <v>76</v>
      </c>
      <c r="N40" s="262">
        <v>79</v>
      </c>
      <c r="O40" s="261">
        <v>84</v>
      </c>
      <c r="P40" s="261"/>
      <c r="Q40" s="261"/>
      <c r="R40" s="261"/>
      <c r="S40" s="263">
        <v>79</v>
      </c>
      <c r="T40" s="263">
        <v>84</v>
      </c>
      <c r="U40" s="263">
        <v>86</v>
      </c>
      <c r="V40" s="261">
        <v>81</v>
      </c>
      <c r="W40" s="261"/>
      <c r="X40" s="261"/>
      <c r="Y40" s="261"/>
      <c r="Z40" s="261"/>
      <c r="AA40" s="261"/>
      <c r="AB40" s="261"/>
      <c r="AC40" s="264">
        <v>78</v>
      </c>
      <c r="AD40" s="289">
        <f t="shared" si="1"/>
        <v>79.625</v>
      </c>
      <c r="AE40" s="290">
        <f t="shared" si="2"/>
        <v>1274</v>
      </c>
      <c r="AF40" s="290">
        <f t="shared" si="3"/>
        <v>12</v>
      </c>
      <c r="AG40" s="290"/>
      <c r="AH40" s="290"/>
      <c r="AI40" s="290"/>
      <c r="AJ40" s="291"/>
      <c r="AK40" s="291"/>
      <c r="AL40" s="291"/>
      <c r="AM40" s="291"/>
      <c r="AN40" s="292" t="s">
        <v>172</v>
      </c>
      <c r="AO40" s="292" t="s">
        <v>172</v>
      </c>
      <c r="AP40" s="292" t="s">
        <v>172</v>
      </c>
      <c r="AQ40" s="291"/>
      <c r="AR40" s="291"/>
      <c r="AS40" s="292">
        <v>1</v>
      </c>
      <c r="AT40" s="106" t="s">
        <v>174</v>
      </c>
      <c r="AU40" s="77"/>
    </row>
    <row r="41" spans="1:47" ht="15.75" customHeight="1">
      <c r="A41" s="277">
        <v>31</v>
      </c>
      <c r="B41" s="287" t="str">
        <f>IF('DAFTAR SISWA'!B40="","",'DAFTAR SISWA'!B40)</f>
        <v>0941</v>
      </c>
      <c r="C41" s="287" t="str">
        <f>IF('DAFTAR SISWA'!C40="","",'DAFTAR SISWA'!C40)</f>
        <v>SONY WIRATAMA</v>
      </c>
      <c r="D41" s="288" t="s">
        <v>65</v>
      </c>
      <c r="E41" s="261">
        <v>81</v>
      </c>
      <c r="F41" s="261">
        <v>82</v>
      </c>
      <c r="G41" s="261">
        <v>75</v>
      </c>
      <c r="H41" s="266">
        <v>78</v>
      </c>
      <c r="I41" s="267">
        <v>82</v>
      </c>
      <c r="J41" s="261">
        <v>80</v>
      </c>
      <c r="K41" s="261">
        <v>78</v>
      </c>
      <c r="L41" s="263">
        <v>82</v>
      </c>
      <c r="M41" s="261">
        <v>76</v>
      </c>
      <c r="N41" s="262">
        <v>80</v>
      </c>
      <c r="O41" s="261">
        <v>79</v>
      </c>
      <c r="P41" s="261"/>
      <c r="Q41" s="261"/>
      <c r="R41" s="261"/>
      <c r="S41" s="263">
        <v>79</v>
      </c>
      <c r="T41" s="263">
        <v>84</v>
      </c>
      <c r="U41" s="263">
        <v>86</v>
      </c>
      <c r="V41" s="261">
        <v>81</v>
      </c>
      <c r="W41" s="261"/>
      <c r="X41" s="261"/>
      <c r="Y41" s="261"/>
      <c r="Z41" s="261"/>
      <c r="AA41" s="261"/>
      <c r="AB41" s="261"/>
      <c r="AC41" s="264">
        <v>78</v>
      </c>
      <c r="AD41" s="289">
        <f t="shared" si="1"/>
        <v>80.0625</v>
      </c>
      <c r="AE41" s="290">
        <f t="shared" si="2"/>
        <v>1281</v>
      </c>
      <c r="AF41" s="290">
        <f t="shared" si="3"/>
        <v>8</v>
      </c>
      <c r="AG41" s="290"/>
      <c r="AH41" s="290"/>
      <c r="AI41" s="290"/>
      <c r="AJ41" s="291"/>
      <c r="AK41" s="291"/>
      <c r="AL41" s="291"/>
      <c r="AM41" s="291"/>
      <c r="AN41" s="292" t="s">
        <v>172</v>
      </c>
      <c r="AO41" s="292" t="s">
        <v>172</v>
      </c>
      <c r="AP41" s="292" t="s">
        <v>172</v>
      </c>
      <c r="AQ41" s="291"/>
      <c r="AR41" s="291"/>
      <c r="AS41" s="292"/>
      <c r="AT41" s="106" t="s">
        <v>174</v>
      </c>
      <c r="AU41" s="77"/>
    </row>
    <row r="42" spans="1:47" ht="15.75" customHeight="1">
      <c r="A42" s="277">
        <v>32</v>
      </c>
      <c r="B42" s="287" t="str">
        <f>IF('DAFTAR SISWA'!B41="","",'DAFTAR SISWA'!B41)</f>
        <v>0942</v>
      </c>
      <c r="C42" s="287" t="str">
        <f>IF('DAFTAR SISWA'!C41="","",'DAFTAR SISWA'!C41)</f>
        <v>WAHYU HENDRIK SETIAWAN</v>
      </c>
      <c r="D42" s="288" t="s">
        <v>65</v>
      </c>
      <c r="E42" s="261">
        <v>78</v>
      </c>
      <c r="F42" s="261">
        <v>82</v>
      </c>
      <c r="G42" s="261">
        <v>75</v>
      </c>
      <c r="H42" s="266">
        <v>75</v>
      </c>
      <c r="I42" s="267">
        <v>79</v>
      </c>
      <c r="J42" s="261">
        <v>76</v>
      </c>
      <c r="K42" s="261">
        <v>76</v>
      </c>
      <c r="L42" s="263">
        <v>77</v>
      </c>
      <c r="M42" s="261">
        <v>75</v>
      </c>
      <c r="N42" s="262">
        <v>80</v>
      </c>
      <c r="O42" s="261">
        <v>78</v>
      </c>
      <c r="P42" s="261"/>
      <c r="Q42" s="261"/>
      <c r="R42" s="261"/>
      <c r="S42" s="263">
        <v>82</v>
      </c>
      <c r="T42" s="263">
        <v>84</v>
      </c>
      <c r="U42" s="263">
        <v>85</v>
      </c>
      <c r="V42" s="261">
        <v>79</v>
      </c>
      <c r="W42" s="261"/>
      <c r="X42" s="261"/>
      <c r="Y42" s="261"/>
      <c r="Z42" s="261"/>
      <c r="AA42" s="261"/>
      <c r="AB42" s="261"/>
      <c r="AC42" s="264">
        <v>78</v>
      </c>
      <c r="AD42" s="289">
        <f t="shared" si="1"/>
        <v>78.6875</v>
      </c>
      <c r="AE42" s="290">
        <f t="shared" si="2"/>
        <v>1259</v>
      </c>
      <c r="AF42" s="290">
        <f t="shared" si="3"/>
        <v>19</v>
      </c>
      <c r="AG42" s="290"/>
      <c r="AH42" s="290"/>
      <c r="AI42" s="290"/>
      <c r="AJ42" s="291"/>
      <c r="AK42" s="291"/>
      <c r="AL42" s="291"/>
      <c r="AM42" s="291"/>
      <c r="AN42" s="292" t="s">
        <v>172</v>
      </c>
      <c r="AO42" s="292" t="s">
        <v>172</v>
      </c>
      <c r="AP42" s="292" t="s">
        <v>172</v>
      </c>
      <c r="AQ42" s="291"/>
      <c r="AR42" s="291"/>
      <c r="AS42" s="292">
        <v>4</v>
      </c>
      <c r="AT42" s="106" t="s">
        <v>174</v>
      </c>
      <c r="AU42" s="77"/>
    </row>
    <row r="43" spans="1:47" ht="15.75" customHeight="1">
      <c r="A43" s="277">
        <v>33</v>
      </c>
      <c r="B43" s="287" t="str">
        <f>IF('DAFTAR SISWA'!B42="","",'DAFTAR SISWA'!B42)</f>
        <v>0943</v>
      </c>
      <c r="C43" s="287" t="str">
        <f>IF('DAFTAR SISWA'!C42="","",'DAFTAR SISWA'!C42)</f>
        <v>WILLI ANDREANUS</v>
      </c>
      <c r="D43" s="288" t="s">
        <v>65</v>
      </c>
      <c r="E43" s="261">
        <v>75</v>
      </c>
      <c r="F43" s="261">
        <v>80</v>
      </c>
      <c r="G43" s="261">
        <v>75</v>
      </c>
      <c r="H43" s="266">
        <v>77</v>
      </c>
      <c r="I43" s="267">
        <v>78</v>
      </c>
      <c r="J43" s="261">
        <v>75</v>
      </c>
      <c r="K43" s="261">
        <v>76</v>
      </c>
      <c r="L43" s="263">
        <v>75</v>
      </c>
      <c r="M43" s="261">
        <v>75</v>
      </c>
      <c r="N43" s="262">
        <v>76</v>
      </c>
      <c r="O43" s="261">
        <v>78</v>
      </c>
      <c r="P43" s="261"/>
      <c r="Q43" s="261"/>
      <c r="R43" s="261"/>
      <c r="S43" s="263">
        <v>77</v>
      </c>
      <c r="T43" s="263">
        <v>78</v>
      </c>
      <c r="U43" s="263">
        <v>80</v>
      </c>
      <c r="V43" s="261">
        <v>78</v>
      </c>
      <c r="W43" s="261"/>
      <c r="X43" s="261"/>
      <c r="Y43" s="261"/>
      <c r="Z43" s="261"/>
      <c r="AA43" s="261"/>
      <c r="AB43" s="261"/>
      <c r="AC43" s="264">
        <v>76</v>
      </c>
      <c r="AD43" s="289">
        <f t="shared" si="1"/>
        <v>76.8125</v>
      </c>
      <c r="AE43" s="290">
        <f t="shared" si="2"/>
        <v>1229</v>
      </c>
      <c r="AF43" s="290">
        <f t="shared" si="3"/>
        <v>32</v>
      </c>
      <c r="AG43" s="290"/>
      <c r="AH43" s="290"/>
      <c r="AI43" s="290"/>
      <c r="AJ43" s="291"/>
      <c r="AK43" s="291"/>
      <c r="AL43" s="291"/>
      <c r="AM43" s="291"/>
      <c r="AN43" s="292" t="s">
        <v>172</v>
      </c>
      <c r="AO43" s="292" t="s">
        <v>175</v>
      </c>
      <c r="AP43" s="292" t="s">
        <v>172</v>
      </c>
      <c r="AQ43" s="292">
        <v>2</v>
      </c>
      <c r="AR43" s="291"/>
      <c r="AS43" s="292">
        <v>13</v>
      </c>
      <c r="AT43" s="106" t="s">
        <v>178</v>
      </c>
      <c r="AU43" s="77"/>
    </row>
    <row r="44" spans="1:47" ht="15.75" customHeight="1">
      <c r="A44" s="277">
        <v>34</v>
      </c>
      <c r="B44" s="287" t="str">
        <f>IF('DAFTAR SISWA'!B43="","",'DAFTAR SISWA'!B43)</f>
        <v>0944</v>
      </c>
      <c r="C44" s="287" t="str">
        <f>IF('DAFTAR SISWA'!C43="","",'DAFTAR SISWA'!C43)</f>
        <v>YUNAN ALAMSYAH</v>
      </c>
      <c r="D44" s="288" t="s">
        <v>65</v>
      </c>
      <c r="E44" s="261">
        <v>77</v>
      </c>
      <c r="F44" s="261">
        <v>80</v>
      </c>
      <c r="G44" s="261">
        <v>75</v>
      </c>
      <c r="H44" s="266">
        <v>77</v>
      </c>
      <c r="I44" s="267">
        <v>78</v>
      </c>
      <c r="J44" s="261">
        <v>75</v>
      </c>
      <c r="K44" s="261">
        <v>77</v>
      </c>
      <c r="L44" s="263">
        <v>75</v>
      </c>
      <c r="M44" s="261">
        <v>75</v>
      </c>
      <c r="N44" s="262">
        <v>77</v>
      </c>
      <c r="O44" s="261">
        <v>78</v>
      </c>
      <c r="P44" s="261"/>
      <c r="Q44" s="261"/>
      <c r="R44" s="261"/>
      <c r="S44" s="263">
        <v>77</v>
      </c>
      <c r="T44" s="263">
        <v>85</v>
      </c>
      <c r="U44" s="263">
        <v>88</v>
      </c>
      <c r="V44" s="261">
        <v>80</v>
      </c>
      <c r="W44" s="261"/>
      <c r="X44" s="261"/>
      <c r="Y44" s="261"/>
      <c r="Z44" s="261"/>
      <c r="AA44" s="261"/>
      <c r="AB44" s="261"/>
      <c r="AC44" s="264">
        <v>78</v>
      </c>
      <c r="AD44" s="289">
        <f t="shared" si="1"/>
        <v>78.25</v>
      </c>
      <c r="AE44" s="290">
        <f t="shared" si="2"/>
        <v>1252</v>
      </c>
      <c r="AF44" s="290">
        <f t="shared" si="3"/>
        <v>26</v>
      </c>
      <c r="AG44" s="290"/>
      <c r="AH44" s="290"/>
      <c r="AI44" s="290"/>
      <c r="AJ44" s="291"/>
      <c r="AK44" s="291"/>
      <c r="AL44" s="291"/>
      <c r="AM44" s="291"/>
      <c r="AN44" s="292" t="s">
        <v>172</v>
      </c>
      <c r="AO44" s="292" t="s">
        <v>172</v>
      </c>
      <c r="AP44" s="292" t="s">
        <v>172</v>
      </c>
      <c r="AQ44" s="292">
        <v>1</v>
      </c>
      <c r="AR44" s="291"/>
      <c r="AS44" s="292">
        <v>5</v>
      </c>
      <c r="AT44" s="106" t="s">
        <v>173</v>
      </c>
      <c r="AU44" s="77"/>
    </row>
    <row r="45" spans="1:47" ht="15.75" customHeight="1">
      <c r="A45" s="50"/>
      <c r="B45" s="100" t="str">
        <f>IF('DAFTAR SISWA'!B45="","",'DAFTAR SISWA'!B45)</f>
        <v/>
      </c>
      <c r="C45" s="100" t="str">
        <f>IF('DAFTAR SISWA'!C45="","",'DAFTAR SISWA'!C45)</f>
        <v/>
      </c>
      <c r="D45" s="70" t="s">
        <v>65</v>
      </c>
      <c r="E45" s="259"/>
      <c r="F45" s="108"/>
      <c r="G45" s="259"/>
      <c r="H45" s="108"/>
      <c r="I45" s="259"/>
      <c r="J45" s="259"/>
      <c r="K45" s="259"/>
      <c r="L45" s="108"/>
      <c r="M45" s="259"/>
      <c r="N45" s="259"/>
      <c r="O45" s="259"/>
      <c r="P45" s="259"/>
      <c r="Q45" s="259"/>
      <c r="R45" s="259"/>
      <c r="S45" s="259"/>
      <c r="T45" s="108"/>
      <c r="U45" s="260"/>
      <c r="V45" s="108"/>
      <c r="W45" s="108"/>
      <c r="X45" s="108"/>
      <c r="Y45" s="108"/>
      <c r="Z45" s="108"/>
      <c r="AA45" s="108"/>
      <c r="AB45" s="108"/>
      <c r="AC45" s="259"/>
      <c r="AD45" s="103" t="e">
        <f t="shared" si="1"/>
        <v>#DIV/0!</v>
      </c>
      <c r="AE45" s="104">
        <f t="shared" si="2"/>
        <v>0</v>
      </c>
      <c r="AF45" s="77">
        <f t="shared" si="3"/>
        <v>37</v>
      </c>
      <c r="AG45" s="77"/>
      <c r="AH45" s="77"/>
      <c r="AI45" s="77"/>
      <c r="AJ45" s="105"/>
      <c r="AK45" s="105"/>
      <c r="AL45" s="105"/>
      <c r="AM45" s="105"/>
      <c r="AN45" s="105"/>
      <c r="AO45" s="105"/>
      <c r="AP45" s="105"/>
      <c r="AQ45" s="105"/>
      <c r="AR45" s="105"/>
      <c r="AS45" s="105"/>
      <c r="AT45" s="105"/>
      <c r="AU45" s="77"/>
    </row>
    <row r="46" spans="1:47" ht="15.75" customHeight="1">
      <c r="A46" s="50"/>
      <c r="B46" s="100" t="str">
        <f>IF('DAFTAR SISWA'!B46="","",'DAFTAR SISWA'!B46)</f>
        <v/>
      </c>
      <c r="C46" s="100" t="str">
        <f>IF('DAFTAR SISWA'!C46="","",'DAFTAR SISWA'!C46)</f>
        <v/>
      </c>
      <c r="D46" s="70" t="s">
        <v>65</v>
      </c>
      <c r="E46" s="102"/>
      <c r="F46" s="102"/>
      <c r="G46" s="102"/>
      <c r="H46" s="102"/>
      <c r="I46" s="101"/>
      <c r="J46" s="102"/>
      <c r="K46" s="102"/>
      <c r="L46" s="102"/>
      <c r="M46" s="101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3" t="e">
        <f t="shared" si="1"/>
        <v>#DIV/0!</v>
      </c>
      <c r="AE46" s="104">
        <f t="shared" si="2"/>
        <v>0</v>
      </c>
      <c r="AF46" s="77">
        <f t="shared" si="3"/>
        <v>37</v>
      </c>
      <c r="AG46" s="77"/>
      <c r="AH46" s="77"/>
      <c r="AI46" s="77"/>
      <c r="AJ46" s="105"/>
      <c r="AK46" s="105"/>
      <c r="AL46" s="105"/>
      <c r="AM46" s="105"/>
      <c r="AN46" s="105"/>
      <c r="AO46" s="105"/>
      <c r="AP46" s="105"/>
      <c r="AQ46" s="105"/>
      <c r="AR46" s="105"/>
      <c r="AS46" s="105"/>
      <c r="AT46" s="105"/>
      <c r="AU46" s="77"/>
    </row>
    <row r="47" spans="1:47" ht="15.75" customHeight="1">
      <c r="A47" s="50"/>
      <c r="B47" s="100" t="str">
        <f>IF('DAFTAR SISWA'!B47="","",'DAFTAR SISWA'!B47)</f>
        <v/>
      </c>
      <c r="C47" s="100" t="str">
        <f>IF('DAFTAR SISWA'!C47="","",'DAFTAR SISWA'!C47)</f>
        <v/>
      </c>
      <c r="D47" s="70" t="s">
        <v>65</v>
      </c>
      <c r="E47" s="102"/>
      <c r="F47" s="102"/>
      <c r="G47" s="102"/>
      <c r="H47" s="102"/>
      <c r="I47" s="101"/>
      <c r="J47" s="102"/>
      <c r="K47" s="102"/>
      <c r="L47" s="102"/>
      <c r="M47" s="101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3"/>
      <c r="AE47" s="77"/>
      <c r="AF47" s="77"/>
      <c r="AG47" s="77"/>
      <c r="AH47" s="77"/>
      <c r="AI47" s="77"/>
      <c r="AJ47" s="105"/>
      <c r="AK47" s="105"/>
      <c r="AL47" s="105"/>
      <c r="AM47" s="105"/>
      <c r="AN47" s="105"/>
      <c r="AO47" s="105"/>
      <c r="AP47" s="105"/>
      <c r="AQ47" s="105"/>
      <c r="AR47" s="105"/>
      <c r="AS47" s="105"/>
      <c r="AT47" s="105"/>
      <c r="AU47" s="77"/>
    </row>
    <row r="48" spans="1:47" ht="15.75" customHeight="1">
      <c r="A48" s="50"/>
      <c r="B48" s="100" t="str">
        <f>IF('DAFTAR SISWA'!B48="","",'DAFTAR SISWA'!B48)</f>
        <v/>
      </c>
      <c r="C48" s="100" t="str">
        <f>IF('DAFTAR SISWA'!C48="","",'DAFTAR SISWA'!C48)</f>
        <v/>
      </c>
      <c r="D48" s="70" t="s">
        <v>65</v>
      </c>
      <c r="E48" s="77"/>
      <c r="F48" s="77"/>
      <c r="G48" s="77"/>
      <c r="H48" s="77"/>
      <c r="I48" s="77"/>
      <c r="J48" s="77"/>
      <c r="K48" s="50"/>
      <c r="L48" s="77"/>
      <c r="M48" s="107"/>
      <c r="N48" s="50"/>
      <c r="O48" s="50"/>
      <c r="P48" s="50"/>
      <c r="Q48" s="50"/>
      <c r="R48" s="77"/>
      <c r="S48" s="77"/>
      <c r="T48" s="50"/>
      <c r="U48" s="77"/>
      <c r="V48" s="50"/>
      <c r="W48" s="50"/>
      <c r="X48" s="50"/>
      <c r="Y48" s="50"/>
      <c r="Z48" s="50"/>
      <c r="AA48" s="50"/>
      <c r="AB48" s="50"/>
      <c r="AC48" s="77"/>
      <c r="AD48" s="103"/>
      <c r="AE48" s="77"/>
      <c r="AF48" s="77"/>
      <c r="AG48" s="77"/>
      <c r="AH48" s="77"/>
      <c r="AI48" s="77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77"/>
    </row>
    <row r="49" spans="1:47" ht="15.75" customHeight="1">
      <c r="A49" s="50"/>
      <c r="B49" s="100" t="str">
        <f>IF('DAFTAR SISWA'!B49="","",'DAFTAR SISWA'!B49)</f>
        <v/>
      </c>
      <c r="C49" s="100" t="str">
        <f>IF('DAFTAR SISWA'!C49="","",'DAFTAR SISWA'!C49)</f>
        <v/>
      </c>
      <c r="D49" s="70" t="s">
        <v>65</v>
      </c>
      <c r="E49" s="77"/>
      <c r="F49" s="77"/>
      <c r="G49" s="77"/>
      <c r="H49" s="77"/>
      <c r="I49" s="77"/>
      <c r="J49" s="77"/>
      <c r="K49" s="50"/>
      <c r="L49" s="77"/>
      <c r="M49" s="107"/>
      <c r="N49" s="50"/>
      <c r="O49" s="50"/>
      <c r="P49" s="50"/>
      <c r="Q49" s="50"/>
      <c r="R49" s="77"/>
      <c r="S49" s="77"/>
      <c r="T49" s="50"/>
      <c r="U49" s="77"/>
      <c r="V49" s="50"/>
      <c r="W49" s="50"/>
      <c r="X49" s="50"/>
      <c r="Y49" s="50"/>
      <c r="Z49" s="50"/>
      <c r="AA49" s="50"/>
      <c r="AB49" s="50"/>
      <c r="AC49" s="77"/>
      <c r="AD49" s="103"/>
      <c r="AE49" s="77"/>
      <c r="AF49" s="77"/>
      <c r="AG49" s="77"/>
      <c r="AH49" s="77"/>
      <c r="AI49" s="77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77"/>
    </row>
    <row r="50" spans="1:47" ht="15.75" customHeight="1">
      <c r="A50" s="50"/>
      <c r="B50" s="100" t="str">
        <f>IF('DAFTAR SISWA'!B50="","",'DAFTAR SISWA'!B50)</f>
        <v/>
      </c>
      <c r="C50" s="100" t="str">
        <f>IF('DAFTAR SISWA'!C50="","",'DAFTAR SISWA'!C50)</f>
        <v/>
      </c>
      <c r="D50" s="70" t="s">
        <v>65</v>
      </c>
      <c r="E50" s="77"/>
      <c r="F50" s="77"/>
      <c r="G50" s="77"/>
      <c r="H50" s="77"/>
      <c r="I50" s="77"/>
      <c r="J50" s="77"/>
      <c r="K50" s="50"/>
      <c r="L50" s="77"/>
      <c r="M50" s="107"/>
      <c r="N50" s="50"/>
      <c r="O50" s="50"/>
      <c r="P50" s="50"/>
      <c r="Q50" s="50"/>
      <c r="R50" s="77"/>
      <c r="S50" s="77"/>
      <c r="T50" s="50"/>
      <c r="U50" s="77"/>
      <c r="V50" s="50"/>
      <c r="W50" s="50"/>
      <c r="X50" s="50"/>
      <c r="Y50" s="50"/>
      <c r="Z50" s="50"/>
      <c r="AA50" s="50"/>
      <c r="AB50" s="50"/>
      <c r="AC50" s="77"/>
      <c r="AD50" s="103"/>
      <c r="AE50" s="77"/>
      <c r="AF50" s="77"/>
      <c r="AG50" s="77"/>
      <c r="AH50" s="77"/>
      <c r="AI50" s="77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77"/>
    </row>
    <row r="51" spans="1:47" ht="12.75" customHeight="1">
      <c r="A51" s="92"/>
      <c r="B51" s="33"/>
      <c r="C51" s="93"/>
      <c r="D51" s="33"/>
      <c r="E51" s="33"/>
      <c r="F51" s="33"/>
      <c r="G51" s="33"/>
      <c r="H51" s="33"/>
      <c r="I51" s="33"/>
      <c r="J51" s="33"/>
      <c r="K51" s="33"/>
      <c r="L51" s="33"/>
      <c r="M51" s="112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96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</row>
    <row r="52" spans="1:47" ht="12.75" customHeight="1">
      <c r="A52" s="92"/>
      <c r="B52" s="94" t="s">
        <v>138</v>
      </c>
      <c r="C52" s="95">
        <f>COUNTIF(D9:D50,"L")</f>
        <v>38</v>
      </c>
      <c r="D52" s="33"/>
      <c r="E52" s="33"/>
      <c r="F52" s="33"/>
      <c r="G52" s="33"/>
      <c r="H52" s="33"/>
      <c r="I52" s="33"/>
      <c r="J52" s="33"/>
      <c r="K52" s="33"/>
      <c r="L52" s="33"/>
      <c r="M52" s="112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96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</row>
    <row r="53" spans="1:47" ht="12.75" customHeight="1">
      <c r="A53" s="92"/>
      <c r="B53" s="94" t="s">
        <v>139</v>
      </c>
      <c r="C53" s="95">
        <f>COUNTIF(D9:D50,"P")</f>
        <v>4</v>
      </c>
      <c r="D53" s="33"/>
      <c r="E53" s="33"/>
      <c r="F53" s="33"/>
      <c r="G53" s="33"/>
      <c r="H53" s="33"/>
      <c r="I53" s="33"/>
      <c r="J53" s="33"/>
      <c r="K53" s="33"/>
      <c r="L53" s="33"/>
      <c r="M53" s="112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96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</row>
    <row r="54" spans="1:47" ht="12.75" customHeight="1">
      <c r="A54" s="92"/>
      <c r="B54" s="92" t="s">
        <v>140</v>
      </c>
      <c r="C54" s="113">
        <f>SUM(C52:C53)</f>
        <v>42</v>
      </c>
      <c r="D54" s="33"/>
      <c r="E54" s="33"/>
      <c r="F54" s="33"/>
      <c r="G54" s="33"/>
      <c r="H54" s="33"/>
      <c r="I54" s="33"/>
      <c r="J54" s="33"/>
      <c r="K54" s="33"/>
      <c r="L54" s="33"/>
      <c r="M54" s="112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96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</row>
    <row r="55" spans="1:47" ht="12.75" customHeight="1">
      <c r="A55" s="9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112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96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</row>
    <row r="56" spans="1:47" ht="12.75" customHeight="1">
      <c r="A56" s="9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112"/>
      <c r="N56" s="33"/>
      <c r="O56" s="33"/>
      <c r="P56" s="33"/>
      <c r="Q56" s="33"/>
      <c r="R56" s="33"/>
      <c r="S56" s="33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96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</row>
    <row r="57" spans="1:47" ht="12.75" customHeight="1">
      <c r="A57" s="9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112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96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</row>
    <row r="58" spans="1:47" ht="12.75" customHeight="1">
      <c r="A58" s="9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112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96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</row>
    <row r="59" spans="1:47" ht="12.75" customHeight="1">
      <c r="A59" s="9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112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96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</row>
    <row r="60" spans="1:47" ht="12.75" customHeight="1">
      <c r="A60" s="9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112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96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</row>
    <row r="61" spans="1:47" ht="12.75" customHeight="1">
      <c r="A61" s="9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96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</row>
    <row r="62" spans="1:47" ht="12.75" customHeight="1">
      <c r="A62" s="9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96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</row>
    <row r="63" spans="1:47" ht="12.75" customHeight="1">
      <c r="A63" s="9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96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</row>
    <row r="64" spans="1:47" ht="12.75" customHeight="1">
      <c r="A64" s="9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96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</row>
    <row r="65" spans="1:47" ht="12.75" customHeight="1">
      <c r="A65" s="9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96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</row>
    <row r="66" spans="1:47" ht="12.75" customHeight="1">
      <c r="A66" s="9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96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</row>
    <row r="67" spans="1:47" ht="12.75" customHeight="1">
      <c r="A67" s="9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96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</row>
    <row r="68" spans="1:47" ht="12.75" customHeight="1">
      <c r="A68" s="9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96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</row>
    <row r="69" spans="1:47" ht="12.75" customHeight="1">
      <c r="A69" s="9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96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</row>
    <row r="70" spans="1:47" ht="12.75" customHeight="1">
      <c r="A70" s="9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96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</row>
    <row r="71" spans="1:47" ht="12.75" customHeight="1">
      <c r="A71" s="9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96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</row>
    <row r="72" spans="1:47" ht="12.75" customHeight="1">
      <c r="A72" s="9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96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</row>
    <row r="73" spans="1:47" ht="12.75" customHeight="1">
      <c r="A73" s="92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96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</row>
    <row r="74" spans="1:47" ht="12.75" customHeight="1">
      <c r="A74" s="92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96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</row>
    <row r="75" spans="1:47" ht="12.75" customHeight="1">
      <c r="A75" s="92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96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</row>
    <row r="76" spans="1:47" ht="12.75" customHeight="1">
      <c r="A76" s="92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96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</row>
    <row r="77" spans="1:47" ht="12.75" customHeight="1">
      <c r="A77" s="92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96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</row>
    <row r="78" spans="1:47" ht="12.75" customHeight="1">
      <c r="A78" s="9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96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</row>
    <row r="79" spans="1:47" ht="12.75" customHeight="1">
      <c r="A79" s="9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96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</row>
    <row r="80" spans="1:47" ht="12.75" customHeight="1">
      <c r="A80" s="9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96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</row>
    <row r="81" spans="1:47" ht="12.75" customHeight="1">
      <c r="A81" s="9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96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</row>
    <row r="82" spans="1:47" ht="12.75" customHeight="1">
      <c r="A82" s="9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96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</row>
    <row r="83" spans="1:47" ht="12.75" customHeight="1">
      <c r="A83" s="9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96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</row>
    <row r="84" spans="1:47" ht="12.75" customHeight="1">
      <c r="A84" s="9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96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</row>
    <row r="85" spans="1:47" ht="12.75" customHeight="1">
      <c r="A85" s="9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96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</row>
    <row r="86" spans="1:47" ht="12.75" customHeight="1">
      <c r="A86" s="9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96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</row>
    <row r="87" spans="1:47" ht="12.75" customHeight="1">
      <c r="A87" s="9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96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</row>
    <row r="88" spans="1:47" ht="12.75" customHeight="1">
      <c r="A88" s="9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96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</row>
    <row r="89" spans="1:47" ht="12.75" customHeight="1">
      <c r="A89" s="9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96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</row>
    <row r="90" spans="1:47" ht="12.75" customHeight="1">
      <c r="A90" s="9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96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</row>
    <row r="91" spans="1:47" ht="12.75" customHeight="1">
      <c r="A91" s="9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96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</row>
    <row r="92" spans="1:47" ht="12.75" customHeight="1">
      <c r="A92" s="9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96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</row>
    <row r="93" spans="1:47" ht="12.75" customHeight="1">
      <c r="A93" s="9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96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</row>
    <row r="94" spans="1:47" ht="12.75" customHeight="1">
      <c r="A94" s="9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96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</row>
    <row r="95" spans="1:47" ht="12.75" customHeight="1">
      <c r="A95" s="9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96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</row>
    <row r="96" spans="1:47" ht="12.75" customHeight="1">
      <c r="A96" s="9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96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</row>
    <row r="97" spans="1:47" ht="12.75" customHeight="1">
      <c r="A97" s="9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96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</row>
    <row r="98" spans="1:47" ht="12.75" customHeight="1">
      <c r="A98" s="9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96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</row>
    <row r="99" spans="1:47" ht="12.75" customHeight="1">
      <c r="A99" s="9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96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</row>
    <row r="100" spans="1:47" ht="12.75" customHeight="1">
      <c r="A100" s="9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96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</row>
    <row r="101" spans="1:47" ht="12.75" customHeight="1">
      <c r="A101" s="9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96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</row>
    <row r="102" spans="1:47" ht="12.75" customHeight="1">
      <c r="A102" s="9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96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</row>
    <row r="103" spans="1:47" ht="12.75" customHeight="1">
      <c r="A103" s="9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96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</row>
    <row r="104" spans="1:47" ht="12.75" customHeight="1">
      <c r="A104" s="9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96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</row>
    <row r="105" spans="1:47" ht="12.75" customHeight="1">
      <c r="A105" s="9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96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</row>
    <row r="106" spans="1:47" ht="12.75" customHeight="1">
      <c r="A106" s="9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96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</row>
    <row r="107" spans="1:47" ht="12.75" customHeight="1">
      <c r="A107" s="9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96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</row>
    <row r="108" spans="1:47" ht="12.75" customHeight="1">
      <c r="A108" s="9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96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</row>
    <row r="109" spans="1:47" ht="12.75" customHeight="1">
      <c r="A109" s="9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96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</row>
    <row r="110" spans="1:47" ht="12.75" customHeight="1">
      <c r="A110" s="9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96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</row>
    <row r="111" spans="1:47" ht="12.75" customHeight="1">
      <c r="A111" s="9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96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</row>
    <row r="112" spans="1:47" ht="12.75" customHeight="1">
      <c r="A112" s="9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96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</row>
    <row r="113" spans="1:47" ht="12.75" customHeight="1">
      <c r="A113" s="9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96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</row>
    <row r="114" spans="1:47" ht="12.75" customHeight="1">
      <c r="A114" s="9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96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</row>
    <row r="115" spans="1:47" ht="12.75" customHeight="1">
      <c r="A115" s="9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96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</row>
    <row r="116" spans="1:47" ht="12.75" customHeight="1">
      <c r="A116" s="9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96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</row>
    <row r="117" spans="1:47" ht="12.75" customHeight="1">
      <c r="A117" s="92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96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</row>
    <row r="118" spans="1:47" ht="12.75" customHeight="1">
      <c r="A118" s="92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96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</row>
    <row r="119" spans="1:47" ht="12.75" customHeight="1">
      <c r="A119" s="92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96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</row>
    <row r="120" spans="1:47" ht="12.75" customHeight="1">
      <c r="A120" s="92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96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</row>
    <row r="121" spans="1:47" ht="12.75" customHeight="1">
      <c r="A121" s="9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96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</row>
    <row r="122" spans="1:47" ht="12.75" customHeight="1">
      <c r="A122" s="92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96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</row>
    <row r="123" spans="1:47" ht="12.75" customHeight="1">
      <c r="A123" s="9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96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</row>
    <row r="124" spans="1:47" ht="12.75" customHeight="1">
      <c r="A124" s="92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96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</row>
    <row r="125" spans="1:47" ht="12.75" customHeight="1">
      <c r="A125" s="9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96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</row>
    <row r="126" spans="1:47" ht="12.75" customHeight="1">
      <c r="A126" s="9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96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</row>
    <row r="127" spans="1:47" ht="12.75" customHeight="1">
      <c r="A127" s="9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96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</row>
    <row r="128" spans="1:47" ht="12.75" customHeight="1">
      <c r="A128" s="9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96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</row>
    <row r="129" spans="1:47" ht="12.75" customHeight="1">
      <c r="A129" s="9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96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</row>
    <row r="130" spans="1:47" ht="12.75" customHeight="1">
      <c r="A130" s="9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96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</row>
    <row r="131" spans="1:47" ht="12.75" customHeight="1">
      <c r="A131" s="9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96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</row>
    <row r="132" spans="1:47" ht="12.75" customHeight="1">
      <c r="A132" s="9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96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</row>
    <row r="133" spans="1:47" ht="12.75" customHeight="1">
      <c r="A133" s="9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96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</row>
    <row r="134" spans="1:47" ht="12.75" customHeight="1">
      <c r="A134" s="9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96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</row>
    <row r="135" spans="1:47" ht="12.75" customHeight="1">
      <c r="A135" s="9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96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</row>
    <row r="136" spans="1:47" ht="12.75" customHeight="1">
      <c r="A136" s="9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96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</row>
    <row r="137" spans="1:47" ht="12.75" customHeight="1">
      <c r="A137" s="9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96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</row>
    <row r="138" spans="1:47" ht="12.75" customHeight="1">
      <c r="A138" s="9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96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</row>
    <row r="139" spans="1:47" ht="12.75" customHeight="1">
      <c r="A139" s="9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96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</row>
    <row r="140" spans="1:47" ht="12.75" customHeight="1">
      <c r="A140" s="92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96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</row>
    <row r="141" spans="1:47" ht="12.75" customHeight="1">
      <c r="A141" s="9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96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</row>
    <row r="142" spans="1:47" ht="12.75" customHeight="1">
      <c r="A142" s="9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96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</row>
    <row r="143" spans="1:47" ht="12.75" customHeight="1">
      <c r="A143" s="9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96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</row>
    <row r="144" spans="1:47" ht="12.75" customHeight="1">
      <c r="A144" s="9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96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</row>
    <row r="145" spans="1:47" ht="12.75" customHeight="1">
      <c r="A145" s="9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96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</row>
    <row r="146" spans="1:47" ht="12.75" customHeight="1">
      <c r="A146" s="9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96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</row>
    <row r="147" spans="1:47" ht="12.75" customHeight="1">
      <c r="A147" s="9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96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</row>
    <row r="148" spans="1:47" ht="12.75" customHeight="1">
      <c r="A148" s="9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96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</row>
    <row r="149" spans="1:47" ht="12.75" customHeight="1">
      <c r="A149" s="9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96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</row>
    <row r="150" spans="1:47" ht="12.75" customHeight="1">
      <c r="A150" s="9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96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</row>
    <row r="151" spans="1:47" ht="12.75" customHeight="1">
      <c r="A151" s="9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96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</row>
    <row r="152" spans="1:47" ht="12.75" customHeight="1">
      <c r="A152" s="9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96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</row>
    <row r="153" spans="1:47" ht="12.75" customHeight="1">
      <c r="A153" s="9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96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</row>
    <row r="154" spans="1:47" ht="12.75" customHeight="1">
      <c r="A154" s="9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96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</row>
    <row r="155" spans="1:47" ht="12.75" customHeight="1">
      <c r="A155" s="9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96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</row>
    <row r="156" spans="1:47" ht="12.75" customHeight="1">
      <c r="A156" s="9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96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</row>
    <row r="157" spans="1:47" ht="12.75" customHeight="1">
      <c r="A157" s="9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96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</row>
    <row r="158" spans="1:47" ht="12.75" customHeight="1">
      <c r="A158" s="9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96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</row>
    <row r="159" spans="1:47" ht="12.75" customHeight="1">
      <c r="A159" s="92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96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</row>
    <row r="160" spans="1:47" ht="12.75" customHeight="1">
      <c r="A160" s="92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96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</row>
    <row r="161" spans="1:47" ht="12.75" customHeight="1">
      <c r="A161" s="92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96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</row>
    <row r="162" spans="1:47" ht="12.75" customHeight="1">
      <c r="A162" s="9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96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</row>
    <row r="163" spans="1:47" ht="12.75" customHeight="1">
      <c r="A163" s="92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96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</row>
    <row r="164" spans="1:47" ht="12.75" customHeight="1">
      <c r="A164" s="92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96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</row>
    <row r="165" spans="1:47" ht="12.75" customHeight="1">
      <c r="A165" s="92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96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</row>
    <row r="166" spans="1:47" ht="12.75" customHeight="1">
      <c r="A166" s="92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96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</row>
    <row r="167" spans="1:47" ht="12.75" customHeight="1">
      <c r="A167" s="92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96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</row>
    <row r="168" spans="1:47" ht="12.75" customHeight="1">
      <c r="A168" s="92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96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</row>
    <row r="169" spans="1:47" ht="12.75" customHeight="1">
      <c r="A169" s="92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96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</row>
    <row r="170" spans="1:47" ht="12.75" customHeight="1">
      <c r="A170" s="92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96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</row>
    <row r="171" spans="1:47" ht="12.75" customHeight="1">
      <c r="A171" s="92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96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</row>
    <row r="172" spans="1:47" ht="12.75" customHeight="1">
      <c r="A172" s="92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96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</row>
    <row r="173" spans="1:47" ht="12.75" customHeight="1">
      <c r="A173" s="92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96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</row>
    <row r="174" spans="1:47" ht="12.75" customHeight="1">
      <c r="A174" s="92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96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</row>
    <row r="175" spans="1:47" ht="12.75" customHeight="1">
      <c r="A175" s="92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96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</row>
    <row r="176" spans="1:47" ht="12.75" customHeight="1">
      <c r="A176" s="92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96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</row>
    <row r="177" spans="1:47" ht="12.75" customHeight="1">
      <c r="A177" s="92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96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</row>
    <row r="178" spans="1:47" ht="12.75" customHeight="1">
      <c r="A178" s="92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96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</row>
    <row r="179" spans="1:47" ht="12.75" customHeight="1">
      <c r="A179" s="92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96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</row>
    <row r="180" spans="1:47" ht="12.75" customHeight="1">
      <c r="A180" s="92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96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</row>
    <row r="181" spans="1:47" ht="12.75" customHeight="1">
      <c r="A181" s="92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96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</row>
    <row r="182" spans="1:47" ht="12.75" customHeight="1">
      <c r="A182" s="92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96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</row>
    <row r="183" spans="1:47" ht="12.75" customHeight="1">
      <c r="A183" s="92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96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</row>
    <row r="184" spans="1:47" ht="12.75" customHeight="1">
      <c r="A184" s="92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96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</row>
    <row r="185" spans="1:47" ht="12.75" customHeight="1">
      <c r="A185" s="92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96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</row>
    <row r="186" spans="1:47" ht="12.75" customHeight="1">
      <c r="A186" s="92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96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</row>
    <row r="187" spans="1:47" ht="12.75" customHeight="1">
      <c r="A187" s="92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96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</row>
    <row r="188" spans="1:47" ht="12.75" customHeight="1">
      <c r="A188" s="92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96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</row>
    <row r="189" spans="1:47" ht="12.75" customHeight="1">
      <c r="A189" s="92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96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</row>
    <row r="190" spans="1:47" ht="12.75" customHeight="1">
      <c r="A190" s="92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96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</row>
    <row r="191" spans="1:47" ht="12.75" customHeight="1">
      <c r="A191" s="9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96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</row>
    <row r="192" spans="1:47" ht="12.75" customHeight="1">
      <c r="A192" s="92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96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</row>
    <row r="193" spans="1:47" ht="12.75" customHeight="1">
      <c r="A193" s="92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96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</row>
    <row r="194" spans="1:47" ht="12.75" customHeight="1">
      <c r="A194" s="92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96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</row>
    <row r="195" spans="1:47" ht="12.75" customHeight="1">
      <c r="A195" s="92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96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</row>
    <row r="196" spans="1:47" ht="12.75" customHeight="1">
      <c r="A196" s="92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96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</row>
    <row r="197" spans="1:47" ht="12.75" customHeight="1">
      <c r="A197" s="92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96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</row>
    <row r="198" spans="1:47" ht="12.75" customHeight="1">
      <c r="A198" s="92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96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</row>
    <row r="199" spans="1:47" ht="12.75" customHeight="1">
      <c r="A199" s="92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96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</row>
    <row r="200" spans="1:47" ht="12.75" customHeight="1">
      <c r="A200" s="92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96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</row>
    <row r="201" spans="1:47" ht="12.75" customHeight="1">
      <c r="A201" s="92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96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</row>
    <row r="202" spans="1:47" ht="12.75" customHeight="1">
      <c r="A202" s="92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96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</row>
    <row r="203" spans="1:47" ht="12.75" customHeight="1">
      <c r="A203" s="92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96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</row>
    <row r="204" spans="1:47" ht="12.75" customHeight="1">
      <c r="A204" s="92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96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</row>
    <row r="205" spans="1:47" ht="12.75" customHeight="1">
      <c r="A205" s="92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96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</row>
    <row r="206" spans="1:47" ht="12.75" customHeight="1">
      <c r="A206" s="92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96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</row>
    <row r="207" spans="1:47" ht="12.75" customHeight="1">
      <c r="A207" s="92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96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</row>
    <row r="208" spans="1:47" ht="12.75" customHeight="1">
      <c r="A208" s="92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96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</row>
    <row r="209" spans="1:47" ht="12.75" customHeight="1">
      <c r="A209" s="92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96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</row>
    <row r="210" spans="1:47" ht="12.75" customHeight="1">
      <c r="A210" s="92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96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</row>
    <row r="211" spans="1:47" ht="12.75" customHeight="1">
      <c r="A211" s="92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96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</row>
    <row r="212" spans="1:47" ht="12.75" customHeight="1">
      <c r="A212" s="92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96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</row>
    <row r="213" spans="1:47" ht="12.75" customHeight="1">
      <c r="A213" s="92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96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</row>
    <row r="214" spans="1:47" ht="12.75" customHeight="1">
      <c r="A214" s="92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96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</row>
    <row r="215" spans="1:47" ht="12.75" customHeight="1">
      <c r="A215" s="92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96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</row>
    <row r="216" spans="1:47" ht="12.75" customHeight="1">
      <c r="A216" s="92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96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</row>
    <row r="217" spans="1:47" ht="12.75" customHeight="1">
      <c r="A217" s="92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96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</row>
    <row r="218" spans="1:47" ht="12.75" customHeight="1">
      <c r="A218" s="92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96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</row>
    <row r="219" spans="1:47" ht="12.75" customHeight="1">
      <c r="A219" s="92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96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</row>
    <row r="220" spans="1:47" ht="12.75" customHeight="1">
      <c r="A220" s="92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96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</row>
    <row r="221" spans="1:47" ht="12.75" customHeight="1">
      <c r="A221" s="92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96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</row>
    <row r="222" spans="1:47" ht="12.75" customHeight="1">
      <c r="A222" s="92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96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</row>
    <row r="223" spans="1:47" ht="12.75" customHeight="1">
      <c r="A223" s="92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96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</row>
    <row r="224" spans="1:47" ht="12.75" customHeight="1">
      <c r="A224" s="92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96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</row>
    <row r="225" spans="1:47" ht="12.75" customHeight="1">
      <c r="A225" s="92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96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</row>
    <row r="226" spans="1:47" ht="12.75" customHeight="1">
      <c r="A226" s="92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96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</row>
    <row r="227" spans="1:47" ht="12.75" customHeight="1">
      <c r="A227" s="92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96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</row>
    <row r="228" spans="1:47" ht="12.75" customHeight="1">
      <c r="A228" s="92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96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</row>
    <row r="229" spans="1:47" ht="12.75" customHeight="1">
      <c r="A229" s="92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96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</row>
    <row r="230" spans="1:47" ht="12.75" customHeight="1">
      <c r="A230" s="92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96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</row>
    <row r="231" spans="1:47" ht="12.75" customHeight="1">
      <c r="A231" s="92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96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</row>
    <row r="232" spans="1:47" ht="12.75" customHeight="1">
      <c r="A232" s="92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96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</row>
    <row r="233" spans="1:47" ht="12.75" customHeight="1">
      <c r="A233" s="92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96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</row>
    <row r="234" spans="1:47" ht="12.75" customHeight="1">
      <c r="A234" s="92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96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</row>
    <row r="235" spans="1:47" ht="12.75" customHeight="1">
      <c r="A235" s="92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96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</row>
    <row r="236" spans="1:47" ht="12.75" customHeight="1">
      <c r="A236" s="92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96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</row>
    <row r="237" spans="1:47" ht="12.75" customHeight="1">
      <c r="A237" s="92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96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</row>
    <row r="238" spans="1:47" ht="12.75" customHeight="1">
      <c r="A238" s="92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96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</row>
    <row r="239" spans="1:47" ht="12.75" customHeight="1">
      <c r="A239" s="92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96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</row>
    <row r="240" spans="1:47" ht="12.75" customHeight="1">
      <c r="A240" s="92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96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</row>
    <row r="241" spans="1:47" ht="12.75" customHeight="1">
      <c r="A241" s="92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96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</row>
    <row r="242" spans="1:47" ht="12.75" customHeight="1">
      <c r="A242" s="92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96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</row>
    <row r="243" spans="1:47" ht="12.75" customHeight="1">
      <c r="A243" s="92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96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</row>
    <row r="244" spans="1:47" ht="12.75" customHeight="1">
      <c r="A244" s="92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96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</row>
    <row r="245" spans="1:47" ht="12.75" customHeight="1">
      <c r="A245" s="92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96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</row>
    <row r="246" spans="1:47" ht="12.75" customHeight="1">
      <c r="A246" s="92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96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</row>
    <row r="247" spans="1:47" ht="12.75" customHeight="1">
      <c r="A247" s="92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96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</row>
    <row r="248" spans="1:47" ht="12.75" customHeight="1">
      <c r="A248" s="92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96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</row>
    <row r="249" spans="1:47" ht="12.75" customHeight="1">
      <c r="A249" s="92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96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</row>
    <row r="250" spans="1:47" ht="12.75" customHeight="1">
      <c r="A250" s="92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96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</row>
    <row r="251" spans="1:47" ht="12.75" customHeight="1">
      <c r="A251" s="92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96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</row>
    <row r="252" spans="1:47" ht="12.75" customHeight="1">
      <c r="A252" s="92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96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</row>
    <row r="253" spans="1:47" ht="12.75" customHeight="1">
      <c r="A253" s="92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96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</row>
    <row r="254" spans="1:47" ht="12.75" customHeight="1">
      <c r="A254" s="92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96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</row>
    <row r="255" spans="1:47" ht="12.75" customHeight="1">
      <c r="A255" s="92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96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</row>
    <row r="256" spans="1:47" ht="12.75" customHeight="1">
      <c r="A256" s="92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96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</row>
    <row r="257" spans="1:47" ht="12.75" customHeight="1">
      <c r="A257" s="92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96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</row>
    <row r="258" spans="1:47" ht="12.75" customHeight="1">
      <c r="A258" s="92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96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</row>
    <row r="259" spans="1:47" ht="12.75" customHeight="1">
      <c r="A259" s="92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96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</row>
    <row r="260" spans="1:47" ht="12.75" customHeight="1">
      <c r="A260" s="92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96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</row>
    <row r="261" spans="1:47" ht="12.75" customHeight="1">
      <c r="A261" s="92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96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</row>
    <row r="262" spans="1:47" ht="12.75" customHeight="1">
      <c r="A262" s="92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96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</row>
    <row r="263" spans="1:47" ht="12.75" customHeight="1">
      <c r="A263" s="92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96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</row>
    <row r="264" spans="1:47" ht="12.75" customHeight="1">
      <c r="A264" s="92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96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</row>
    <row r="265" spans="1:47" ht="12.75" customHeight="1">
      <c r="A265" s="92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96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</row>
    <row r="266" spans="1:47" ht="12.75" customHeight="1">
      <c r="A266" s="92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96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</row>
    <row r="267" spans="1:47" ht="12.75" customHeight="1">
      <c r="A267" s="92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96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</row>
    <row r="268" spans="1:47" ht="12.75" customHeight="1">
      <c r="A268" s="92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96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</row>
    <row r="269" spans="1:47" ht="12.75" customHeight="1">
      <c r="A269" s="92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96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</row>
    <row r="270" spans="1:47" ht="12.75" customHeight="1">
      <c r="A270" s="92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96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</row>
    <row r="271" spans="1:47" ht="12.75" customHeight="1">
      <c r="A271" s="92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96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</row>
    <row r="272" spans="1:47" ht="12.75" customHeight="1">
      <c r="A272" s="92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96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</row>
    <row r="273" spans="1:47" ht="12.75" customHeight="1">
      <c r="A273" s="92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96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</row>
    <row r="274" spans="1:47" ht="12.75" customHeight="1">
      <c r="A274" s="92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96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</row>
    <row r="275" spans="1:47" ht="12.75" customHeight="1">
      <c r="A275" s="92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96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</row>
    <row r="276" spans="1:47" ht="12.75" customHeight="1">
      <c r="A276" s="92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96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</row>
    <row r="277" spans="1:47" ht="12.75" customHeight="1">
      <c r="A277" s="92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96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</row>
    <row r="278" spans="1:47" ht="12.75" customHeight="1">
      <c r="A278" s="92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96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</row>
    <row r="279" spans="1:47" ht="12.75" customHeight="1">
      <c r="A279" s="92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96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</row>
    <row r="280" spans="1:47" ht="12.75" customHeight="1">
      <c r="A280" s="92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96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</row>
    <row r="281" spans="1:47" ht="12.75" customHeight="1">
      <c r="A281" s="92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96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</row>
    <row r="282" spans="1:47" ht="12.75" customHeight="1">
      <c r="A282" s="92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96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</row>
    <row r="283" spans="1:47" ht="12.75" customHeight="1">
      <c r="A283" s="92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96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</row>
    <row r="284" spans="1:47" ht="12.75" customHeight="1">
      <c r="A284" s="92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96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</row>
    <row r="285" spans="1:47" ht="12.75" customHeight="1">
      <c r="A285" s="92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96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</row>
    <row r="286" spans="1:47" ht="12.75" customHeight="1">
      <c r="A286" s="92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96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</row>
    <row r="287" spans="1:47" ht="12.75" customHeight="1">
      <c r="A287" s="92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96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</row>
    <row r="288" spans="1:47" ht="12.75" customHeight="1">
      <c r="A288" s="92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96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</row>
    <row r="289" spans="1:47" ht="12.75" customHeight="1">
      <c r="A289" s="92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96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</row>
    <row r="290" spans="1:47" ht="12.75" customHeight="1">
      <c r="A290" s="92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96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</row>
    <row r="291" spans="1:47" ht="12.75" customHeight="1">
      <c r="A291" s="92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96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</row>
    <row r="292" spans="1:47" ht="12.75" customHeight="1">
      <c r="A292" s="92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96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</row>
    <row r="293" spans="1:47" ht="12.75" customHeight="1">
      <c r="A293" s="92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96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</row>
    <row r="294" spans="1:47" ht="12.75" customHeight="1">
      <c r="A294" s="92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96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</row>
    <row r="295" spans="1:47" ht="12.75" customHeight="1">
      <c r="A295" s="92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96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</row>
    <row r="296" spans="1:47" ht="12.75" customHeight="1">
      <c r="A296" s="92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96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</row>
    <row r="297" spans="1:47" ht="12.75" customHeight="1">
      <c r="A297" s="92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96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</row>
    <row r="298" spans="1:47" ht="12.75" customHeight="1">
      <c r="A298" s="92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96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</row>
    <row r="299" spans="1:47" ht="12.75" customHeight="1">
      <c r="A299" s="92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96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</row>
    <row r="300" spans="1:47" ht="12.75" customHeight="1">
      <c r="A300" s="92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96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</row>
    <row r="301" spans="1:47" ht="12.75" customHeight="1">
      <c r="A301" s="92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96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</row>
    <row r="302" spans="1:47" ht="12.75" customHeight="1">
      <c r="A302" s="92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96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</row>
    <row r="303" spans="1:47" ht="12.75" customHeight="1">
      <c r="A303" s="92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96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</row>
    <row r="304" spans="1:47" ht="12.75" customHeight="1">
      <c r="A304" s="92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96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</row>
    <row r="305" spans="1:47" ht="12.75" customHeight="1">
      <c r="A305" s="92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96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</row>
    <row r="306" spans="1:47" ht="12.75" customHeight="1">
      <c r="A306" s="92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96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</row>
    <row r="307" spans="1:47" ht="12.75" customHeight="1">
      <c r="A307" s="92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96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</row>
    <row r="308" spans="1:47" ht="12.75" customHeight="1">
      <c r="A308" s="92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96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</row>
    <row r="309" spans="1:47" ht="12.75" customHeight="1">
      <c r="A309" s="92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96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</row>
    <row r="310" spans="1:47" ht="12.75" customHeight="1">
      <c r="A310" s="92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96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</row>
    <row r="311" spans="1:47" ht="12.75" customHeight="1">
      <c r="A311" s="92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96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</row>
    <row r="312" spans="1:47" ht="12.75" customHeight="1">
      <c r="A312" s="92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96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</row>
    <row r="313" spans="1:47" ht="12.75" customHeight="1">
      <c r="A313" s="92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96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</row>
    <row r="314" spans="1:47" ht="12.75" customHeight="1">
      <c r="A314" s="92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96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</row>
    <row r="315" spans="1:47" ht="12.75" customHeight="1">
      <c r="A315" s="92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96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</row>
    <row r="316" spans="1:47" ht="12.75" customHeight="1">
      <c r="A316" s="92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96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</row>
    <row r="317" spans="1:47" ht="12.75" customHeight="1">
      <c r="A317" s="92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96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</row>
    <row r="318" spans="1:47" ht="12.75" customHeight="1">
      <c r="A318" s="92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96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</row>
    <row r="319" spans="1:47" ht="12.75" customHeight="1">
      <c r="A319" s="92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96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</row>
    <row r="320" spans="1:47" ht="12.75" customHeight="1">
      <c r="A320" s="92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96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</row>
    <row r="321" spans="1:47" ht="12.75" customHeight="1">
      <c r="A321" s="92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96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</row>
    <row r="322" spans="1:47" ht="12.75" customHeight="1">
      <c r="A322" s="92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96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</row>
    <row r="323" spans="1:47" ht="12.75" customHeight="1">
      <c r="A323" s="92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96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</row>
    <row r="324" spans="1:47" ht="12.75" customHeight="1">
      <c r="A324" s="92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96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</row>
    <row r="325" spans="1:47" ht="12.75" customHeight="1">
      <c r="A325" s="92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96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</row>
    <row r="326" spans="1:47" ht="12.75" customHeight="1">
      <c r="A326" s="92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96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</row>
    <row r="327" spans="1:47" ht="12.75" customHeight="1">
      <c r="A327" s="92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96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</row>
    <row r="328" spans="1:47" ht="12.75" customHeight="1">
      <c r="A328" s="92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96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</row>
    <row r="329" spans="1:47" ht="12.75" customHeight="1">
      <c r="A329" s="92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96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</row>
    <row r="330" spans="1:47" ht="12.75" customHeight="1">
      <c r="A330" s="92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96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</row>
    <row r="331" spans="1:47" ht="12.75" customHeight="1">
      <c r="A331" s="92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96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</row>
    <row r="332" spans="1:47" ht="12.75" customHeight="1">
      <c r="A332" s="92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96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</row>
    <row r="333" spans="1:47" ht="12.75" customHeight="1">
      <c r="A333" s="92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96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</row>
    <row r="334" spans="1:47" ht="12.75" customHeight="1">
      <c r="A334" s="92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96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</row>
    <row r="335" spans="1:47" ht="12.75" customHeight="1">
      <c r="A335" s="92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96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</row>
    <row r="336" spans="1:47" ht="12.75" customHeight="1">
      <c r="A336" s="92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96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</row>
    <row r="337" spans="1:47" ht="12.75" customHeight="1">
      <c r="A337" s="92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96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</row>
    <row r="338" spans="1:47" ht="12.75" customHeight="1">
      <c r="A338" s="92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96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</row>
    <row r="339" spans="1:47" ht="12.75" customHeight="1">
      <c r="A339" s="92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96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</row>
    <row r="340" spans="1:47" ht="12.75" customHeight="1">
      <c r="A340" s="92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96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</row>
    <row r="341" spans="1:47" ht="12.75" customHeight="1">
      <c r="A341" s="92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96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</row>
    <row r="342" spans="1:47" ht="12.75" customHeight="1">
      <c r="A342" s="92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96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</row>
    <row r="343" spans="1:47" ht="12.75" customHeight="1">
      <c r="A343" s="92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96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</row>
    <row r="344" spans="1:47" ht="12.75" customHeight="1">
      <c r="A344" s="92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96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</row>
    <row r="345" spans="1:47" ht="12.75" customHeight="1">
      <c r="A345" s="92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96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</row>
    <row r="346" spans="1:47" ht="12.75" customHeight="1">
      <c r="A346" s="92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96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</row>
    <row r="347" spans="1:47" ht="12.75" customHeight="1">
      <c r="A347" s="92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96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</row>
    <row r="348" spans="1:47" ht="12.75" customHeight="1">
      <c r="A348" s="92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96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</row>
    <row r="349" spans="1:47" ht="12.75" customHeight="1">
      <c r="A349" s="92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96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</row>
    <row r="350" spans="1:47" ht="12.75" customHeight="1">
      <c r="A350" s="92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96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</row>
    <row r="351" spans="1:47" ht="12.75" customHeight="1">
      <c r="A351" s="92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96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</row>
    <row r="352" spans="1:47" ht="12.75" customHeight="1">
      <c r="A352" s="92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96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</row>
    <row r="353" spans="1:47" ht="12.75" customHeight="1">
      <c r="A353" s="92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96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</row>
    <row r="354" spans="1:47" ht="12.75" customHeight="1">
      <c r="A354" s="92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96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</row>
    <row r="355" spans="1:47" ht="12.75" customHeight="1">
      <c r="A355" s="92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96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</row>
    <row r="356" spans="1:47" ht="12.75" customHeight="1">
      <c r="A356" s="92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96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</row>
    <row r="357" spans="1:47" ht="12.75" customHeight="1">
      <c r="A357" s="92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96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</row>
    <row r="358" spans="1:47" ht="12.75" customHeight="1">
      <c r="A358" s="92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96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</row>
    <row r="359" spans="1:47" ht="12.75" customHeight="1">
      <c r="A359" s="92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96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</row>
    <row r="360" spans="1:47" ht="12.75" customHeight="1">
      <c r="A360" s="92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96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</row>
    <row r="361" spans="1:47" ht="12.75" customHeight="1">
      <c r="A361" s="92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96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</row>
    <row r="362" spans="1:47" ht="12.75" customHeight="1">
      <c r="A362" s="92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96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</row>
    <row r="363" spans="1:47" ht="12.75" customHeight="1">
      <c r="A363" s="92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96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</row>
    <row r="364" spans="1:47" ht="12.75" customHeight="1">
      <c r="A364" s="92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96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</row>
    <row r="365" spans="1:47" ht="12.75" customHeight="1">
      <c r="A365" s="92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96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</row>
    <row r="366" spans="1:47" ht="12.75" customHeight="1">
      <c r="A366" s="92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96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</row>
    <row r="367" spans="1:47" ht="12.75" customHeight="1">
      <c r="A367" s="92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96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</row>
    <row r="368" spans="1:47" ht="12.75" customHeight="1">
      <c r="A368" s="92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96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</row>
    <row r="369" spans="1:47" ht="12.75" customHeight="1">
      <c r="A369" s="92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96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</row>
    <row r="370" spans="1:47" ht="12.75" customHeight="1">
      <c r="A370" s="92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96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</row>
    <row r="371" spans="1:47" ht="12.75" customHeight="1">
      <c r="A371" s="92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96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</row>
    <row r="372" spans="1:47" ht="12.75" customHeight="1">
      <c r="A372" s="92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96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</row>
    <row r="373" spans="1:47" ht="12.75" customHeight="1">
      <c r="A373" s="92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96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</row>
    <row r="374" spans="1:47" ht="12.75" customHeight="1">
      <c r="A374" s="92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96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</row>
    <row r="375" spans="1:47" ht="12.75" customHeight="1">
      <c r="A375" s="92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96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</row>
    <row r="376" spans="1:47" ht="12.75" customHeight="1">
      <c r="A376" s="92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96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</row>
    <row r="377" spans="1:47" ht="12.75" customHeight="1">
      <c r="A377" s="92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96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</row>
    <row r="378" spans="1:47" ht="12.75" customHeight="1">
      <c r="A378" s="92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96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</row>
    <row r="379" spans="1:47" ht="12.75" customHeight="1">
      <c r="A379" s="92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96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</row>
    <row r="380" spans="1:47" ht="12.75" customHeight="1">
      <c r="A380" s="92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96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</row>
    <row r="381" spans="1:47" ht="12.75" customHeight="1">
      <c r="A381" s="92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96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</row>
    <row r="382" spans="1:47" ht="12.75" customHeight="1">
      <c r="A382" s="92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96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</row>
    <row r="383" spans="1:47" ht="12.75" customHeight="1">
      <c r="A383" s="92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96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</row>
    <row r="384" spans="1:47" ht="12.75" customHeight="1">
      <c r="A384" s="92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96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</row>
    <row r="385" spans="1:47" ht="12.75" customHeight="1">
      <c r="A385" s="92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96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</row>
    <row r="386" spans="1:47" ht="12.75" customHeight="1">
      <c r="A386" s="92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96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</row>
    <row r="387" spans="1:47" ht="12.75" customHeight="1">
      <c r="A387" s="92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96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</row>
    <row r="388" spans="1:47" ht="12.75" customHeight="1">
      <c r="A388" s="92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96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</row>
    <row r="389" spans="1:47" ht="12.75" customHeight="1">
      <c r="A389" s="92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96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</row>
    <row r="390" spans="1:47" ht="12.75" customHeight="1">
      <c r="A390" s="92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96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</row>
    <row r="391" spans="1:47" ht="12.75" customHeight="1">
      <c r="A391" s="92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96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</row>
    <row r="392" spans="1:47" ht="12.75" customHeight="1">
      <c r="A392" s="92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96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</row>
    <row r="393" spans="1:47" ht="12.75" customHeight="1">
      <c r="A393" s="92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96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</row>
    <row r="394" spans="1:47" ht="12.75" customHeight="1">
      <c r="A394" s="92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96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</row>
    <row r="395" spans="1:47" ht="12.75" customHeight="1">
      <c r="A395" s="92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96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</row>
    <row r="396" spans="1:47" ht="12.75" customHeight="1">
      <c r="A396" s="92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96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</row>
    <row r="397" spans="1:47" ht="12.75" customHeight="1">
      <c r="A397" s="92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96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</row>
    <row r="398" spans="1:47" ht="12.75" customHeight="1">
      <c r="A398" s="92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96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</row>
    <row r="399" spans="1:47" ht="12.75" customHeight="1">
      <c r="A399" s="92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96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</row>
    <row r="400" spans="1:47" ht="12.75" customHeight="1">
      <c r="A400" s="92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96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</row>
    <row r="401" spans="1:47" ht="12.75" customHeight="1">
      <c r="A401" s="92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96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</row>
    <row r="402" spans="1:47" ht="12.75" customHeight="1">
      <c r="A402" s="92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96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</row>
    <row r="403" spans="1:47" ht="12.75" customHeight="1">
      <c r="A403" s="92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96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</row>
    <row r="404" spans="1:47" ht="12.75" customHeight="1">
      <c r="A404" s="92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96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</row>
    <row r="405" spans="1:47" ht="12.75" customHeight="1">
      <c r="A405" s="92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96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</row>
    <row r="406" spans="1:47" ht="12.75" customHeight="1">
      <c r="A406" s="92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96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</row>
    <row r="407" spans="1:47" ht="12.75" customHeight="1">
      <c r="A407" s="92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96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</row>
    <row r="408" spans="1:47" ht="12.75" customHeight="1">
      <c r="A408" s="92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96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</row>
    <row r="409" spans="1:47" ht="12.75" customHeight="1">
      <c r="A409" s="92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96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</row>
    <row r="410" spans="1:47" ht="12.75" customHeight="1">
      <c r="A410" s="92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96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</row>
    <row r="411" spans="1:47" ht="12.75" customHeight="1">
      <c r="A411" s="92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96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</row>
    <row r="412" spans="1:47" ht="12.75" customHeight="1">
      <c r="A412" s="92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96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</row>
    <row r="413" spans="1:47" ht="12.75" customHeight="1">
      <c r="A413" s="92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96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</row>
    <row r="414" spans="1:47" ht="12.75" customHeight="1">
      <c r="A414" s="92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96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</row>
    <row r="415" spans="1:47" ht="12.75" customHeight="1">
      <c r="A415" s="92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96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</row>
    <row r="416" spans="1:47" ht="12.75" customHeight="1">
      <c r="A416" s="92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96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</row>
    <row r="417" spans="1:47" ht="12.75" customHeight="1">
      <c r="A417" s="92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96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</row>
    <row r="418" spans="1:47" ht="12.75" customHeight="1">
      <c r="A418" s="92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96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</row>
    <row r="419" spans="1:47" ht="12.75" customHeight="1">
      <c r="A419" s="92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96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</row>
    <row r="420" spans="1:47" ht="12.75" customHeight="1">
      <c r="A420" s="92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96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</row>
    <row r="421" spans="1:47" ht="12.75" customHeight="1">
      <c r="A421" s="92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96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</row>
    <row r="422" spans="1:47" ht="12.75" customHeight="1">
      <c r="A422" s="92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96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</row>
    <row r="423" spans="1:47" ht="12.75" customHeight="1">
      <c r="A423" s="92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96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</row>
    <row r="424" spans="1:47" ht="12.75" customHeight="1">
      <c r="A424" s="92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96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</row>
    <row r="425" spans="1:47" ht="12.75" customHeight="1">
      <c r="A425" s="92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96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</row>
    <row r="426" spans="1:47" ht="12.75" customHeight="1">
      <c r="A426" s="92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96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</row>
    <row r="427" spans="1:47" ht="12.75" customHeight="1">
      <c r="A427" s="92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96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</row>
    <row r="428" spans="1:47" ht="12.75" customHeight="1">
      <c r="A428" s="92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96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</row>
    <row r="429" spans="1:47" ht="12.75" customHeight="1">
      <c r="A429" s="92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96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</row>
    <row r="430" spans="1:47" ht="12.75" customHeight="1">
      <c r="A430" s="92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96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</row>
    <row r="431" spans="1:47" ht="12.75" customHeight="1">
      <c r="A431" s="92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96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</row>
    <row r="432" spans="1:47" ht="12.75" customHeight="1">
      <c r="A432" s="92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96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</row>
    <row r="433" spans="1:47" ht="12.75" customHeight="1">
      <c r="A433" s="92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96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</row>
    <row r="434" spans="1:47" ht="12.75" customHeight="1">
      <c r="A434" s="92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96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</row>
    <row r="435" spans="1:47" ht="12.75" customHeight="1">
      <c r="A435" s="92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96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</row>
    <row r="436" spans="1:47" ht="12.75" customHeight="1">
      <c r="A436" s="92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96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</row>
    <row r="437" spans="1:47" ht="12.75" customHeight="1">
      <c r="A437" s="92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96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</row>
    <row r="438" spans="1:47" ht="12.75" customHeight="1">
      <c r="A438" s="92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96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</row>
    <row r="439" spans="1:47" ht="12.75" customHeight="1">
      <c r="A439" s="92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96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</row>
    <row r="440" spans="1:47" ht="12.75" customHeight="1">
      <c r="A440" s="92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96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</row>
    <row r="441" spans="1:47" ht="12.75" customHeight="1">
      <c r="A441" s="92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96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</row>
    <row r="442" spans="1:47" ht="12.75" customHeight="1">
      <c r="A442" s="92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96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</row>
    <row r="443" spans="1:47" ht="12.75" customHeight="1">
      <c r="A443" s="92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96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</row>
    <row r="444" spans="1:47" ht="12.75" customHeight="1">
      <c r="A444" s="92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96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</row>
    <row r="445" spans="1:47" ht="12.75" customHeight="1">
      <c r="A445" s="92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96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</row>
    <row r="446" spans="1:47" ht="12.75" customHeight="1">
      <c r="A446" s="92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96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</row>
    <row r="447" spans="1:47" ht="12.75" customHeight="1">
      <c r="A447" s="92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96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</row>
    <row r="448" spans="1:47" ht="12.75" customHeight="1">
      <c r="A448" s="92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96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</row>
    <row r="449" spans="1:47" ht="12.75" customHeight="1">
      <c r="A449" s="92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96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</row>
    <row r="450" spans="1:47" ht="12.75" customHeight="1">
      <c r="A450" s="92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96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</row>
    <row r="451" spans="1:47" ht="12.75" customHeight="1">
      <c r="A451" s="92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96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</row>
    <row r="452" spans="1:47" ht="12.75" customHeight="1">
      <c r="A452" s="92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96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</row>
    <row r="453" spans="1:47" ht="12.75" customHeight="1">
      <c r="A453" s="92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96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</row>
    <row r="454" spans="1:47" ht="12.75" customHeight="1">
      <c r="A454" s="92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96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</row>
    <row r="455" spans="1:47" ht="12.75" customHeight="1">
      <c r="A455" s="92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96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</row>
    <row r="456" spans="1:47" ht="12.75" customHeight="1">
      <c r="A456" s="92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96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</row>
    <row r="457" spans="1:47" ht="12.75" customHeight="1">
      <c r="A457" s="92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96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</row>
    <row r="458" spans="1:47" ht="12.75" customHeight="1">
      <c r="A458" s="92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96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</row>
    <row r="459" spans="1:47" ht="12.75" customHeight="1">
      <c r="A459" s="92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96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</row>
    <row r="460" spans="1:47" ht="12.75" customHeight="1">
      <c r="A460" s="92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96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</row>
    <row r="461" spans="1:47" ht="12.75" customHeight="1">
      <c r="A461" s="92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96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</row>
    <row r="462" spans="1:47" ht="12.75" customHeight="1">
      <c r="A462" s="92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96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</row>
    <row r="463" spans="1:47" ht="12.75" customHeight="1">
      <c r="A463" s="92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96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</row>
    <row r="464" spans="1:47" ht="12.75" customHeight="1">
      <c r="A464" s="92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96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</row>
    <row r="465" spans="1:47" ht="12.75" customHeight="1">
      <c r="A465" s="92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96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</row>
    <row r="466" spans="1:47" ht="12.75" customHeight="1">
      <c r="A466" s="92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96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</row>
    <row r="467" spans="1:47" ht="12.75" customHeight="1">
      <c r="A467" s="92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96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</row>
    <row r="468" spans="1:47" ht="12.75" customHeight="1">
      <c r="A468" s="92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96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</row>
    <row r="469" spans="1:47" ht="12.75" customHeight="1">
      <c r="A469" s="92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96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</row>
    <row r="470" spans="1:47" ht="12.75" customHeight="1">
      <c r="A470" s="92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96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</row>
    <row r="471" spans="1:47" ht="12.75" customHeight="1">
      <c r="A471" s="92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96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</row>
    <row r="472" spans="1:47" ht="12.75" customHeight="1">
      <c r="A472" s="92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96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</row>
    <row r="473" spans="1:47" ht="12.75" customHeight="1">
      <c r="A473" s="92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96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</row>
    <row r="474" spans="1:47" ht="12.75" customHeight="1">
      <c r="A474" s="92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96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</row>
    <row r="475" spans="1:47" ht="12.75" customHeight="1">
      <c r="A475" s="92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96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</row>
    <row r="476" spans="1:47" ht="12.75" customHeight="1">
      <c r="A476" s="92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96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</row>
    <row r="477" spans="1:47" ht="12.75" customHeight="1">
      <c r="A477" s="92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96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</row>
    <row r="478" spans="1:47" ht="12.75" customHeight="1">
      <c r="A478" s="92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96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</row>
    <row r="479" spans="1:47" ht="12.75" customHeight="1">
      <c r="A479" s="92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96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</row>
    <row r="480" spans="1:47" ht="12.75" customHeight="1">
      <c r="A480" s="92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96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</row>
    <row r="481" spans="1:47" ht="12.75" customHeight="1">
      <c r="A481" s="92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96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</row>
    <row r="482" spans="1:47" ht="12.75" customHeight="1">
      <c r="A482" s="92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96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</row>
    <row r="483" spans="1:47" ht="12.75" customHeight="1">
      <c r="A483" s="92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96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</row>
    <row r="484" spans="1:47" ht="12.75" customHeight="1">
      <c r="A484" s="92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96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</row>
    <row r="485" spans="1:47" ht="12.75" customHeight="1">
      <c r="A485" s="92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96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</row>
    <row r="486" spans="1:47" ht="12.75" customHeight="1">
      <c r="A486" s="92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96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</row>
    <row r="487" spans="1:47" ht="12.75" customHeight="1">
      <c r="A487" s="92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96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</row>
    <row r="488" spans="1:47" ht="12.75" customHeight="1">
      <c r="A488" s="92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96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</row>
    <row r="489" spans="1:47" ht="12.75" customHeight="1">
      <c r="A489" s="92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96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</row>
    <row r="490" spans="1:47" ht="12.75" customHeight="1">
      <c r="A490" s="92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96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</row>
    <row r="491" spans="1:47" ht="12.75" customHeight="1">
      <c r="A491" s="92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96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</row>
    <row r="492" spans="1:47" ht="12.75" customHeight="1">
      <c r="A492" s="92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96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</row>
    <row r="493" spans="1:47" ht="12.75" customHeight="1">
      <c r="A493" s="92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96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</row>
    <row r="494" spans="1:47" ht="12.75" customHeight="1">
      <c r="A494" s="92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96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</row>
    <row r="495" spans="1:47" ht="12.75" customHeight="1">
      <c r="A495" s="92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96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</row>
    <row r="496" spans="1:47" ht="12.75" customHeight="1">
      <c r="A496" s="92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96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</row>
    <row r="497" spans="1:47" ht="12.75" customHeight="1">
      <c r="A497" s="92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96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</row>
    <row r="498" spans="1:47" ht="12.75" customHeight="1">
      <c r="A498" s="92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96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</row>
    <row r="499" spans="1:47" ht="12.75" customHeight="1">
      <c r="A499" s="92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96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</row>
    <row r="500" spans="1:47" ht="12.75" customHeight="1">
      <c r="A500" s="92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96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</row>
    <row r="501" spans="1:47" ht="12.75" customHeight="1">
      <c r="A501" s="92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96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</row>
    <row r="502" spans="1:47" ht="12.75" customHeight="1">
      <c r="A502" s="92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96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</row>
    <row r="503" spans="1:47" ht="12.75" customHeight="1">
      <c r="A503" s="92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96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</row>
    <row r="504" spans="1:47" ht="12.75" customHeight="1">
      <c r="A504" s="92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96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</row>
    <row r="505" spans="1:47" ht="12.75" customHeight="1">
      <c r="A505" s="92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96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</row>
    <row r="506" spans="1:47" ht="12.75" customHeight="1">
      <c r="A506" s="92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96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</row>
    <row r="507" spans="1:47" ht="12.75" customHeight="1">
      <c r="A507" s="92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96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</row>
    <row r="508" spans="1:47" ht="12.75" customHeight="1">
      <c r="A508" s="92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96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</row>
    <row r="509" spans="1:47" ht="12.75" customHeight="1">
      <c r="A509" s="92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96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</row>
    <row r="510" spans="1:47" ht="12.75" customHeight="1">
      <c r="A510" s="92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96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</row>
    <row r="511" spans="1:47" ht="12.75" customHeight="1">
      <c r="A511" s="92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96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</row>
    <row r="512" spans="1:47" ht="12.75" customHeight="1">
      <c r="A512" s="92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96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</row>
    <row r="513" spans="1:47" ht="12.75" customHeight="1">
      <c r="A513" s="92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96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</row>
    <row r="514" spans="1:47" ht="12.75" customHeight="1">
      <c r="A514" s="92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96"/>
      <c r="AE514" s="33"/>
      <c r="AF514" s="33"/>
      <c r="AG514" s="33"/>
      <c r="AH514" s="33"/>
      <c r="AI514" s="33"/>
      <c r="AJ514" s="33"/>
      <c r="AK514" s="33"/>
      <c r="AL514" s="33"/>
      <c r="AM514" s="33"/>
      <c r="AN514" s="33"/>
      <c r="AO514" s="33"/>
      <c r="AP514" s="33"/>
      <c r="AQ514" s="33"/>
      <c r="AR514" s="33"/>
      <c r="AS514" s="33"/>
      <c r="AT514" s="33"/>
      <c r="AU514" s="33"/>
    </row>
    <row r="515" spans="1:47" ht="12.75" customHeight="1">
      <c r="A515" s="92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96"/>
      <c r="AE515" s="33"/>
      <c r="AF515" s="33"/>
      <c r="AG515" s="33"/>
      <c r="AH515" s="33"/>
      <c r="AI515" s="33"/>
      <c r="AJ515" s="33"/>
      <c r="AK515" s="33"/>
      <c r="AL515" s="33"/>
      <c r="AM515" s="33"/>
      <c r="AN515" s="33"/>
      <c r="AO515" s="33"/>
      <c r="AP515" s="33"/>
      <c r="AQ515" s="33"/>
      <c r="AR515" s="33"/>
      <c r="AS515" s="33"/>
      <c r="AT515" s="33"/>
      <c r="AU515" s="33"/>
    </row>
    <row r="516" spans="1:47" ht="12.75" customHeight="1">
      <c r="A516" s="92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96"/>
      <c r="AE516" s="33"/>
      <c r="AF516" s="33"/>
      <c r="AG516" s="33"/>
      <c r="AH516" s="33"/>
      <c r="AI516" s="33"/>
      <c r="AJ516" s="33"/>
      <c r="AK516" s="33"/>
      <c r="AL516" s="33"/>
      <c r="AM516" s="33"/>
      <c r="AN516" s="33"/>
      <c r="AO516" s="33"/>
      <c r="AP516" s="33"/>
      <c r="AQ516" s="33"/>
      <c r="AR516" s="33"/>
      <c r="AS516" s="33"/>
      <c r="AT516" s="33"/>
      <c r="AU516" s="33"/>
    </row>
    <row r="517" spans="1:47" ht="12.75" customHeight="1">
      <c r="A517" s="92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96"/>
      <c r="AE517" s="33"/>
      <c r="AF517" s="33"/>
      <c r="AG517" s="33"/>
      <c r="AH517" s="33"/>
      <c r="AI517" s="33"/>
      <c r="AJ517" s="33"/>
      <c r="AK517" s="33"/>
      <c r="AL517" s="33"/>
      <c r="AM517" s="33"/>
      <c r="AN517" s="33"/>
      <c r="AO517" s="33"/>
      <c r="AP517" s="33"/>
      <c r="AQ517" s="33"/>
      <c r="AR517" s="33"/>
      <c r="AS517" s="33"/>
      <c r="AT517" s="33"/>
      <c r="AU517" s="33"/>
    </row>
    <row r="518" spans="1:47" ht="12.75" customHeight="1">
      <c r="A518" s="92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96"/>
      <c r="AE518" s="33"/>
      <c r="AF518" s="33"/>
      <c r="AG518" s="33"/>
      <c r="AH518" s="33"/>
      <c r="AI518" s="33"/>
      <c r="AJ518" s="33"/>
      <c r="AK518" s="33"/>
      <c r="AL518" s="33"/>
      <c r="AM518" s="33"/>
      <c r="AN518" s="33"/>
      <c r="AO518" s="33"/>
      <c r="AP518" s="33"/>
      <c r="AQ518" s="33"/>
      <c r="AR518" s="33"/>
      <c r="AS518" s="33"/>
      <c r="AT518" s="33"/>
      <c r="AU518" s="33"/>
    </row>
    <row r="519" spans="1:47" ht="12.75" customHeight="1">
      <c r="A519" s="92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96"/>
      <c r="AE519" s="33"/>
      <c r="AF519" s="33"/>
      <c r="AG519" s="33"/>
      <c r="AH519" s="33"/>
      <c r="AI519" s="33"/>
      <c r="AJ519" s="33"/>
      <c r="AK519" s="33"/>
      <c r="AL519" s="33"/>
      <c r="AM519" s="33"/>
      <c r="AN519" s="33"/>
      <c r="AO519" s="33"/>
      <c r="AP519" s="33"/>
      <c r="AQ519" s="33"/>
      <c r="AR519" s="33"/>
      <c r="AS519" s="33"/>
      <c r="AT519" s="33"/>
      <c r="AU519" s="33"/>
    </row>
    <row r="520" spans="1:47" ht="12.75" customHeight="1">
      <c r="A520" s="92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96"/>
      <c r="AE520" s="33"/>
      <c r="AF520" s="33"/>
      <c r="AG520" s="33"/>
      <c r="AH520" s="33"/>
      <c r="AI520" s="33"/>
      <c r="AJ520" s="33"/>
      <c r="AK520" s="33"/>
      <c r="AL520" s="33"/>
      <c r="AM520" s="33"/>
      <c r="AN520" s="33"/>
      <c r="AO520" s="33"/>
      <c r="AP520" s="33"/>
      <c r="AQ520" s="33"/>
      <c r="AR520" s="33"/>
      <c r="AS520" s="33"/>
      <c r="AT520" s="33"/>
      <c r="AU520" s="33"/>
    </row>
    <row r="521" spans="1:47" ht="12.75" customHeight="1">
      <c r="A521" s="92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96"/>
      <c r="AE521" s="33"/>
      <c r="AF521" s="33"/>
      <c r="AG521" s="33"/>
      <c r="AH521" s="33"/>
      <c r="AI521" s="33"/>
      <c r="AJ521" s="33"/>
      <c r="AK521" s="33"/>
      <c r="AL521" s="33"/>
      <c r="AM521" s="33"/>
      <c r="AN521" s="33"/>
      <c r="AO521" s="33"/>
      <c r="AP521" s="33"/>
      <c r="AQ521" s="33"/>
      <c r="AR521" s="33"/>
      <c r="AS521" s="33"/>
      <c r="AT521" s="33"/>
      <c r="AU521" s="33"/>
    </row>
    <row r="522" spans="1:47" ht="12.75" customHeight="1">
      <c r="A522" s="92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96"/>
      <c r="AE522" s="33"/>
      <c r="AF522" s="33"/>
      <c r="AG522" s="33"/>
      <c r="AH522" s="33"/>
      <c r="AI522" s="33"/>
      <c r="AJ522" s="33"/>
      <c r="AK522" s="33"/>
      <c r="AL522" s="33"/>
      <c r="AM522" s="33"/>
      <c r="AN522" s="33"/>
      <c r="AO522" s="33"/>
      <c r="AP522" s="33"/>
      <c r="AQ522" s="33"/>
      <c r="AR522" s="33"/>
      <c r="AS522" s="33"/>
      <c r="AT522" s="33"/>
      <c r="AU522" s="33"/>
    </row>
    <row r="523" spans="1:47" ht="12.75" customHeight="1">
      <c r="A523" s="92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96"/>
      <c r="AE523" s="33"/>
      <c r="AF523" s="33"/>
      <c r="AG523" s="33"/>
      <c r="AH523" s="33"/>
      <c r="AI523" s="33"/>
      <c r="AJ523" s="33"/>
      <c r="AK523" s="33"/>
      <c r="AL523" s="33"/>
      <c r="AM523" s="33"/>
      <c r="AN523" s="33"/>
      <c r="AO523" s="33"/>
      <c r="AP523" s="33"/>
      <c r="AQ523" s="33"/>
      <c r="AR523" s="33"/>
      <c r="AS523" s="33"/>
      <c r="AT523" s="33"/>
      <c r="AU523" s="33"/>
    </row>
    <row r="524" spans="1:47" ht="12.75" customHeight="1">
      <c r="A524" s="92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96"/>
      <c r="AE524" s="33"/>
      <c r="AF524" s="33"/>
      <c r="AG524" s="33"/>
      <c r="AH524" s="33"/>
      <c r="AI524" s="33"/>
      <c r="AJ524" s="33"/>
      <c r="AK524" s="33"/>
      <c r="AL524" s="33"/>
      <c r="AM524" s="33"/>
      <c r="AN524" s="33"/>
      <c r="AO524" s="33"/>
      <c r="AP524" s="33"/>
      <c r="AQ524" s="33"/>
      <c r="AR524" s="33"/>
      <c r="AS524" s="33"/>
      <c r="AT524" s="33"/>
      <c r="AU524" s="33"/>
    </row>
    <row r="525" spans="1:47" ht="12.75" customHeight="1">
      <c r="A525" s="92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96"/>
      <c r="AE525" s="33"/>
      <c r="AF525" s="33"/>
      <c r="AG525" s="33"/>
      <c r="AH525" s="33"/>
      <c r="AI525" s="33"/>
      <c r="AJ525" s="33"/>
      <c r="AK525" s="33"/>
      <c r="AL525" s="33"/>
      <c r="AM525" s="33"/>
      <c r="AN525" s="33"/>
      <c r="AO525" s="33"/>
      <c r="AP525" s="33"/>
      <c r="AQ525" s="33"/>
      <c r="AR525" s="33"/>
      <c r="AS525" s="33"/>
      <c r="AT525" s="33"/>
      <c r="AU525" s="33"/>
    </row>
    <row r="526" spans="1:47" ht="12.75" customHeight="1">
      <c r="A526" s="92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96"/>
      <c r="AE526" s="33"/>
      <c r="AF526" s="33"/>
      <c r="AG526" s="33"/>
      <c r="AH526" s="33"/>
      <c r="AI526" s="33"/>
      <c r="AJ526" s="33"/>
      <c r="AK526" s="33"/>
      <c r="AL526" s="33"/>
      <c r="AM526" s="33"/>
      <c r="AN526" s="33"/>
      <c r="AO526" s="33"/>
      <c r="AP526" s="33"/>
      <c r="AQ526" s="33"/>
      <c r="AR526" s="33"/>
      <c r="AS526" s="33"/>
      <c r="AT526" s="33"/>
      <c r="AU526" s="33"/>
    </row>
    <row r="527" spans="1:47" ht="12.75" customHeight="1">
      <c r="A527" s="92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96"/>
      <c r="AE527" s="33"/>
      <c r="AF527" s="33"/>
      <c r="AG527" s="33"/>
      <c r="AH527" s="33"/>
      <c r="AI527" s="33"/>
      <c r="AJ527" s="33"/>
      <c r="AK527" s="33"/>
      <c r="AL527" s="33"/>
      <c r="AM527" s="33"/>
      <c r="AN527" s="33"/>
      <c r="AO527" s="33"/>
      <c r="AP527" s="33"/>
      <c r="AQ527" s="33"/>
      <c r="AR527" s="33"/>
      <c r="AS527" s="33"/>
      <c r="AT527" s="33"/>
      <c r="AU527" s="33"/>
    </row>
    <row r="528" spans="1:47" ht="12.75" customHeight="1">
      <c r="A528" s="92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96"/>
      <c r="AE528" s="33"/>
      <c r="AF528" s="33"/>
      <c r="AG528" s="33"/>
      <c r="AH528" s="33"/>
      <c r="AI528" s="33"/>
      <c r="AJ528" s="33"/>
      <c r="AK528" s="33"/>
      <c r="AL528" s="33"/>
      <c r="AM528" s="33"/>
      <c r="AN528" s="33"/>
      <c r="AO528" s="33"/>
      <c r="AP528" s="33"/>
      <c r="AQ528" s="33"/>
      <c r="AR528" s="33"/>
      <c r="AS528" s="33"/>
      <c r="AT528" s="33"/>
      <c r="AU528" s="33"/>
    </row>
    <row r="529" spans="1:47" ht="12.75" customHeight="1">
      <c r="A529" s="92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96"/>
      <c r="AE529" s="33"/>
      <c r="AF529" s="33"/>
      <c r="AG529" s="33"/>
      <c r="AH529" s="33"/>
      <c r="AI529" s="33"/>
      <c r="AJ529" s="33"/>
      <c r="AK529" s="33"/>
      <c r="AL529" s="33"/>
      <c r="AM529" s="33"/>
      <c r="AN529" s="33"/>
      <c r="AO529" s="33"/>
      <c r="AP529" s="33"/>
      <c r="AQ529" s="33"/>
      <c r="AR529" s="33"/>
      <c r="AS529" s="33"/>
      <c r="AT529" s="33"/>
      <c r="AU529" s="33"/>
    </row>
    <row r="530" spans="1:47" ht="12.75" customHeight="1">
      <c r="A530" s="92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96"/>
      <c r="AE530" s="33"/>
      <c r="AF530" s="33"/>
      <c r="AG530" s="33"/>
      <c r="AH530" s="33"/>
      <c r="AI530" s="33"/>
      <c r="AJ530" s="33"/>
      <c r="AK530" s="33"/>
      <c r="AL530" s="33"/>
      <c r="AM530" s="33"/>
      <c r="AN530" s="33"/>
      <c r="AO530" s="33"/>
      <c r="AP530" s="33"/>
      <c r="AQ530" s="33"/>
      <c r="AR530" s="33"/>
      <c r="AS530" s="33"/>
      <c r="AT530" s="33"/>
      <c r="AU530" s="33"/>
    </row>
    <row r="531" spans="1:47" ht="12.75" customHeight="1">
      <c r="A531" s="92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96"/>
      <c r="AE531" s="33"/>
      <c r="AF531" s="33"/>
      <c r="AG531" s="33"/>
      <c r="AH531" s="33"/>
      <c r="AI531" s="33"/>
      <c r="AJ531" s="33"/>
      <c r="AK531" s="33"/>
      <c r="AL531" s="33"/>
      <c r="AM531" s="33"/>
      <c r="AN531" s="33"/>
      <c r="AO531" s="33"/>
      <c r="AP531" s="33"/>
      <c r="AQ531" s="33"/>
      <c r="AR531" s="33"/>
      <c r="AS531" s="33"/>
      <c r="AT531" s="33"/>
      <c r="AU531" s="33"/>
    </row>
    <row r="532" spans="1:47" ht="12.75" customHeight="1">
      <c r="A532" s="92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96"/>
      <c r="AE532" s="33"/>
      <c r="AF532" s="33"/>
      <c r="AG532" s="33"/>
      <c r="AH532" s="33"/>
      <c r="AI532" s="33"/>
      <c r="AJ532" s="33"/>
      <c r="AK532" s="33"/>
      <c r="AL532" s="33"/>
      <c r="AM532" s="33"/>
      <c r="AN532" s="33"/>
      <c r="AO532" s="33"/>
      <c r="AP532" s="33"/>
      <c r="AQ532" s="33"/>
      <c r="AR532" s="33"/>
      <c r="AS532" s="33"/>
      <c r="AT532" s="33"/>
      <c r="AU532" s="33"/>
    </row>
    <row r="533" spans="1:47" ht="12.75" customHeight="1">
      <c r="A533" s="92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96"/>
      <c r="AE533" s="33"/>
      <c r="AF533" s="33"/>
      <c r="AG533" s="33"/>
      <c r="AH533" s="33"/>
      <c r="AI533" s="33"/>
      <c r="AJ533" s="33"/>
      <c r="AK533" s="33"/>
      <c r="AL533" s="33"/>
      <c r="AM533" s="33"/>
      <c r="AN533" s="33"/>
      <c r="AO533" s="33"/>
      <c r="AP533" s="33"/>
      <c r="AQ533" s="33"/>
      <c r="AR533" s="33"/>
      <c r="AS533" s="33"/>
      <c r="AT533" s="33"/>
      <c r="AU533" s="33"/>
    </row>
    <row r="534" spans="1:47" ht="12.75" customHeight="1">
      <c r="A534" s="92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96"/>
      <c r="AE534" s="33"/>
      <c r="AF534" s="33"/>
      <c r="AG534" s="33"/>
      <c r="AH534" s="33"/>
      <c r="AI534" s="33"/>
      <c r="AJ534" s="33"/>
      <c r="AK534" s="33"/>
      <c r="AL534" s="33"/>
      <c r="AM534" s="33"/>
      <c r="AN534" s="33"/>
      <c r="AO534" s="33"/>
      <c r="AP534" s="33"/>
      <c r="AQ534" s="33"/>
      <c r="AR534" s="33"/>
      <c r="AS534" s="33"/>
      <c r="AT534" s="33"/>
      <c r="AU534" s="33"/>
    </row>
    <row r="535" spans="1:47" ht="12.75" customHeight="1">
      <c r="A535" s="92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96"/>
      <c r="AE535" s="33"/>
      <c r="AF535" s="33"/>
      <c r="AG535" s="33"/>
      <c r="AH535" s="33"/>
      <c r="AI535" s="33"/>
      <c r="AJ535" s="33"/>
      <c r="AK535" s="33"/>
      <c r="AL535" s="33"/>
      <c r="AM535" s="33"/>
      <c r="AN535" s="33"/>
      <c r="AO535" s="33"/>
      <c r="AP535" s="33"/>
      <c r="AQ535" s="33"/>
      <c r="AR535" s="33"/>
      <c r="AS535" s="33"/>
      <c r="AT535" s="33"/>
      <c r="AU535" s="33"/>
    </row>
    <row r="536" spans="1:47" ht="12.75" customHeight="1">
      <c r="A536" s="92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96"/>
      <c r="AE536" s="33"/>
      <c r="AF536" s="33"/>
      <c r="AG536" s="33"/>
      <c r="AH536" s="33"/>
      <c r="AI536" s="33"/>
      <c r="AJ536" s="33"/>
      <c r="AK536" s="33"/>
      <c r="AL536" s="33"/>
      <c r="AM536" s="33"/>
      <c r="AN536" s="33"/>
      <c r="AO536" s="33"/>
      <c r="AP536" s="33"/>
      <c r="AQ536" s="33"/>
      <c r="AR536" s="33"/>
      <c r="AS536" s="33"/>
      <c r="AT536" s="33"/>
      <c r="AU536" s="33"/>
    </row>
    <row r="537" spans="1:47" ht="12.75" customHeight="1">
      <c r="A537" s="92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96"/>
      <c r="AE537" s="33"/>
      <c r="AF537" s="33"/>
      <c r="AG537" s="33"/>
      <c r="AH537" s="33"/>
      <c r="AI537" s="33"/>
      <c r="AJ537" s="33"/>
      <c r="AK537" s="33"/>
      <c r="AL537" s="33"/>
      <c r="AM537" s="33"/>
      <c r="AN537" s="33"/>
      <c r="AO537" s="33"/>
      <c r="AP537" s="33"/>
      <c r="AQ537" s="33"/>
      <c r="AR537" s="33"/>
      <c r="AS537" s="33"/>
      <c r="AT537" s="33"/>
      <c r="AU537" s="33"/>
    </row>
    <row r="538" spans="1:47" ht="12.75" customHeight="1">
      <c r="A538" s="92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96"/>
      <c r="AE538" s="33"/>
      <c r="AF538" s="33"/>
      <c r="AG538" s="33"/>
      <c r="AH538" s="33"/>
      <c r="AI538" s="33"/>
      <c r="AJ538" s="33"/>
      <c r="AK538" s="33"/>
      <c r="AL538" s="33"/>
      <c r="AM538" s="33"/>
      <c r="AN538" s="33"/>
      <c r="AO538" s="33"/>
      <c r="AP538" s="33"/>
      <c r="AQ538" s="33"/>
      <c r="AR538" s="33"/>
      <c r="AS538" s="33"/>
      <c r="AT538" s="33"/>
      <c r="AU538" s="33"/>
    </row>
    <row r="539" spans="1:47" ht="12.75" customHeight="1">
      <c r="A539" s="92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96"/>
      <c r="AE539" s="33"/>
      <c r="AF539" s="33"/>
      <c r="AG539" s="33"/>
      <c r="AH539" s="33"/>
      <c r="AI539" s="33"/>
      <c r="AJ539" s="33"/>
      <c r="AK539" s="33"/>
      <c r="AL539" s="33"/>
      <c r="AM539" s="33"/>
      <c r="AN539" s="33"/>
      <c r="AO539" s="33"/>
      <c r="AP539" s="33"/>
      <c r="AQ539" s="33"/>
      <c r="AR539" s="33"/>
      <c r="AS539" s="33"/>
      <c r="AT539" s="33"/>
      <c r="AU539" s="33"/>
    </row>
    <row r="540" spans="1:47" ht="12.75" customHeight="1">
      <c r="A540" s="92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96"/>
      <c r="AE540" s="33"/>
      <c r="AF540" s="33"/>
      <c r="AG540" s="33"/>
      <c r="AH540" s="33"/>
      <c r="AI540" s="33"/>
      <c r="AJ540" s="33"/>
      <c r="AK540" s="33"/>
      <c r="AL540" s="33"/>
      <c r="AM540" s="33"/>
      <c r="AN540" s="33"/>
      <c r="AO540" s="33"/>
      <c r="AP540" s="33"/>
      <c r="AQ540" s="33"/>
      <c r="AR540" s="33"/>
      <c r="AS540" s="33"/>
      <c r="AT540" s="33"/>
      <c r="AU540" s="33"/>
    </row>
    <row r="541" spans="1:47" ht="12.75" customHeight="1">
      <c r="A541" s="92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96"/>
      <c r="AE541" s="33"/>
      <c r="AF541" s="33"/>
      <c r="AG541" s="33"/>
      <c r="AH541" s="33"/>
      <c r="AI541" s="33"/>
      <c r="AJ541" s="33"/>
      <c r="AK541" s="33"/>
      <c r="AL541" s="33"/>
      <c r="AM541" s="33"/>
      <c r="AN541" s="33"/>
      <c r="AO541" s="33"/>
      <c r="AP541" s="33"/>
      <c r="AQ541" s="33"/>
      <c r="AR541" s="33"/>
      <c r="AS541" s="33"/>
      <c r="AT541" s="33"/>
      <c r="AU541" s="33"/>
    </row>
    <row r="542" spans="1:47" ht="12.75" customHeight="1">
      <c r="A542" s="92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96"/>
      <c r="AE542" s="33"/>
      <c r="AF542" s="33"/>
      <c r="AG542" s="33"/>
      <c r="AH542" s="33"/>
      <c r="AI542" s="33"/>
      <c r="AJ542" s="33"/>
      <c r="AK542" s="33"/>
      <c r="AL542" s="33"/>
      <c r="AM542" s="33"/>
      <c r="AN542" s="33"/>
      <c r="AO542" s="33"/>
      <c r="AP542" s="33"/>
      <c r="AQ542" s="33"/>
      <c r="AR542" s="33"/>
      <c r="AS542" s="33"/>
      <c r="AT542" s="33"/>
      <c r="AU542" s="33"/>
    </row>
    <row r="543" spans="1:47" ht="12.75" customHeight="1">
      <c r="A543" s="92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96"/>
      <c r="AE543" s="33"/>
      <c r="AF543" s="33"/>
      <c r="AG543" s="33"/>
      <c r="AH543" s="33"/>
      <c r="AI543" s="33"/>
      <c r="AJ543" s="33"/>
      <c r="AK543" s="33"/>
      <c r="AL543" s="33"/>
      <c r="AM543" s="33"/>
      <c r="AN543" s="33"/>
      <c r="AO543" s="33"/>
      <c r="AP543" s="33"/>
      <c r="AQ543" s="33"/>
      <c r="AR543" s="33"/>
      <c r="AS543" s="33"/>
      <c r="AT543" s="33"/>
      <c r="AU543" s="33"/>
    </row>
    <row r="544" spans="1:47" ht="12.75" customHeight="1">
      <c r="A544" s="92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96"/>
      <c r="AE544" s="33"/>
      <c r="AF544" s="33"/>
      <c r="AG544" s="33"/>
      <c r="AH544" s="33"/>
      <c r="AI544" s="33"/>
      <c r="AJ544" s="33"/>
      <c r="AK544" s="33"/>
      <c r="AL544" s="33"/>
      <c r="AM544" s="33"/>
      <c r="AN544" s="33"/>
      <c r="AO544" s="33"/>
      <c r="AP544" s="33"/>
      <c r="AQ544" s="33"/>
      <c r="AR544" s="33"/>
      <c r="AS544" s="33"/>
      <c r="AT544" s="33"/>
      <c r="AU544" s="33"/>
    </row>
    <row r="545" spans="1:47" ht="12.75" customHeight="1">
      <c r="A545" s="92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96"/>
      <c r="AE545" s="33"/>
      <c r="AF545" s="33"/>
      <c r="AG545" s="33"/>
      <c r="AH545" s="33"/>
      <c r="AI545" s="33"/>
      <c r="AJ545" s="33"/>
      <c r="AK545" s="33"/>
      <c r="AL545" s="33"/>
      <c r="AM545" s="33"/>
      <c r="AN545" s="33"/>
      <c r="AO545" s="33"/>
      <c r="AP545" s="33"/>
      <c r="AQ545" s="33"/>
      <c r="AR545" s="33"/>
      <c r="AS545" s="33"/>
      <c r="AT545" s="33"/>
      <c r="AU545" s="33"/>
    </row>
    <row r="546" spans="1:47" ht="12.75" customHeight="1">
      <c r="A546" s="92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96"/>
      <c r="AE546" s="33"/>
      <c r="AF546" s="33"/>
      <c r="AG546" s="33"/>
      <c r="AH546" s="33"/>
      <c r="AI546" s="33"/>
      <c r="AJ546" s="33"/>
      <c r="AK546" s="33"/>
      <c r="AL546" s="33"/>
      <c r="AM546" s="33"/>
      <c r="AN546" s="33"/>
      <c r="AO546" s="33"/>
      <c r="AP546" s="33"/>
      <c r="AQ546" s="33"/>
      <c r="AR546" s="33"/>
      <c r="AS546" s="33"/>
      <c r="AT546" s="33"/>
      <c r="AU546" s="33"/>
    </row>
    <row r="547" spans="1:47" ht="12.75" customHeight="1">
      <c r="A547" s="92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96"/>
      <c r="AE547" s="33"/>
      <c r="AF547" s="33"/>
      <c r="AG547" s="33"/>
      <c r="AH547" s="33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33"/>
      <c r="AT547" s="33"/>
      <c r="AU547" s="33"/>
    </row>
    <row r="548" spans="1:47" ht="12.75" customHeight="1">
      <c r="A548" s="92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96"/>
      <c r="AE548" s="33"/>
      <c r="AF548" s="33"/>
      <c r="AG548" s="33"/>
      <c r="AH548" s="33"/>
      <c r="AI548" s="33"/>
      <c r="AJ548" s="33"/>
      <c r="AK548" s="33"/>
      <c r="AL548" s="33"/>
      <c r="AM548" s="33"/>
      <c r="AN548" s="33"/>
      <c r="AO548" s="33"/>
      <c r="AP548" s="33"/>
      <c r="AQ548" s="33"/>
      <c r="AR548" s="33"/>
      <c r="AS548" s="33"/>
      <c r="AT548" s="33"/>
      <c r="AU548" s="33"/>
    </row>
    <row r="549" spans="1:47" ht="12.75" customHeight="1">
      <c r="A549" s="92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96"/>
      <c r="AE549" s="33"/>
      <c r="AF549" s="33"/>
      <c r="AG549" s="33"/>
      <c r="AH549" s="33"/>
      <c r="AI549" s="33"/>
      <c r="AJ549" s="33"/>
      <c r="AK549" s="33"/>
      <c r="AL549" s="33"/>
      <c r="AM549" s="33"/>
      <c r="AN549" s="33"/>
      <c r="AO549" s="33"/>
      <c r="AP549" s="33"/>
      <c r="AQ549" s="33"/>
      <c r="AR549" s="33"/>
      <c r="AS549" s="33"/>
      <c r="AT549" s="33"/>
      <c r="AU549" s="33"/>
    </row>
    <row r="550" spans="1:47" ht="12.75" customHeight="1">
      <c r="A550" s="92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96"/>
      <c r="AE550" s="33"/>
      <c r="AF550" s="33"/>
      <c r="AG550" s="33"/>
      <c r="AH550" s="33"/>
      <c r="AI550" s="33"/>
      <c r="AJ550" s="33"/>
      <c r="AK550" s="33"/>
      <c r="AL550" s="33"/>
      <c r="AM550" s="33"/>
      <c r="AN550" s="33"/>
      <c r="AO550" s="33"/>
      <c r="AP550" s="33"/>
      <c r="AQ550" s="33"/>
      <c r="AR550" s="33"/>
      <c r="AS550" s="33"/>
      <c r="AT550" s="33"/>
      <c r="AU550" s="33"/>
    </row>
    <row r="551" spans="1:47" ht="12.75" customHeight="1">
      <c r="A551" s="92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96"/>
      <c r="AE551" s="33"/>
      <c r="AF551" s="33"/>
      <c r="AG551" s="33"/>
      <c r="AH551" s="33"/>
      <c r="AI551" s="33"/>
      <c r="AJ551" s="33"/>
      <c r="AK551" s="33"/>
      <c r="AL551" s="33"/>
      <c r="AM551" s="33"/>
      <c r="AN551" s="33"/>
      <c r="AO551" s="33"/>
      <c r="AP551" s="33"/>
      <c r="AQ551" s="33"/>
      <c r="AR551" s="33"/>
      <c r="AS551" s="33"/>
      <c r="AT551" s="33"/>
      <c r="AU551" s="33"/>
    </row>
    <row r="552" spans="1:47" ht="12.75" customHeight="1">
      <c r="A552" s="92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96"/>
      <c r="AE552" s="33"/>
      <c r="AF552" s="33"/>
      <c r="AG552" s="33"/>
      <c r="AH552" s="33"/>
      <c r="AI552" s="33"/>
      <c r="AJ552" s="33"/>
      <c r="AK552" s="33"/>
      <c r="AL552" s="33"/>
      <c r="AM552" s="33"/>
      <c r="AN552" s="33"/>
      <c r="AO552" s="33"/>
      <c r="AP552" s="33"/>
      <c r="AQ552" s="33"/>
      <c r="AR552" s="33"/>
      <c r="AS552" s="33"/>
      <c r="AT552" s="33"/>
      <c r="AU552" s="33"/>
    </row>
    <row r="553" spans="1:47" ht="12.75" customHeight="1">
      <c r="A553" s="92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96"/>
      <c r="AE553" s="33"/>
      <c r="AF553" s="33"/>
      <c r="AG553" s="33"/>
      <c r="AH553" s="33"/>
      <c r="AI553" s="33"/>
      <c r="AJ553" s="33"/>
      <c r="AK553" s="33"/>
      <c r="AL553" s="33"/>
      <c r="AM553" s="33"/>
      <c r="AN553" s="33"/>
      <c r="AO553" s="33"/>
      <c r="AP553" s="33"/>
      <c r="AQ553" s="33"/>
      <c r="AR553" s="33"/>
      <c r="AS553" s="33"/>
      <c r="AT553" s="33"/>
      <c r="AU553" s="33"/>
    </row>
    <row r="554" spans="1:47" ht="12.75" customHeight="1">
      <c r="A554" s="92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96"/>
      <c r="AE554" s="33"/>
      <c r="AF554" s="33"/>
      <c r="AG554" s="33"/>
      <c r="AH554" s="33"/>
      <c r="AI554" s="33"/>
      <c r="AJ554" s="33"/>
      <c r="AK554" s="33"/>
      <c r="AL554" s="33"/>
      <c r="AM554" s="33"/>
      <c r="AN554" s="33"/>
      <c r="AO554" s="33"/>
      <c r="AP554" s="33"/>
      <c r="AQ554" s="33"/>
      <c r="AR554" s="33"/>
      <c r="AS554" s="33"/>
      <c r="AT554" s="33"/>
      <c r="AU554" s="33"/>
    </row>
    <row r="555" spans="1:47" ht="12.75" customHeight="1">
      <c r="A555" s="92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96"/>
      <c r="AE555" s="33"/>
      <c r="AF555" s="33"/>
      <c r="AG555" s="33"/>
      <c r="AH555" s="33"/>
      <c r="AI555" s="33"/>
      <c r="AJ555" s="33"/>
      <c r="AK555" s="33"/>
      <c r="AL555" s="33"/>
      <c r="AM555" s="33"/>
      <c r="AN555" s="33"/>
      <c r="AO555" s="33"/>
      <c r="AP555" s="33"/>
      <c r="AQ555" s="33"/>
      <c r="AR555" s="33"/>
      <c r="AS555" s="33"/>
      <c r="AT555" s="33"/>
      <c r="AU555" s="33"/>
    </row>
    <row r="556" spans="1:47" ht="12.75" customHeight="1">
      <c r="A556" s="92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96"/>
      <c r="AE556" s="33"/>
      <c r="AF556" s="33"/>
      <c r="AG556" s="33"/>
      <c r="AH556" s="33"/>
      <c r="AI556" s="33"/>
      <c r="AJ556" s="33"/>
      <c r="AK556" s="33"/>
      <c r="AL556" s="33"/>
      <c r="AM556" s="33"/>
      <c r="AN556" s="33"/>
      <c r="AO556" s="33"/>
      <c r="AP556" s="33"/>
      <c r="AQ556" s="33"/>
      <c r="AR556" s="33"/>
      <c r="AS556" s="33"/>
      <c r="AT556" s="33"/>
      <c r="AU556" s="33"/>
    </row>
    <row r="557" spans="1:47" ht="12.75" customHeight="1">
      <c r="A557" s="92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96"/>
      <c r="AE557" s="33"/>
      <c r="AF557" s="33"/>
      <c r="AG557" s="33"/>
      <c r="AH557" s="33"/>
      <c r="AI557" s="33"/>
      <c r="AJ557" s="33"/>
      <c r="AK557" s="33"/>
      <c r="AL557" s="33"/>
      <c r="AM557" s="33"/>
      <c r="AN557" s="33"/>
      <c r="AO557" s="33"/>
      <c r="AP557" s="33"/>
      <c r="AQ557" s="33"/>
      <c r="AR557" s="33"/>
      <c r="AS557" s="33"/>
      <c r="AT557" s="33"/>
      <c r="AU557" s="33"/>
    </row>
    <row r="558" spans="1:47" ht="12.75" customHeight="1">
      <c r="A558" s="92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96"/>
      <c r="AE558" s="33"/>
      <c r="AF558" s="33"/>
      <c r="AG558" s="33"/>
      <c r="AH558" s="33"/>
      <c r="AI558" s="33"/>
      <c r="AJ558" s="33"/>
      <c r="AK558" s="33"/>
      <c r="AL558" s="33"/>
      <c r="AM558" s="33"/>
      <c r="AN558" s="33"/>
      <c r="AO558" s="33"/>
      <c r="AP558" s="33"/>
      <c r="AQ558" s="33"/>
      <c r="AR558" s="33"/>
      <c r="AS558" s="33"/>
      <c r="AT558" s="33"/>
      <c r="AU558" s="33"/>
    </row>
    <row r="559" spans="1:47" ht="12.75" customHeight="1">
      <c r="A559" s="92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96"/>
      <c r="AE559" s="33"/>
      <c r="AF559" s="33"/>
      <c r="AG559" s="33"/>
      <c r="AH559" s="33"/>
      <c r="AI559" s="33"/>
      <c r="AJ559" s="33"/>
      <c r="AK559" s="33"/>
      <c r="AL559" s="33"/>
      <c r="AM559" s="33"/>
      <c r="AN559" s="33"/>
      <c r="AO559" s="33"/>
      <c r="AP559" s="33"/>
      <c r="AQ559" s="33"/>
      <c r="AR559" s="33"/>
      <c r="AS559" s="33"/>
      <c r="AT559" s="33"/>
      <c r="AU559" s="33"/>
    </row>
    <row r="560" spans="1:47" ht="12.75" customHeight="1">
      <c r="A560" s="92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96"/>
      <c r="AE560" s="33"/>
      <c r="AF560" s="33"/>
      <c r="AG560" s="33"/>
      <c r="AH560" s="33"/>
      <c r="AI560" s="33"/>
      <c r="AJ560" s="33"/>
      <c r="AK560" s="33"/>
      <c r="AL560" s="33"/>
      <c r="AM560" s="33"/>
      <c r="AN560" s="33"/>
      <c r="AO560" s="33"/>
      <c r="AP560" s="33"/>
      <c r="AQ560" s="33"/>
      <c r="AR560" s="33"/>
      <c r="AS560" s="33"/>
      <c r="AT560" s="33"/>
      <c r="AU560" s="33"/>
    </row>
    <row r="561" spans="1:47" ht="12.75" customHeight="1">
      <c r="A561" s="92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96"/>
      <c r="AE561" s="33"/>
      <c r="AF561" s="33"/>
      <c r="AG561" s="33"/>
      <c r="AH561" s="33"/>
      <c r="AI561" s="33"/>
      <c r="AJ561" s="33"/>
      <c r="AK561" s="33"/>
      <c r="AL561" s="33"/>
      <c r="AM561" s="33"/>
      <c r="AN561" s="33"/>
      <c r="AO561" s="33"/>
      <c r="AP561" s="33"/>
      <c r="AQ561" s="33"/>
      <c r="AR561" s="33"/>
      <c r="AS561" s="33"/>
      <c r="AT561" s="33"/>
      <c r="AU561" s="33"/>
    </row>
    <row r="562" spans="1:47" ht="12.75" customHeight="1">
      <c r="A562" s="92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96"/>
      <c r="AE562" s="33"/>
      <c r="AF562" s="33"/>
      <c r="AG562" s="33"/>
      <c r="AH562" s="33"/>
      <c r="AI562" s="33"/>
      <c r="AJ562" s="33"/>
      <c r="AK562" s="33"/>
      <c r="AL562" s="33"/>
      <c r="AM562" s="33"/>
      <c r="AN562" s="33"/>
      <c r="AO562" s="33"/>
      <c r="AP562" s="33"/>
      <c r="AQ562" s="33"/>
      <c r="AR562" s="33"/>
      <c r="AS562" s="33"/>
      <c r="AT562" s="33"/>
      <c r="AU562" s="33"/>
    </row>
    <row r="563" spans="1:47" ht="12.75" customHeight="1">
      <c r="A563" s="92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96"/>
      <c r="AE563" s="33"/>
      <c r="AF563" s="33"/>
      <c r="AG563" s="33"/>
      <c r="AH563" s="33"/>
      <c r="AI563" s="33"/>
      <c r="AJ563" s="33"/>
      <c r="AK563" s="33"/>
      <c r="AL563" s="33"/>
      <c r="AM563" s="33"/>
      <c r="AN563" s="33"/>
      <c r="AO563" s="33"/>
      <c r="AP563" s="33"/>
      <c r="AQ563" s="33"/>
      <c r="AR563" s="33"/>
      <c r="AS563" s="33"/>
      <c r="AT563" s="33"/>
      <c r="AU563" s="33"/>
    </row>
    <row r="564" spans="1:47" ht="12.75" customHeight="1">
      <c r="A564" s="92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96"/>
      <c r="AE564" s="33"/>
      <c r="AF564" s="33"/>
      <c r="AG564" s="33"/>
      <c r="AH564" s="33"/>
      <c r="AI564" s="33"/>
      <c r="AJ564" s="33"/>
      <c r="AK564" s="33"/>
      <c r="AL564" s="33"/>
      <c r="AM564" s="33"/>
      <c r="AN564" s="33"/>
      <c r="AO564" s="33"/>
      <c r="AP564" s="33"/>
      <c r="AQ564" s="33"/>
      <c r="AR564" s="33"/>
      <c r="AS564" s="33"/>
      <c r="AT564" s="33"/>
      <c r="AU564" s="33"/>
    </row>
    <row r="565" spans="1:47" ht="12.75" customHeight="1">
      <c r="A565" s="92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96"/>
      <c r="AE565" s="33"/>
      <c r="AF565" s="33"/>
      <c r="AG565" s="33"/>
      <c r="AH565" s="33"/>
      <c r="AI565" s="33"/>
      <c r="AJ565" s="33"/>
      <c r="AK565" s="33"/>
      <c r="AL565" s="33"/>
      <c r="AM565" s="33"/>
      <c r="AN565" s="33"/>
      <c r="AO565" s="33"/>
      <c r="AP565" s="33"/>
      <c r="AQ565" s="33"/>
      <c r="AR565" s="33"/>
      <c r="AS565" s="33"/>
      <c r="AT565" s="33"/>
      <c r="AU565" s="33"/>
    </row>
    <row r="566" spans="1:47" ht="12.75" customHeight="1">
      <c r="A566" s="92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96"/>
      <c r="AE566" s="33"/>
      <c r="AF566" s="33"/>
      <c r="AG566" s="33"/>
      <c r="AH566" s="33"/>
      <c r="AI566" s="33"/>
      <c r="AJ566" s="33"/>
      <c r="AK566" s="33"/>
      <c r="AL566" s="33"/>
      <c r="AM566" s="33"/>
      <c r="AN566" s="33"/>
      <c r="AO566" s="33"/>
      <c r="AP566" s="33"/>
      <c r="AQ566" s="33"/>
      <c r="AR566" s="33"/>
      <c r="AS566" s="33"/>
      <c r="AT566" s="33"/>
      <c r="AU566" s="33"/>
    </row>
    <row r="567" spans="1:47" ht="12.75" customHeight="1">
      <c r="A567" s="92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96"/>
      <c r="AE567" s="33"/>
      <c r="AF567" s="33"/>
      <c r="AG567" s="33"/>
      <c r="AH567" s="33"/>
      <c r="AI567" s="33"/>
      <c r="AJ567" s="33"/>
      <c r="AK567" s="33"/>
      <c r="AL567" s="33"/>
      <c r="AM567" s="33"/>
      <c r="AN567" s="33"/>
      <c r="AO567" s="33"/>
      <c r="AP567" s="33"/>
      <c r="AQ567" s="33"/>
      <c r="AR567" s="33"/>
      <c r="AS567" s="33"/>
      <c r="AT567" s="33"/>
      <c r="AU567" s="33"/>
    </row>
    <row r="568" spans="1:47" ht="12.75" customHeight="1">
      <c r="A568" s="92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96"/>
      <c r="AE568" s="33"/>
      <c r="AF568" s="33"/>
      <c r="AG568" s="33"/>
      <c r="AH568" s="33"/>
      <c r="AI568" s="33"/>
      <c r="AJ568" s="33"/>
      <c r="AK568" s="33"/>
      <c r="AL568" s="33"/>
      <c r="AM568" s="33"/>
      <c r="AN568" s="33"/>
      <c r="AO568" s="33"/>
      <c r="AP568" s="33"/>
      <c r="AQ568" s="33"/>
      <c r="AR568" s="33"/>
      <c r="AS568" s="33"/>
      <c r="AT568" s="33"/>
      <c r="AU568" s="33"/>
    </row>
    <row r="569" spans="1:47" ht="12.75" customHeight="1">
      <c r="A569" s="92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96"/>
      <c r="AE569" s="33"/>
      <c r="AF569" s="33"/>
      <c r="AG569" s="33"/>
      <c r="AH569" s="33"/>
      <c r="AI569" s="33"/>
      <c r="AJ569" s="33"/>
      <c r="AK569" s="33"/>
      <c r="AL569" s="33"/>
      <c r="AM569" s="33"/>
      <c r="AN569" s="33"/>
      <c r="AO569" s="33"/>
      <c r="AP569" s="33"/>
      <c r="AQ569" s="33"/>
      <c r="AR569" s="33"/>
      <c r="AS569" s="33"/>
      <c r="AT569" s="33"/>
      <c r="AU569" s="33"/>
    </row>
    <row r="570" spans="1:47" ht="12.75" customHeight="1">
      <c r="A570" s="92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96"/>
      <c r="AE570" s="33"/>
      <c r="AF570" s="33"/>
      <c r="AG570" s="33"/>
      <c r="AH570" s="33"/>
      <c r="AI570" s="33"/>
      <c r="AJ570" s="33"/>
      <c r="AK570" s="33"/>
      <c r="AL570" s="33"/>
      <c r="AM570" s="33"/>
      <c r="AN570" s="33"/>
      <c r="AO570" s="33"/>
      <c r="AP570" s="33"/>
      <c r="AQ570" s="33"/>
      <c r="AR570" s="33"/>
      <c r="AS570" s="33"/>
      <c r="AT570" s="33"/>
      <c r="AU570" s="33"/>
    </row>
    <row r="571" spans="1:47" ht="12.75" customHeight="1">
      <c r="A571" s="92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96"/>
      <c r="AE571" s="33"/>
      <c r="AF571" s="33"/>
      <c r="AG571" s="33"/>
      <c r="AH571" s="33"/>
      <c r="AI571" s="33"/>
      <c r="AJ571" s="33"/>
      <c r="AK571" s="33"/>
      <c r="AL571" s="33"/>
      <c r="AM571" s="33"/>
      <c r="AN571" s="33"/>
      <c r="AO571" s="33"/>
      <c r="AP571" s="33"/>
      <c r="AQ571" s="33"/>
      <c r="AR571" s="33"/>
      <c r="AS571" s="33"/>
      <c r="AT571" s="33"/>
      <c r="AU571" s="33"/>
    </row>
    <row r="572" spans="1:47" ht="12.75" customHeight="1">
      <c r="A572" s="92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96"/>
      <c r="AE572" s="33"/>
      <c r="AF572" s="33"/>
      <c r="AG572" s="33"/>
      <c r="AH572" s="33"/>
      <c r="AI572" s="33"/>
      <c r="AJ572" s="33"/>
      <c r="AK572" s="33"/>
      <c r="AL572" s="33"/>
      <c r="AM572" s="33"/>
      <c r="AN572" s="33"/>
      <c r="AO572" s="33"/>
      <c r="AP572" s="33"/>
      <c r="AQ572" s="33"/>
      <c r="AR572" s="33"/>
      <c r="AS572" s="33"/>
      <c r="AT572" s="33"/>
      <c r="AU572" s="33"/>
    </row>
    <row r="573" spans="1:47" ht="12.75" customHeight="1">
      <c r="A573" s="92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96"/>
      <c r="AE573" s="33"/>
      <c r="AF573" s="33"/>
      <c r="AG573" s="33"/>
      <c r="AH573" s="33"/>
      <c r="AI573" s="33"/>
      <c r="AJ573" s="33"/>
      <c r="AK573" s="33"/>
      <c r="AL573" s="33"/>
      <c r="AM573" s="33"/>
      <c r="AN573" s="33"/>
      <c r="AO573" s="33"/>
      <c r="AP573" s="33"/>
      <c r="AQ573" s="33"/>
      <c r="AR573" s="33"/>
      <c r="AS573" s="33"/>
      <c r="AT573" s="33"/>
      <c r="AU573" s="33"/>
    </row>
    <row r="574" spans="1:47" ht="12.75" customHeight="1">
      <c r="A574" s="92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96"/>
      <c r="AE574" s="33"/>
      <c r="AF574" s="33"/>
      <c r="AG574" s="33"/>
      <c r="AH574" s="33"/>
      <c r="AI574" s="33"/>
      <c r="AJ574" s="33"/>
      <c r="AK574" s="33"/>
      <c r="AL574" s="33"/>
      <c r="AM574" s="33"/>
      <c r="AN574" s="33"/>
      <c r="AO574" s="33"/>
      <c r="AP574" s="33"/>
      <c r="AQ574" s="33"/>
      <c r="AR574" s="33"/>
      <c r="AS574" s="33"/>
      <c r="AT574" s="33"/>
      <c r="AU574" s="33"/>
    </row>
    <row r="575" spans="1:47" ht="12.75" customHeight="1">
      <c r="A575" s="92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96"/>
      <c r="AE575" s="33"/>
      <c r="AF575" s="33"/>
      <c r="AG575" s="33"/>
      <c r="AH575" s="33"/>
      <c r="AI575" s="33"/>
      <c r="AJ575" s="33"/>
      <c r="AK575" s="33"/>
      <c r="AL575" s="33"/>
      <c r="AM575" s="33"/>
      <c r="AN575" s="33"/>
      <c r="AO575" s="33"/>
      <c r="AP575" s="33"/>
      <c r="AQ575" s="33"/>
      <c r="AR575" s="33"/>
      <c r="AS575" s="33"/>
      <c r="AT575" s="33"/>
      <c r="AU575" s="33"/>
    </row>
    <row r="576" spans="1:47" ht="12.75" customHeight="1">
      <c r="A576" s="92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96"/>
      <c r="AE576" s="33"/>
      <c r="AF576" s="33"/>
      <c r="AG576" s="33"/>
      <c r="AH576" s="33"/>
      <c r="AI576" s="33"/>
      <c r="AJ576" s="33"/>
      <c r="AK576" s="33"/>
      <c r="AL576" s="33"/>
      <c r="AM576" s="33"/>
      <c r="AN576" s="33"/>
      <c r="AO576" s="33"/>
      <c r="AP576" s="33"/>
      <c r="AQ576" s="33"/>
      <c r="AR576" s="33"/>
      <c r="AS576" s="33"/>
      <c r="AT576" s="33"/>
      <c r="AU576" s="33"/>
    </row>
    <row r="577" spans="1:47" ht="12.75" customHeight="1">
      <c r="A577" s="92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96"/>
      <c r="AE577" s="33"/>
      <c r="AF577" s="33"/>
      <c r="AG577" s="33"/>
      <c r="AH577" s="33"/>
      <c r="AI577" s="33"/>
      <c r="AJ577" s="33"/>
      <c r="AK577" s="33"/>
      <c r="AL577" s="33"/>
      <c r="AM577" s="33"/>
      <c r="AN577" s="33"/>
      <c r="AO577" s="33"/>
      <c r="AP577" s="33"/>
      <c r="AQ577" s="33"/>
      <c r="AR577" s="33"/>
      <c r="AS577" s="33"/>
      <c r="AT577" s="33"/>
      <c r="AU577" s="33"/>
    </row>
    <row r="578" spans="1:47" ht="12.75" customHeight="1">
      <c r="A578" s="92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96"/>
      <c r="AE578" s="33"/>
      <c r="AF578" s="33"/>
      <c r="AG578" s="33"/>
      <c r="AH578" s="33"/>
      <c r="AI578" s="33"/>
      <c r="AJ578" s="33"/>
      <c r="AK578" s="33"/>
      <c r="AL578" s="33"/>
      <c r="AM578" s="33"/>
      <c r="AN578" s="33"/>
      <c r="AO578" s="33"/>
      <c r="AP578" s="33"/>
      <c r="AQ578" s="33"/>
      <c r="AR578" s="33"/>
      <c r="AS578" s="33"/>
      <c r="AT578" s="33"/>
      <c r="AU578" s="33"/>
    </row>
    <row r="579" spans="1:47" ht="12.75" customHeight="1">
      <c r="A579" s="92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96"/>
      <c r="AE579" s="33"/>
      <c r="AF579" s="33"/>
      <c r="AG579" s="33"/>
      <c r="AH579" s="33"/>
      <c r="AI579" s="33"/>
      <c r="AJ579" s="33"/>
      <c r="AK579" s="33"/>
      <c r="AL579" s="33"/>
      <c r="AM579" s="33"/>
      <c r="AN579" s="33"/>
      <c r="AO579" s="33"/>
      <c r="AP579" s="33"/>
      <c r="AQ579" s="33"/>
      <c r="AR579" s="33"/>
      <c r="AS579" s="33"/>
      <c r="AT579" s="33"/>
      <c r="AU579" s="33"/>
    </row>
    <row r="580" spans="1:47" ht="12.75" customHeight="1">
      <c r="A580" s="92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96"/>
      <c r="AE580" s="33"/>
      <c r="AF580" s="33"/>
      <c r="AG580" s="33"/>
      <c r="AH580" s="33"/>
      <c r="AI580" s="33"/>
      <c r="AJ580" s="33"/>
      <c r="AK580" s="33"/>
      <c r="AL580" s="33"/>
      <c r="AM580" s="33"/>
      <c r="AN580" s="33"/>
      <c r="AO580" s="33"/>
      <c r="AP580" s="33"/>
      <c r="AQ580" s="33"/>
      <c r="AR580" s="33"/>
      <c r="AS580" s="33"/>
      <c r="AT580" s="33"/>
      <c r="AU580" s="33"/>
    </row>
    <row r="581" spans="1:47" ht="12.75" customHeight="1">
      <c r="A581" s="92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96"/>
      <c r="AE581" s="33"/>
      <c r="AF581" s="33"/>
      <c r="AG581" s="33"/>
      <c r="AH581" s="33"/>
      <c r="AI581" s="33"/>
      <c r="AJ581" s="33"/>
      <c r="AK581" s="33"/>
      <c r="AL581" s="33"/>
      <c r="AM581" s="33"/>
      <c r="AN581" s="33"/>
      <c r="AO581" s="33"/>
      <c r="AP581" s="33"/>
      <c r="AQ581" s="33"/>
      <c r="AR581" s="33"/>
      <c r="AS581" s="33"/>
      <c r="AT581" s="33"/>
      <c r="AU581" s="33"/>
    </row>
    <row r="582" spans="1:47" ht="12.75" customHeight="1">
      <c r="A582" s="92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96"/>
      <c r="AE582" s="33"/>
      <c r="AF582" s="33"/>
      <c r="AG582" s="33"/>
      <c r="AH582" s="33"/>
      <c r="AI582" s="33"/>
      <c r="AJ582" s="33"/>
      <c r="AK582" s="33"/>
      <c r="AL582" s="33"/>
      <c r="AM582" s="33"/>
      <c r="AN582" s="33"/>
      <c r="AO582" s="33"/>
      <c r="AP582" s="33"/>
      <c r="AQ582" s="33"/>
      <c r="AR582" s="33"/>
      <c r="AS582" s="33"/>
      <c r="AT582" s="33"/>
      <c r="AU582" s="33"/>
    </row>
    <row r="583" spans="1:47" ht="12.75" customHeight="1">
      <c r="A583" s="92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96"/>
      <c r="AE583" s="33"/>
      <c r="AF583" s="33"/>
      <c r="AG583" s="33"/>
      <c r="AH583" s="33"/>
      <c r="AI583" s="33"/>
      <c r="AJ583" s="33"/>
      <c r="AK583" s="33"/>
      <c r="AL583" s="33"/>
      <c r="AM583" s="33"/>
      <c r="AN583" s="33"/>
      <c r="AO583" s="33"/>
      <c r="AP583" s="33"/>
      <c r="AQ583" s="33"/>
      <c r="AR583" s="33"/>
      <c r="AS583" s="33"/>
      <c r="AT583" s="33"/>
      <c r="AU583" s="33"/>
    </row>
    <row r="584" spans="1:47" ht="12.75" customHeight="1">
      <c r="A584" s="92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96"/>
      <c r="AE584" s="33"/>
      <c r="AF584" s="33"/>
      <c r="AG584" s="33"/>
      <c r="AH584" s="33"/>
      <c r="AI584" s="33"/>
      <c r="AJ584" s="33"/>
      <c r="AK584" s="33"/>
      <c r="AL584" s="33"/>
      <c r="AM584" s="33"/>
      <c r="AN584" s="33"/>
      <c r="AO584" s="33"/>
      <c r="AP584" s="33"/>
      <c r="AQ584" s="33"/>
      <c r="AR584" s="33"/>
      <c r="AS584" s="33"/>
      <c r="AT584" s="33"/>
      <c r="AU584" s="33"/>
    </row>
    <row r="585" spans="1:47" ht="12.75" customHeight="1">
      <c r="A585" s="92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96"/>
      <c r="AE585" s="33"/>
      <c r="AF585" s="33"/>
      <c r="AG585" s="33"/>
      <c r="AH585" s="33"/>
      <c r="AI585" s="33"/>
      <c r="AJ585" s="33"/>
      <c r="AK585" s="33"/>
      <c r="AL585" s="33"/>
      <c r="AM585" s="33"/>
      <c r="AN585" s="33"/>
      <c r="AO585" s="33"/>
      <c r="AP585" s="33"/>
      <c r="AQ585" s="33"/>
      <c r="AR585" s="33"/>
      <c r="AS585" s="33"/>
      <c r="AT585" s="33"/>
      <c r="AU585" s="33"/>
    </row>
    <row r="586" spans="1:47" ht="12.75" customHeight="1">
      <c r="A586" s="92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96"/>
      <c r="AE586" s="33"/>
      <c r="AF586" s="33"/>
      <c r="AG586" s="33"/>
      <c r="AH586" s="33"/>
      <c r="AI586" s="33"/>
      <c r="AJ586" s="33"/>
      <c r="AK586" s="33"/>
      <c r="AL586" s="33"/>
      <c r="AM586" s="33"/>
      <c r="AN586" s="33"/>
      <c r="AO586" s="33"/>
      <c r="AP586" s="33"/>
      <c r="AQ586" s="33"/>
      <c r="AR586" s="33"/>
      <c r="AS586" s="33"/>
      <c r="AT586" s="33"/>
      <c r="AU586" s="33"/>
    </row>
    <row r="587" spans="1:47" ht="12.75" customHeight="1">
      <c r="A587" s="92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96"/>
      <c r="AE587" s="33"/>
      <c r="AF587" s="33"/>
      <c r="AG587" s="33"/>
      <c r="AH587" s="33"/>
      <c r="AI587" s="33"/>
      <c r="AJ587" s="33"/>
      <c r="AK587" s="33"/>
      <c r="AL587" s="33"/>
      <c r="AM587" s="33"/>
      <c r="AN587" s="33"/>
      <c r="AO587" s="33"/>
      <c r="AP587" s="33"/>
      <c r="AQ587" s="33"/>
      <c r="AR587" s="33"/>
      <c r="AS587" s="33"/>
      <c r="AT587" s="33"/>
      <c r="AU587" s="33"/>
    </row>
    <row r="588" spans="1:47" ht="12.75" customHeight="1">
      <c r="A588" s="92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96"/>
      <c r="AE588" s="33"/>
      <c r="AF588" s="33"/>
      <c r="AG588" s="33"/>
      <c r="AH588" s="33"/>
      <c r="AI588" s="33"/>
      <c r="AJ588" s="33"/>
      <c r="AK588" s="33"/>
      <c r="AL588" s="33"/>
      <c r="AM588" s="33"/>
      <c r="AN588" s="33"/>
      <c r="AO588" s="33"/>
      <c r="AP588" s="33"/>
      <c r="AQ588" s="33"/>
      <c r="AR588" s="33"/>
      <c r="AS588" s="33"/>
      <c r="AT588" s="33"/>
      <c r="AU588" s="33"/>
    </row>
    <row r="589" spans="1:47" ht="12.75" customHeight="1">
      <c r="A589" s="92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96"/>
      <c r="AE589" s="33"/>
      <c r="AF589" s="33"/>
      <c r="AG589" s="33"/>
      <c r="AH589" s="33"/>
      <c r="AI589" s="33"/>
      <c r="AJ589" s="33"/>
      <c r="AK589" s="33"/>
      <c r="AL589" s="33"/>
      <c r="AM589" s="33"/>
      <c r="AN589" s="33"/>
      <c r="AO589" s="33"/>
      <c r="AP589" s="33"/>
      <c r="AQ589" s="33"/>
      <c r="AR589" s="33"/>
      <c r="AS589" s="33"/>
      <c r="AT589" s="33"/>
      <c r="AU589" s="33"/>
    </row>
    <row r="590" spans="1:47" ht="12.75" customHeight="1">
      <c r="A590" s="92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96"/>
      <c r="AE590" s="33"/>
      <c r="AF590" s="33"/>
      <c r="AG590" s="33"/>
      <c r="AH590" s="33"/>
      <c r="AI590" s="33"/>
      <c r="AJ590" s="33"/>
      <c r="AK590" s="33"/>
      <c r="AL590" s="33"/>
      <c r="AM590" s="33"/>
      <c r="AN590" s="33"/>
      <c r="AO590" s="33"/>
      <c r="AP590" s="33"/>
      <c r="AQ590" s="33"/>
      <c r="AR590" s="33"/>
      <c r="AS590" s="33"/>
      <c r="AT590" s="33"/>
      <c r="AU590" s="33"/>
    </row>
    <row r="591" spans="1:47" ht="12.75" customHeight="1">
      <c r="A591" s="92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96"/>
      <c r="AE591" s="33"/>
      <c r="AF591" s="33"/>
      <c r="AG591" s="33"/>
      <c r="AH591" s="33"/>
      <c r="AI591" s="33"/>
      <c r="AJ591" s="33"/>
      <c r="AK591" s="33"/>
      <c r="AL591" s="33"/>
      <c r="AM591" s="33"/>
      <c r="AN591" s="33"/>
      <c r="AO591" s="33"/>
      <c r="AP591" s="33"/>
      <c r="AQ591" s="33"/>
      <c r="AR591" s="33"/>
      <c r="AS591" s="33"/>
      <c r="AT591" s="33"/>
      <c r="AU591" s="33"/>
    </row>
    <row r="592" spans="1:47" ht="12.75" customHeight="1">
      <c r="A592" s="92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96"/>
      <c r="AE592" s="33"/>
      <c r="AF592" s="33"/>
      <c r="AG592" s="33"/>
      <c r="AH592" s="33"/>
      <c r="AI592" s="33"/>
      <c r="AJ592" s="33"/>
      <c r="AK592" s="33"/>
      <c r="AL592" s="33"/>
      <c r="AM592" s="33"/>
      <c r="AN592" s="33"/>
      <c r="AO592" s="33"/>
      <c r="AP592" s="33"/>
      <c r="AQ592" s="33"/>
      <c r="AR592" s="33"/>
      <c r="AS592" s="33"/>
      <c r="AT592" s="33"/>
      <c r="AU592" s="33"/>
    </row>
    <row r="593" spans="1:47" ht="12.75" customHeight="1">
      <c r="A593" s="92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96"/>
      <c r="AE593" s="33"/>
      <c r="AF593" s="33"/>
      <c r="AG593" s="33"/>
      <c r="AH593" s="33"/>
      <c r="AI593" s="33"/>
      <c r="AJ593" s="33"/>
      <c r="AK593" s="33"/>
      <c r="AL593" s="33"/>
      <c r="AM593" s="33"/>
      <c r="AN593" s="33"/>
      <c r="AO593" s="33"/>
      <c r="AP593" s="33"/>
      <c r="AQ593" s="33"/>
      <c r="AR593" s="33"/>
      <c r="AS593" s="33"/>
      <c r="AT593" s="33"/>
      <c r="AU593" s="33"/>
    </row>
    <row r="594" spans="1:47" ht="12.75" customHeight="1">
      <c r="A594" s="92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96"/>
      <c r="AE594" s="33"/>
      <c r="AF594" s="33"/>
      <c r="AG594" s="33"/>
      <c r="AH594" s="33"/>
      <c r="AI594" s="33"/>
      <c r="AJ594" s="33"/>
      <c r="AK594" s="33"/>
      <c r="AL594" s="33"/>
      <c r="AM594" s="33"/>
      <c r="AN594" s="33"/>
      <c r="AO594" s="33"/>
      <c r="AP594" s="33"/>
      <c r="AQ594" s="33"/>
      <c r="AR594" s="33"/>
      <c r="AS594" s="33"/>
      <c r="AT594" s="33"/>
      <c r="AU594" s="33"/>
    </row>
    <row r="595" spans="1:47" ht="12.75" customHeight="1">
      <c r="A595" s="92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96"/>
      <c r="AE595" s="33"/>
      <c r="AF595" s="33"/>
      <c r="AG595" s="33"/>
      <c r="AH595" s="33"/>
      <c r="AI595" s="33"/>
      <c r="AJ595" s="33"/>
      <c r="AK595" s="33"/>
      <c r="AL595" s="33"/>
      <c r="AM595" s="33"/>
      <c r="AN595" s="33"/>
      <c r="AO595" s="33"/>
      <c r="AP595" s="33"/>
      <c r="AQ595" s="33"/>
      <c r="AR595" s="33"/>
      <c r="AS595" s="33"/>
      <c r="AT595" s="33"/>
      <c r="AU595" s="33"/>
    </row>
    <row r="596" spans="1:47" ht="12.75" customHeight="1">
      <c r="A596" s="92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96"/>
      <c r="AE596" s="33"/>
      <c r="AF596" s="33"/>
      <c r="AG596" s="33"/>
      <c r="AH596" s="33"/>
      <c r="AI596" s="33"/>
      <c r="AJ596" s="33"/>
      <c r="AK596" s="33"/>
      <c r="AL596" s="33"/>
      <c r="AM596" s="33"/>
      <c r="AN596" s="33"/>
      <c r="AO596" s="33"/>
      <c r="AP596" s="33"/>
      <c r="AQ596" s="33"/>
      <c r="AR596" s="33"/>
      <c r="AS596" s="33"/>
      <c r="AT596" s="33"/>
      <c r="AU596" s="33"/>
    </row>
    <row r="597" spans="1:47" ht="12.75" customHeight="1">
      <c r="A597" s="92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96"/>
      <c r="AE597" s="33"/>
      <c r="AF597" s="33"/>
      <c r="AG597" s="33"/>
      <c r="AH597" s="33"/>
      <c r="AI597" s="33"/>
      <c r="AJ597" s="33"/>
      <c r="AK597" s="33"/>
      <c r="AL597" s="33"/>
      <c r="AM597" s="33"/>
      <c r="AN597" s="33"/>
      <c r="AO597" s="33"/>
      <c r="AP597" s="33"/>
      <c r="AQ597" s="33"/>
      <c r="AR597" s="33"/>
      <c r="AS597" s="33"/>
      <c r="AT597" s="33"/>
      <c r="AU597" s="33"/>
    </row>
    <row r="598" spans="1:47" ht="12.75" customHeight="1">
      <c r="A598" s="92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96"/>
      <c r="AE598" s="33"/>
      <c r="AF598" s="33"/>
      <c r="AG598" s="33"/>
      <c r="AH598" s="33"/>
      <c r="AI598" s="33"/>
      <c r="AJ598" s="33"/>
      <c r="AK598" s="33"/>
      <c r="AL598" s="33"/>
      <c r="AM598" s="33"/>
      <c r="AN598" s="33"/>
      <c r="AO598" s="33"/>
      <c r="AP598" s="33"/>
      <c r="AQ598" s="33"/>
      <c r="AR598" s="33"/>
      <c r="AS598" s="33"/>
      <c r="AT598" s="33"/>
      <c r="AU598" s="33"/>
    </row>
    <row r="599" spans="1:47" ht="12.75" customHeight="1">
      <c r="A599" s="92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96"/>
      <c r="AE599" s="33"/>
      <c r="AF599" s="33"/>
      <c r="AG599" s="33"/>
      <c r="AH599" s="33"/>
      <c r="AI599" s="33"/>
      <c r="AJ599" s="33"/>
      <c r="AK599" s="33"/>
      <c r="AL599" s="33"/>
      <c r="AM599" s="33"/>
      <c r="AN599" s="33"/>
      <c r="AO599" s="33"/>
      <c r="AP599" s="33"/>
      <c r="AQ599" s="33"/>
      <c r="AR599" s="33"/>
      <c r="AS599" s="33"/>
      <c r="AT599" s="33"/>
      <c r="AU599" s="33"/>
    </row>
    <row r="600" spans="1:47" ht="12.75" customHeight="1">
      <c r="A600" s="92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96"/>
      <c r="AE600" s="33"/>
      <c r="AF600" s="33"/>
      <c r="AG600" s="33"/>
      <c r="AH600" s="33"/>
      <c r="AI600" s="33"/>
      <c r="AJ600" s="33"/>
      <c r="AK600" s="33"/>
      <c r="AL600" s="33"/>
      <c r="AM600" s="33"/>
      <c r="AN600" s="33"/>
      <c r="AO600" s="33"/>
      <c r="AP600" s="33"/>
      <c r="AQ600" s="33"/>
      <c r="AR600" s="33"/>
      <c r="AS600" s="33"/>
      <c r="AT600" s="33"/>
      <c r="AU600" s="33"/>
    </row>
    <row r="601" spans="1:47" ht="12.75" customHeight="1">
      <c r="A601" s="92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96"/>
      <c r="AE601" s="33"/>
      <c r="AF601" s="33"/>
      <c r="AG601" s="33"/>
      <c r="AH601" s="33"/>
      <c r="AI601" s="33"/>
      <c r="AJ601" s="33"/>
      <c r="AK601" s="33"/>
      <c r="AL601" s="33"/>
      <c r="AM601" s="33"/>
      <c r="AN601" s="33"/>
      <c r="AO601" s="33"/>
      <c r="AP601" s="33"/>
      <c r="AQ601" s="33"/>
      <c r="AR601" s="33"/>
      <c r="AS601" s="33"/>
      <c r="AT601" s="33"/>
      <c r="AU601" s="33"/>
    </row>
    <row r="602" spans="1:47" ht="12.75" customHeight="1">
      <c r="A602" s="92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96"/>
      <c r="AE602" s="33"/>
      <c r="AF602" s="33"/>
      <c r="AG602" s="33"/>
      <c r="AH602" s="33"/>
      <c r="AI602" s="33"/>
      <c r="AJ602" s="33"/>
      <c r="AK602" s="33"/>
      <c r="AL602" s="33"/>
      <c r="AM602" s="33"/>
      <c r="AN602" s="33"/>
      <c r="AO602" s="33"/>
      <c r="AP602" s="33"/>
      <c r="AQ602" s="33"/>
      <c r="AR602" s="33"/>
      <c r="AS602" s="33"/>
      <c r="AT602" s="33"/>
      <c r="AU602" s="33"/>
    </row>
    <row r="603" spans="1:47" ht="12.75" customHeight="1">
      <c r="A603" s="92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96"/>
      <c r="AE603" s="33"/>
      <c r="AF603" s="33"/>
      <c r="AG603" s="33"/>
      <c r="AH603" s="33"/>
      <c r="AI603" s="33"/>
      <c r="AJ603" s="33"/>
      <c r="AK603" s="33"/>
      <c r="AL603" s="33"/>
      <c r="AM603" s="33"/>
      <c r="AN603" s="33"/>
      <c r="AO603" s="33"/>
      <c r="AP603" s="33"/>
      <c r="AQ603" s="33"/>
      <c r="AR603" s="33"/>
      <c r="AS603" s="33"/>
      <c r="AT603" s="33"/>
      <c r="AU603" s="33"/>
    </row>
    <row r="604" spans="1:47" ht="12.75" customHeight="1">
      <c r="A604" s="92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96"/>
      <c r="AE604" s="33"/>
      <c r="AF604" s="33"/>
      <c r="AG604" s="33"/>
      <c r="AH604" s="33"/>
      <c r="AI604" s="33"/>
      <c r="AJ604" s="33"/>
      <c r="AK604" s="33"/>
      <c r="AL604" s="33"/>
      <c r="AM604" s="33"/>
      <c r="AN604" s="33"/>
      <c r="AO604" s="33"/>
      <c r="AP604" s="33"/>
      <c r="AQ604" s="33"/>
      <c r="AR604" s="33"/>
      <c r="AS604" s="33"/>
      <c r="AT604" s="33"/>
      <c r="AU604" s="33"/>
    </row>
    <row r="605" spans="1:47" ht="12.75" customHeight="1">
      <c r="A605" s="92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96"/>
      <c r="AE605" s="33"/>
      <c r="AF605" s="33"/>
      <c r="AG605" s="33"/>
      <c r="AH605" s="33"/>
      <c r="AI605" s="33"/>
      <c r="AJ605" s="33"/>
      <c r="AK605" s="33"/>
      <c r="AL605" s="33"/>
      <c r="AM605" s="33"/>
      <c r="AN605" s="33"/>
      <c r="AO605" s="33"/>
      <c r="AP605" s="33"/>
      <c r="AQ605" s="33"/>
      <c r="AR605" s="33"/>
      <c r="AS605" s="33"/>
      <c r="AT605" s="33"/>
      <c r="AU605" s="33"/>
    </row>
    <row r="606" spans="1:47" ht="12.75" customHeight="1">
      <c r="A606" s="92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96"/>
      <c r="AE606" s="33"/>
      <c r="AF606" s="33"/>
      <c r="AG606" s="33"/>
      <c r="AH606" s="33"/>
      <c r="AI606" s="33"/>
      <c r="AJ606" s="33"/>
      <c r="AK606" s="33"/>
      <c r="AL606" s="33"/>
      <c r="AM606" s="33"/>
      <c r="AN606" s="33"/>
      <c r="AO606" s="33"/>
      <c r="AP606" s="33"/>
      <c r="AQ606" s="33"/>
      <c r="AR606" s="33"/>
      <c r="AS606" s="33"/>
      <c r="AT606" s="33"/>
      <c r="AU606" s="33"/>
    </row>
    <row r="607" spans="1:47" ht="12.75" customHeight="1">
      <c r="A607" s="92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96"/>
      <c r="AE607" s="33"/>
      <c r="AF607" s="33"/>
      <c r="AG607" s="33"/>
      <c r="AH607" s="33"/>
      <c r="AI607" s="33"/>
      <c r="AJ607" s="33"/>
      <c r="AK607" s="33"/>
      <c r="AL607" s="33"/>
      <c r="AM607" s="33"/>
      <c r="AN607" s="33"/>
      <c r="AO607" s="33"/>
      <c r="AP607" s="33"/>
      <c r="AQ607" s="33"/>
      <c r="AR607" s="33"/>
      <c r="AS607" s="33"/>
      <c r="AT607" s="33"/>
      <c r="AU607" s="33"/>
    </row>
    <row r="608" spans="1:47" ht="12.75" customHeight="1">
      <c r="A608" s="92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96"/>
      <c r="AE608" s="33"/>
      <c r="AF608" s="33"/>
      <c r="AG608" s="33"/>
      <c r="AH608" s="33"/>
      <c r="AI608" s="33"/>
      <c r="AJ608" s="33"/>
      <c r="AK608" s="33"/>
      <c r="AL608" s="33"/>
      <c r="AM608" s="33"/>
      <c r="AN608" s="33"/>
      <c r="AO608" s="33"/>
      <c r="AP608" s="33"/>
      <c r="AQ608" s="33"/>
      <c r="AR608" s="33"/>
      <c r="AS608" s="33"/>
      <c r="AT608" s="33"/>
      <c r="AU608" s="33"/>
    </row>
    <row r="609" spans="1:47" ht="12.75" customHeight="1">
      <c r="A609" s="92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96"/>
      <c r="AE609" s="33"/>
      <c r="AF609" s="33"/>
      <c r="AG609" s="33"/>
      <c r="AH609" s="33"/>
      <c r="AI609" s="33"/>
      <c r="AJ609" s="33"/>
      <c r="AK609" s="33"/>
      <c r="AL609" s="33"/>
      <c r="AM609" s="33"/>
      <c r="AN609" s="33"/>
      <c r="AO609" s="33"/>
      <c r="AP609" s="33"/>
      <c r="AQ609" s="33"/>
      <c r="AR609" s="33"/>
      <c r="AS609" s="33"/>
      <c r="AT609" s="33"/>
      <c r="AU609" s="33"/>
    </row>
    <row r="610" spans="1:47" ht="12.75" customHeight="1">
      <c r="A610" s="92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96"/>
      <c r="AE610" s="33"/>
      <c r="AF610" s="33"/>
      <c r="AG610" s="33"/>
      <c r="AH610" s="33"/>
      <c r="AI610" s="33"/>
      <c r="AJ610" s="33"/>
      <c r="AK610" s="33"/>
      <c r="AL610" s="33"/>
      <c r="AM610" s="33"/>
      <c r="AN610" s="33"/>
      <c r="AO610" s="33"/>
      <c r="AP610" s="33"/>
      <c r="AQ610" s="33"/>
      <c r="AR610" s="33"/>
      <c r="AS610" s="33"/>
      <c r="AT610" s="33"/>
      <c r="AU610" s="33"/>
    </row>
    <row r="611" spans="1:47" ht="12.75" customHeight="1">
      <c r="A611" s="92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96"/>
      <c r="AE611" s="33"/>
      <c r="AF611" s="33"/>
      <c r="AG611" s="33"/>
      <c r="AH611" s="33"/>
      <c r="AI611" s="33"/>
      <c r="AJ611" s="33"/>
      <c r="AK611" s="33"/>
      <c r="AL611" s="33"/>
      <c r="AM611" s="33"/>
      <c r="AN611" s="33"/>
      <c r="AO611" s="33"/>
      <c r="AP611" s="33"/>
      <c r="AQ611" s="33"/>
      <c r="AR611" s="33"/>
      <c r="AS611" s="33"/>
      <c r="AT611" s="33"/>
      <c r="AU611" s="33"/>
    </row>
    <row r="612" spans="1:47" ht="12.75" customHeight="1">
      <c r="A612" s="92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96"/>
      <c r="AE612" s="33"/>
      <c r="AF612" s="33"/>
      <c r="AG612" s="33"/>
      <c r="AH612" s="33"/>
      <c r="AI612" s="33"/>
      <c r="AJ612" s="33"/>
      <c r="AK612" s="33"/>
      <c r="AL612" s="33"/>
      <c r="AM612" s="33"/>
      <c r="AN612" s="33"/>
      <c r="AO612" s="33"/>
      <c r="AP612" s="33"/>
      <c r="AQ612" s="33"/>
      <c r="AR612" s="33"/>
      <c r="AS612" s="33"/>
      <c r="AT612" s="33"/>
      <c r="AU612" s="33"/>
    </row>
    <row r="613" spans="1:47" ht="12.75" customHeight="1">
      <c r="A613" s="92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96"/>
      <c r="AE613" s="33"/>
      <c r="AF613" s="33"/>
      <c r="AG613" s="33"/>
      <c r="AH613" s="33"/>
      <c r="AI613" s="33"/>
      <c r="AJ613" s="33"/>
      <c r="AK613" s="33"/>
      <c r="AL613" s="33"/>
      <c r="AM613" s="33"/>
      <c r="AN613" s="33"/>
      <c r="AO613" s="33"/>
      <c r="AP613" s="33"/>
      <c r="AQ613" s="33"/>
      <c r="AR613" s="33"/>
      <c r="AS613" s="33"/>
      <c r="AT613" s="33"/>
      <c r="AU613" s="33"/>
    </row>
    <row r="614" spans="1:47" ht="12.75" customHeight="1">
      <c r="A614" s="92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96"/>
      <c r="AE614" s="33"/>
      <c r="AF614" s="33"/>
      <c r="AG614" s="33"/>
      <c r="AH614" s="33"/>
      <c r="AI614" s="33"/>
      <c r="AJ614" s="33"/>
      <c r="AK614" s="33"/>
      <c r="AL614" s="33"/>
      <c r="AM614" s="33"/>
      <c r="AN614" s="33"/>
      <c r="AO614" s="33"/>
      <c r="AP614" s="33"/>
      <c r="AQ614" s="33"/>
      <c r="AR614" s="33"/>
      <c r="AS614" s="33"/>
      <c r="AT614" s="33"/>
      <c r="AU614" s="33"/>
    </row>
    <row r="615" spans="1:47" ht="12.75" customHeight="1">
      <c r="A615" s="92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96"/>
      <c r="AE615" s="33"/>
      <c r="AF615" s="33"/>
      <c r="AG615" s="33"/>
      <c r="AH615" s="33"/>
      <c r="AI615" s="33"/>
      <c r="AJ615" s="33"/>
      <c r="AK615" s="33"/>
      <c r="AL615" s="33"/>
      <c r="AM615" s="33"/>
      <c r="AN615" s="33"/>
      <c r="AO615" s="33"/>
      <c r="AP615" s="33"/>
      <c r="AQ615" s="33"/>
      <c r="AR615" s="33"/>
      <c r="AS615" s="33"/>
      <c r="AT615" s="33"/>
      <c r="AU615" s="33"/>
    </row>
    <row r="616" spans="1:47" ht="12.75" customHeight="1">
      <c r="A616" s="92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96"/>
      <c r="AE616" s="33"/>
      <c r="AF616" s="33"/>
      <c r="AG616" s="33"/>
      <c r="AH616" s="33"/>
      <c r="AI616" s="33"/>
      <c r="AJ616" s="33"/>
      <c r="AK616" s="33"/>
      <c r="AL616" s="33"/>
      <c r="AM616" s="33"/>
      <c r="AN616" s="33"/>
      <c r="AO616" s="33"/>
      <c r="AP616" s="33"/>
      <c r="AQ616" s="33"/>
      <c r="AR616" s="33"/>
      <c r="AS616" s="33"/>
      <c r="AT616" s="33"/>
      <c r="AU616" s="33"/>
    </row>
    <row r="617" spans="1:47" ht="12.75" customHeight="1">
      <c r="A617" s="92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96"/>
      <c r="AE617" s="33"/>
      <c r="AF617" s="33"/>
      <c r="AG617" s="33"/>
      <c r="AH617" s="33"/>
      <c r="AI617" s="33"/>
      <c r="AJ617" s="33"/>
      <c r="AK617" s="33"/>
      <c r="AL617" s="33"/>
      <c r="AM617" s="33"/>
      <c r="AN617" s="33"/>
      <c r="AO617" s="33"/>
      <c r="AP617" s="33"/>
      <c r="AQ617" s="33"/>
      <c r="AR617" s="33"/>
      <c r="AS617" s="33"/>
      <c r="AT617" s="33"/>
      <c r="AU617" s="33"/>
    </row>
    <row r="618" spans="1:47" ht="12.75" customHeight="1">
      <c r="A618" s="92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96"/>
      <c r="AE618" s="33"/>
      <c r="AF618" s="33"/>
      <c r="AG618" s="33"/>
      <c r="AH618" s="33"/>
      <c r="AI618" s="33"/>
      <c r="AJ618" s="33"/>
      <c r="AK618" s="33"/>
      <c r="AL618" s="33"/>
      <c r="AM618" s="33"/>
      <c r="AN618" s="33"/>
      <c r="AO618" s="33"/>
      <c r="AP618" s="33"/>
      <c r="AQ618" s="33"/>
      <c r="AR618" s="33"/>
      <c r="AS618" s="33"/>
      <c r="AT618" s="33"/>
      <c r="AU618" s="33"/>
    </row>
    <row r="619" spans="1:47" ht="12.75" customHeight="1">
      <c r="A619" s="92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96"/>
      <c r="AE619" s="33"/>
      <c r="AF619" s="33"/>
      <c r="AG619" s="33"/>
      <c r="AH619" s="33"/>
      <c r="AI619" s="33"/>
      <c r="AJ619" s="33"/>
      <c r="AK619" s="33"/>
      <c r="AL619" s="33"/>
      <c r="AM619" s="33"/>
      <c r="AN619" s="33"/>
      <c r="AO619" s="33"/>
      <c r="AP619" s="33"/>
      <c r="AQ619" s="33"/>
      <c r="AR619" s="33"/>
      <c r="AS619" s="33"/>
      <c r="AT619" s="33"/>
      <c r="AU619" s="33"/>
    </row>
    <row r="620" spans="1:47" ht="12.75" customHeight="1">
      <c r="A620" s="92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96"/>
      <c r="AE620" s="33"/>
      <c r="AF620" s="33"/>
      <c r="AG620" s="33"/>
      <c r="AH620" s="33"/>
      <c r="AI620" s="33"/>
      <c r="AJ620" s="33"/>
      <c r="AK620" s="33"/>
      <c r="AL620" s="33"/>
      <c r="AM620" s="33"/>
      <c r="AN620" s="33"/>
      <c r="AO620" s="33"/>
      <c r="AP620" s="33"/>
      <c r="AQ620" s="33"/>
      <c r="AR620" s="33"/>
      <c r="AS620" s="33"/>
      <c r="AT620" s="33"/>
      <c r="AU620" s="33"/>
    </row>
    <row r="621" spans="1:47" ht="12.75" customHeight="1">
      <c r="A621" s="92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96"/>
      <c r="AE621" s="33"/>
      <c r="AF621" s="33"/>
      <c r="AG621" s="33"/>
      <c r="AH621" s="33"/>
      <c r="AI621" s="33"/>
      <c r="AJ621" s="33"/>
      <c r="AK621" s="33"/>
      <c r="AL621" s="33"/>
      <c r="AM621" s="33"/>
      <c r="AN621" s="33"/>
      <c r="AO621" s="33"/>
      <c r="AP621" s="33"/>
      <c r="AQ621" s="33"/>
      <c r="AR621" s="33"/>
      <c r="AS621" s="33"/>
      <c r="AT621" s="33"/>
      <c r="AU621" s="33"/>
    </row>
    <row r="622" spans="1:47" ht="12.75" customHeight="1">
      <c r="A622" s="92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96"/>
      <c r="AE622" s="33"/>
      <c r="AF622" s="33"/>
      <c r="AG622" s="33"/>
      <c r="AH622" s="33"/>
      <c r="AI622" s="33"/>
      <c r="AJ622" s="33"/>
      <c r="AK622" s="33"/>
      <c r="AL622" s="33"/>
      <c r="AM622" s="33"/>
      <c r="AN622" s="33"/>
      <c r="AO622" s="33"/>
      <c r="AP622" s="33"/>
      <c r="AQ622" s="33"/>
      <c r="AR622" s="33"/>
      <c r="AS622" s="33"/>
      <c r="AT622" s="33"/>
      <c r="AU622" s="33"/>
    </row>
    <row r="623" spans="1:47" ht="12.75" customHeight="1">
      <c r="A623" s="92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96"/>
      <c r="AE623" s="33"/>
      <c r="AF623" s="33"/>
      <c r="AG623" s="33"/>
      <c r="AH623" s="33"/>
      <c r="AI623" s="33"/>
      <c r="AJ623" s="33"/>
      <c r="AK623" s="33"/>
      <c r="AL623" s="33"/>
      <c r="AM623" s="33"/>
      <c r="AN623" s="33"/>
      <c r="AO623" s="33"/>
      <c r="AP623" s="33"/>
      <c r="AQ623" s="33"/>
      <c r="AR623" s="33"/>
      <c r="AS623" s="33"/>
      <c r="AT623" s="33"/>
      <c r="AU623" s="33"/>
    </row>
    <row r="624" spans="1:47" ht="12.75" customHeight="1">
      <c r="A624" s="92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96"/>
      <c r="AE624" s="33"/>
      <c r="AF624" s="33"/>
      <c r="AG624" s="33"/>
      <c r="AH624" s="33"/>
      <c r="AI624" s="33"/>
      <c r="AJ624" s="33"/>
      <c r="AK624" s="33"/>
      <c r="AL624" s="33"/>
      <c r="AM624" s="33"/>
      <c r="AN624" s="33"/>
      <c r="AO624" s="33"/>
      <c r="AP624" s="33"/>
      <c r="AQ624" s="33"/>
      <c r="AR624" s="33"/>
      <c r="AS624" s="33"/>
      <c r="AT624" s="33"/>
      <c r="AU624" s="33"/>
    </row>
    <row r="625" spans="1:47" ht="12.75" customHeight="1">
      <c r="A625" s="92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96"/>
      <c r="AE625" s="33"/>
      <c r="AF625" s="33"/>
      <c r="AG625" s="33"/>
      <c r="AH625" s="33"/>
      <c r="AI625" s="33"/>
      <c r="AJ625" s="33"/>
      <c r="AK625" s="33"/>
      <c r="AL625" s="33"/>
      <c r="AM625" s="33"/>
      <c r="AN625" s="33"/>
      <c r="AO625" s="33"/>
      <c r="AP625" s="33"/>
      <c r="AQ625" s="33"/>
      <c r="AR625" s="33"/>
      <c r="AS625" s="33"/>
      <c r="AT625" s="33"/>
      <c r="AU625" s="33"/>
    </row>
    <row r="626" spans="1:47" ht="12.75" customHeight="1">
      <c r="A626" s="92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96"/>
      <c r="AE626" s="33"/>
      <c r="AF626" s="33"/>
      <c r="AG626" s="33"/>
      <c r="AH626" s="33"/>
      <c r="AI626" s="33"/>
      <c r="AJ626" s="33"/>
      <c r="AK626" s="33"/>
      <c r="AL626" s="33"/>
      <c r="AM626" s="33"/>
      <c r="AN626" s="33"/>
      <c r="AO626" s="33"/>
      <c r="AP626" s="33"/>
      <c r="AQ626" s="33"/>
      <c r="AR626" s="33"/>
      <c r="AS626" s="33"/>
      <c r="AT626" s="33"/>
      <c r="AU626" s="33"/>
    </row>
    <row r="627" spans="1:47" ht="12.75" customHeight="1">
      <c r="A627" s="92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96"/>
      <c r="AE627" s="33"/>
      <c r="AF627" s="33"/>
      <c r="AG627" s="33"/>
      <c r="AH627" s="33"/>
      <c r="AI627" s="33"/>
      <c r="AJ627" s="33"/>
      <c r="AK627" s="33"/>
      <c r="AL627" s="33"/>
      <c r="AM627" s="33"/>
      <c r="AN627" s="33"/>
      <c r="AO627" s="33"/>
      <c r="AP627" s="33"/>
      <c r="AQ627" s="33"/>
      <c r="AR627" s="33"/>
      <c r="AS627" s="33"/>
      <c r="AT627" s="33"/>
      <c r="AU627" s="33"/>
    </row>
    <row r="628" spans="1:47" ht="12.75" customHeight="1">
      <c r="A628" s="92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96"/>
      <c r="AE628" s="33"/>
      <c r="AF628" s="33"/>
      <c r="AG628" s="33"/>
      <c r="AH628" s="33"/>
      <c r="AI628" s="33"/>
      <c r="AJ628" s="33"/>
      <c r="AK628" s="33"/>
      <c r="AL628" s="33"/>
      <c r="AM628" s="33"/>
      <c r="AN628" s="33"/>
      <c r="AO628" s="33"/>
      <c r="AP628" s="33"/>
      <c r="AQ628" s="33"/>
      <c r="AR628" s="33"/>
      <c r="AS628" s="33"/>
      <c r="AT628" s="33"/>
      <c r="AU628" s="33"/>
    </row>
    <row r="629" spans="1:47" ht="12.75" customHeight="1">
      <c r="A629" s="92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96"/>
      <c r="AE629" s="33"/>
      <c r="AF629" s="33"/>
      <c r="AG629" s="33"/>
      <c r="AH629" s="33"/>
      <c r="AI629" s="33"/>
      <c r="AJ629" s="33"/>
      <c r="AK629" s="33"/>
      <c r="AL629" s="33"/>
      <c r="AM629" s="33"/>
      <c r="AN629" s="33"/>
      <c r="AO629" s="33"/>
      <c r="AP629" s="33"/>
      <c r="AQ629" s="33"/>
      <c r="AR629" s="33"/>
      <c r="AS629" s="33"/>
      <c r="AT629" s="33"/>
      <c r="AU629" s="33"/>
    </row>
    <row r="630" spans="1:47" ht="12.75" customHeight="1">
      <c r="A630" s="92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96"/>
      <c r="AE630" s="33"/>
      <c r="AF630" s="33"/>
      <c r="AG630" s="33"/>
      <c r="AH630" s="33"/>
      <c r="AI630" s="33"/>
      <c r="AJ630" s="33"/>
      <c r="AK630" s="33"/>
      <c r="AL630" s="33"/>
      <c r="AM630" s="33"/>
      <c r="AN630" s="33"/>
      <c r="AO630" s="33"/>
      <c r="AP630" s="33"/>
      <c r="AQ630" s="33"/>
      <c r="AR630" s="33"/>
      <c r="AS630" s="33"/>
      <c r="AT630" s="33"/>
      <c r="AU630" s="33"/>
    </row>
    <row r="631" spans="1:47" ht="12.75" customHeight="1">
      <c r="A631" s="92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96"/>
      <c r="AE631" s="33"/>
      <c r="AF631" s="33"/>
      <c r="AG631" s="33"/>
      <c r="AH631" s="33"/>
      <c r="AI631" s="33"/>
      <c r="AJ631" s="33"/>
      <c r="AK631" s="33"/>
      <c r="AL631" s="33"/>
      <c r="AM631" s="33"/>
      <c r="AN631" s="33"/>
      <c r="AO631" s="33"/>
      <c r="AP631" s="33"/>
      <c r="AQ631" s="33"/>
      <c r="AR631" s="33"/>
      <c r="AS631" s="33"/>
      <c r="AT631" s="33"/>
      <c r="AU631" s="33"/>
    </row>
    <row r="632" spans="1:47" ht="12.75" customHeight="1">
      <c r="A632" s="92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96"/>
      <c r="AE632" s="33"/>
      <c r="AF632" s="33"/>
      <c r="AG632" s="33"/>
      <c r="AH632" s="33"/>
      <c r="AI632" s="33"/>
      <c r="AJ632" s="33"/>
      <c r="AK632" s="33"/>
      <c r="AL632" s="33"/>
      <c r="AM632" s="33"/>
      <c r="AN632" s="33"/>
      <c r="AO632" s="33"/>
      <c r="AP632" s="33"/>
      <c r="AQ632" s="33"/>
      <c r="AR632" s="33"/>
      <c r="AS632" s="33"/>
      <c r="AT632" s="33"/>
      <c r="AU632" s="33"/>
    </row>
    <row r="633" spans="1:47" ht="12.75" customHeight="1">
      <c r="A633" s="92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96"/>
      <c r="AE633" s="33"/>
      <c r="AF633" s="33"/>
      <c r="AG633" s="33"/>
      <c r="AH633" s="33"/>
      <c r="AI633" s="33"/>
      <c r="AJ633" s="33"/>
      <c r="AK633" s="33"/>
      <c r="AL633" s="33"/>
      <c r="AM633" s="33"/>
      <c r="AN633" s="33"/>
      <c r="AO633" s="33"/>
      <c r="AP633" s="33"/>
      <c r="AQ633" s="33"/>
      <c r="AR633" s="33"/>
      <c r="AS633" s="33"/>
      <c r="AT633" s="33"/>
      <c r="AU633" s="33"/>
    </row>
    <row r="634" spans="1:47" ht="12.75" customHeight="1">
      <c r="A634" s="92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96"/>
      <c r="AE634" s="33"/>
      <c r="AF634" s="33"/>
      <c r="AG634" s="33"/>
      <c r="AH634" s="33"/>
      <c r="AI634" s="33"/>
      <c r="AJ634" s="33"/>
      <c r="AK634" s="33"/>
      <c r="AL634" s="33"/>
      <c r="AM634" s="33"/>
      <c r="AN634" s="33"/>
      <c r="AO634" s="33"/>
      <c r="AP634" s="33"/>
      <c r="AQ634" s="33"/>
      <c r="AR634" s="33"/>
      <c r="AS634" s="33"/>
      <c r="AT634" s="33"/>
      <c r="AU634" s="33"/>
    </row>
    <row r="635" spans="1:47" ht="12.75" customHeight="1">
      <c r="A635" s="92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96"/>
      <c r="AE635" s="33"/>
      <c r="AF635" s="33"/>
      <c r="AG635" s="33"/>
      <c r="AH635" s="33"/>
      <c r="AI635" s="33"/>
      <c r="AJ635" s="33"/>
      <c r="AK635" s="33"/>
      <c r="AL635" s="33"/>
      <c r="AM635" s="33"/>
      <c r="AN635" s="33"/>
      <c r="AO635" s="33"/>
      <c r="AP635" s="33"/>
      <c r="AQ635" s="33"/>
      <c r="AR635" s="33"/>
      <c r="AS635" s="33"/>
      <c r="AT635" s="33"/>
      <c r="AU635" s="33"/>
    </row>
    <row r="636" spans="1:47" ht="12.75" customHeight="1">
      <c r="A636" s="92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96"/>
      <c r="AE636" s="33"/>
      <c r="AF636" s="33"/>
      <c r="AG636" s="33"/>
      <c r="AH636" s="33"/>
      <c r="AI636" s="33"/>
      <c r="AJ636" s="33"/>
      <c r="AK636" s="33"/>
      <c r="AL636" s="33"/>
      <c r="AM636" s="33"/>
      <c r="AN636" s="33"/>
      <c r="AO636" s="33"/>
      <c r="AP636" s="33"/>
      <c r="AQ636" s="33"/>
      <c r="AR636" s="33"/>
      <c r="AS636" s="33"/>
      <c r="AT636" s="33"/>
      <c r="AU636" s="33"/>
    </row>
    <row r="637" spans="1:47" ht="12.75" customHeight="1">
      <c r="A637" s="92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96"/>
      <c r="AE637" s="33"/>
      <c r="AF637" s="33"/>
      <c r="AG637" s="33"/>
      <c r="AH637" s="33"/>
      <c r="AI637" s="33"/>
      <c r="AJ637" s="33"/>
      <c r="AK637" s="33"/>
      <c r="AL637" s="33"/>
      <c r="AM637" s="33"/>
      <c r="AN637" s="33"/>
      <c r="AO637" s="33"/>
      <c r="AP637" s="33"/>
      <c r="AQ637" s="33"/>
      <c r="AR637" s="33"/>
      <c r="AS637" s="33"/>
      <c r="AT637" s="33"/>
      <c r="AU637" s="33"/>
    </row>
    <row r="638" spans="1:47" ht="12.75" customHeight="1">
      <c r="A638" s="92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96"/>
      <c r="AE638" s="33"/>
      <c r="AF638" s="33"/>
      <c r="AG638" s="33"/>
      <c r="AH638" s="33"/>
      <c r="AI638" s="33"/>
      <c r="AJ638" s="33"/>
      <c r="AK638" s="33"/>
      <c r="AL638" s="33"/>
      <c r="AM638" s="33"/>
      <c r="AN638" s="33"/>
      <c r="AO638" s="33"/>
      <c r="AP638" s="33"/>
      <c r="AQ638" s="33"/>
      <c r="AR638" s="33"/>
      <c r="AS638" s="33"/>
      <c r="AT638" s="33"/>
      <c r="AU638" s="33"/>
    </row>
    <row r="639" spans="1:47" ht="12.75" customHeight="1">
      <c r="A639" s="92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96"/>
      <c r="AE639" s="33"/>
      <c r="AF639" s="33"/>
      <c r="AG639" s="33"/>
      <c r="AH639" s="33"/>
      <c r="AI639" s="33"/>
      <c r="AJ639" s="33"/>
      <c r="AK639" s="33"/>
      <c r="AL639" s="33"/>
      <c r="AM639" s="33"/>
      <c r="AN639" s="33"/>
      <c r="AO639" s="33"/>
      <c r="AP639" s="33"/>
      <c r="AQ639" s="33"/>
      <c r="AR639" s="33"/>
      <c r="AS639" s="33"/>
      <c r="AT639" s="33"/>
      <c r="AU639" s="33"/>
    </row>
    <row r="640" spans="1:47" ht="12.75" customHeight="1">
      <c r="A640" s="92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96"/>
      <c r="AE640" s="33"/>
      <c r="AF640" s="33"/>
      <c r="AG640" s="33"/>
      <c r="AH640" s="33"/>
      <c r="AI640" s="33"/>
      <c r="AJ640" s="33"/>
      <c r="AK640" s="33"/>
      <c r="AL640" s="33"/>
      <c r="AM640" s="33"/>
      <c r="AN640" s="33"/>
      <c r="AO640" s="33"/>
      <c r="AP640" s="33"/>
      <c r="AQ640" s="33"/>
      <c r="AR640" s="33"/>
      <c r="AS640" s="33"/>
      <c r="AT640" s="33"/>
      <c r="AU640" s="33"/>
    </row>
    <row r="641" spans="1:47" ht="12.75" customHeight="1">
      <c r="A641" s="92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96"/>
      <c r="AE641" s="33"/>
      <c r="AF641" s="33"/>
      <c r="AG641" s="33"/>
      <c r="AH641" s="33"/>
      <c r="AI641" s="33"/>
      <c r="AJ641" s="33"/>
      <c r="AK641" s="33"/>
      <c r="AL641" s="33"/>
      <c r="AM641" s="33"/>
      <c r="AN641" s="33"/>
      <c r="AO641" s="33"/>
      <c r="AP641" s="33"/>
      <c r="AQ641" s="33"/>
      <c r="AR641" s="33"/>
      <c r="AS641" s="33"/>
      <c r="AT641" s="33"/>
      <c r="AU641" s="33"/>
    </row>
    <row r="642" spans="1:47" ht="12.75" customHeight="1">
      <c r="A642" s="92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96"/>
      <c r="AE642" s="33"/>
      <c r="AF642" s="33"/>
      <c r="AG642" s="33"/>
      <c r="AH642" s="33"/>
      <c r="AI642" s="33"/>
      <c r="AJ642" s="33"/>
      <c r="AK642" s="33"/>
      <c r="AL642" s="33"/>
      <c r="AM642" s="33"/>
      <c r="AN642" s="33"/>
      <c r="AO642" s="33"/>
      <c r="AP642" s="33"/>
      <c r="AQ642" s="33"/>
      <c r="AR642" s="33"/>
      <c r="AS642" s="33"/>
      <c r="AT642" s="33"/>
      <c r="AU642" s="33"/>
    </row>
    <row r="643" spans="1:47" ht="12.75" customHeight="1">
      <c r="A643" s="92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96"/>
      <c r="AE643" s="33"/>
      <c r="AF643" s="33"/>
      <c r="AG643" s="33"/>
      <c r="AH643" s="33"/>
      <c r="AI643" s="33"/>
      <c r="AJ643" s="33"/>
      <c r="AK643" s="33"/>
      <c r="AL643" s="33"/>
      <c r="AM643" s="33"/>
      <c r="AN643" s="33"/>
      <c r="AO643" s="33"/>
      <c r="AP643" s="33"/>
      <c r="AQ643" s="33"/>
      <c r="AR643" s="33"/>
      <c r="AS643" s="33"/>
      <c r="AT643" s="33"/>
      <c r="AU643" s="33"/>
    </row>
    <row r="644" spans="1:47" ht="12.75" customHeight="1">
      <c r="A644" s="92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96"/>
      <c r="AE644" s="33"/>
      <c r="AF644" s="33"/>
      <c r="AG644" s="33"/>
      <c r="AH644" s="33"/>
      <c r="AI644" s="33"/>
      <c r="AJ644" s="33"/>
      <c r="AK644" s="33"/>
      <c r="AL644" s="33"/>
      <c r="AM644" s="33"/>
      <c r="AN644" s="33"/>
      <c r="AO644" s="33"/>
      <c r="AP644" s="33"/>
      <c r="AQ644" s="33"/>
      <c r="AR644" s="33"/>
      <c r="AS644" s="33"/>
      <c r="AT644" s="33"/>
      <c r="AU644" s="33"/>
    </row>
    <row r="645" spans="1:47" ht="12.75" customHeight="1">
      <c r="A645" s="92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96"/>
      <c r="AE645" s="33"/>
      <c r="AF645" s="33"/>
      <c r="AG645" s="33"/>
      <c r="AH645" s="33"/>
      <c r="AI645" s="33"/>
      <c r="AJ645" s="33"/>
      <c r="AK645" s="33"/>
      <c r="AL645" s="33"/>
      <c r="AM645" s="33"/>
      <c r="AN645" s="33"/>
      <c r="AO645" s="33"/>
      <c r="AP645" s="33"/>
      <c r="AQ645" s="33"/>
      <c r="AR645" s="33"/>
      <c r="AS645" s="33"/>
      <c r="AT645" s="33"/>
      <c r="AU645" s="33"/>
    </row>
    <row r="646" spans="1:47" ht="12.75" customHeight="1">
      <c r="A646" s="92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96"/>
      <c r="AE646" s="33"/>
      <c r="AF646" s="33"/>
      <c r="AG646" s="33"/>
      <c r="AH646" s="33"/>
      <c r="AI646" s="33"/>
      <c r="AJ646" s="33"/>
      <c r="AK646" s="33"/>
      <c r="AL646" s="33"/>
      <c r="AM646" s="33"/>
      <c r="AN646" s="33"/>
      <c r="AO646" s="33"/>
      <c r="AP646" s="33"/>
      <c r="AQ646" s="33"/>
      <c r="AR646" s="33"/>
      <c r="AS646" s="33"/>
      <c r="AT646" s="33"/>
      <c r="AU646" s="33"/>
    </row>
    <row r="647" spans="1:47" ht="12.75" customHeight="1">
      <c r="A647" s="92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96"/>
      <c r="AE647" s="33"/>
      <c r="AF647" s="33"/>
      <c r="AG647" s="33"/>
      <c r="AH647" s="33"/>
      <c r="AI647" s="33"/>
      <c r="AJ647" s="33"/>
      <c r="AK647" s="33"/>
      <c r="AL647" s="33"/>
      <c r="AM647" s="33"/>
      <c r="AN647" s="33"/>
      <c r="AO647" s="33"/>
      <c r="AP647" s="33"/>
      <c r="AQ647" s="33"/>
      <c r="AR647" s="33"/>
      <c r="AS647" s="33"/>
      <c r="AT647" s="33"/>
      <c r="AU647" s="33"/>
    </row>
    <row r="648" spans="1:47" ht="12.75" customHeight="1">
      <c r="A648" s="92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96"/>
      <c r="AE648" s="33"/>
      <c r="AF648" s="33"/>
      <c r="AG648" s="33"/>
      <c r="AH648" s="33"/>
      <c r="AI648" s="33"/>
      <c r="AJ648" s="33"/>
      <c r="AK648" s="33"/>
      <c r="AL648" s="33"/>
      <c r="AM648" s="33"/>
      <c r="AN648" s="33"/>
      <c r="AO648" s="33"/>
      <c r="AP648" s="33"/>
      <c r="AQ648" s="33"/>
      <c r="AR648" s="33"/>
      <c r="AS648" s="33"/>
      <c r="AT648" s="33"/>
      <c r="AU648" s="33"/>
    </row>
    <row r="649" spans="1:47" ht="12.75" customHeight="1">
      <c r="A649" s="92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96"/>
      <c r="AE649" s="33"/>
      <c r="AF649" s="33"/>
      <c r="AG649" s="33"/>
      <c r="AH649" s="33"/>
      <c r="AI649" s="33"/>
      <c r="AJ649" s="33"/>
      <c r="AK649" s="33"/>
      <c r="AL649" s="33"/>
      <c r="AM649" s="33"/>
      <c r="AN649" s="33"/>
      <c r="AO649" s="33"/>
      <c r="AP649" s="33"/>
      <c r="AQ649" s="33"/>
      <c r="AR649" s="33"/>
      <c r="AS649" s="33"/>
      <c r="AT649" s="33"/>
      <c r="AU649" s="33"/>
    </row>
    <row r="650" spans="1:47" ht="12.75" customHeight="1">
      <c r="A650" s="92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96"/>
      <c r="AE650" s="33"/>
      <c r="AF650" s="33"/>
      <c r="AG650" s="33"/>
      <c r="AH650" s="33"/>
      <c r="AI650" s="33"/>
      <c r="AJ650" s="33"/>
      <c r="AK650" s="33"/>
      <c r="AL650" s="33"/>
      <c r="AM650" s="33"/>
      <c r="AN650" s="33"/>
      <c r="AO650" s="33"/>
      <c r="AP650" s="33"/>
      <c r="AQ650" s="33"/>
      <c r="AR650" s="33"/>
      <c r="AS650" s="33"/>
      <c r="AT650" s="33"/>
      <c r="AU650" s="33"/>
    </row>
    <row r="651" spans="1:47" ht="12.75" customHeight="1">
      <c r="A651" s="92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96"/>
      <c r="AE651" s="33"/>
      <c r="AF651" s="33"/>
      <c r="AG651" s="33"/>
      <c r="AH651" s="33"/>
      <c r="AI651" s="33"/>
      <c r="AJ651" s="33"/>
      <c r="AK651" s="33"/>
      <c r="AL651" s="33"/>
      <c r="AM651" s="33"/>
      <c r="AN651" s="33"/>
      <c r="AO651" s="33"/>
      <c r="AP651" s="33"/>
      <c r="AQ651" s="33"/>
      <c r="AR651" s="33"/>
      <c r="AS651" s="33"/>
      <c r="AT651" s="33"/>
      <c r="AU651" s="33"/>
    </row>
    <row r="652" spans="1:47" ht="12.75" customHeight="1">
      <c r="A652" s="92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96"/>
      <c r="AE652" s="33"/>
      <c r="AF652" s="33"/>
      <c r="AG652" s="33"/>
      <c r="AH652" s="33"/>
      <c r="AI652" s="33"/>
      <c r="AJ652" s="33"/>
      <c r="AK652" s="33"/>
      <c r="AL652" s="33"/>
      <c r="AM652" s="33"/>
      <c r="AN652" s="33"/>
      <c r="AO652" s="33"/>
      <c r="AP652" s="33"/>
      <c r="AQ652" s="33"/>
      <c r="AR652" s="33"/>
      <c r="AS652" s="33"/>
      <c r="AT652" s="33"/>
      <c r="AU652" s="33"/>
    </row>
    <row r="653" spans="1:47" ht="12.75" customHeight="1">
      <c r="A653" s="92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96"/>
      <c r="AE653" s="33"/>
      <c r="AF653" s="33"/>
      <c r="AG653" s="33"/>
      <c r="AH653" s="33"/>
      <c r="AI653" s="33"/>
      <c r="AJ653" s="33"/>
      <c r="AK653" s="33"/>
      <c r="AL653" s="33"/>
      <c r="AM653" s="33"/>
      <c r="AN653" s="33"/>
      <c r="AO653" s="33"/>
      <c r="AP653" s="33"/>
      <c r="AQ653" s="33"/>
      <c r="AR653" s="33"/>
      <c r="AS653" s="33"/>
      <c r="AT653" s="33"/>
      <c r="AU653" s="33"/>
    </row>
    <row r="654" spans="1:47" ht="12.75" customHeight="1">
      <c r="A654" s="92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96"/>
      <c r="AE654" s="33"/>
      <c r="AF654" s="33"/>
      <c r="AG654" s="33"/>
      <c r="AH654" s="33"/>
      <c r="AI654" s="33"/>
      <c r="AJ654" s="33"/>
      <c r="AK654" s="33"/>
      <c r="AL654" s="33"/>
      <c r="AM654" s="33"/>
      <c r="AN654" s="33"/>
      <c r="AO654" s="33"/>
      <c r="AP654" s="33"/>
      <c r="AQ654" s="33"/>
      <c r="AR654" s="33"/>
      <c r="AS654" s="33"/>
      <c r="AT654" s="33"/>
      <c r="AU654" s="33"/>
    </row>
    <row r="655" spans="1:47" ht="12.75" customHeight="1">
      <c r="A655" s="92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96"/>
      <c r="AE655" s="33"/>
      <c r="AF655" s="33"/>
      <c r="AG655" s="33"/>
      <c r="AH655" s="33"/>
      <c r="AI655" s="33"/>
      <c r="AJ655" s="33"/>
      <c r="AK655" s="33"/>
      <c r="AL655" s="33"/>
      <c r="AM655" s="33"/>
      <c r="AN655" s="33"/>
      <c r="AO655" s="33"/>
      <c r="AP655" s="33"/>
      <c r="AQ655" s="33"/>
      <c r="AR655" s="33"/>
      <c r="AS655" s="33"/>
      <c r="AT655" s="33"/>
      <c r="AU655" s="33"/>
    </row>
    <row r="656" spans="1:47" ht="12.75" customHeight="1">
      <c r="A656" s="92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96"/>
      <c r="AE656" s="33"/>
      <c r="AF656" s="33"/>
      <c r="AG656" s="33"/>
      <c r="AH656" s="33"/>
      <c r="AI656" s="33"/>
      <c r="AJ656" s="33"/>
      <c r="AK656" s="33"/>
      <c r="AL656" s="33"/>
      <c r="AM656" s="33"/>
      <c r="AN656" s="33"/>
      <c r="AO656" s="33"/>
      <c r="AP656" s="33"/>
      <c r="AQ656" s="33"/>
      <c r="AR656" s="33"/>
      <c r="AS656" s="33"/>
      <c r="AT656" s="33"/>
      <c r="AU656" s="33"/>
    </row>
    <row r="657" spans="1:47" ht="12.75" customHeight="1">
      <c r="A657" s="92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96"/>
      <c r="AE657" s="33"/>
      <c r="AF657" s="33"/>
      <c r="AG657" s="33"/>
      <c r="AH657" s="33"/>
      <c r="AI657" s="33"/>
      <c r="AJ657" s="33"/>
      <c r="AK657" s="33"/>
      <c r="AL657" s="33"/>
      <c r="AM657" s="33"/>
      <c r="AN657" s="33"/>
      <c r="AO657" s="33"/>
      <c r="AP657" s="33"/>
      <c r="AQ657" s="33"/>
      <c r="AR657" s="33"/>
      <c r="AS657" s="33"/>
      <c r="AT657" s="33"/>
      <c r="AU657" s="33"/>
    </row>
    <row r="658" spans="1:47" ht="12.75" customHeight="1">
      <c r="A658" s="92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96"/>
      <c r="AE658" s="33"/>
      <c r="AF658" s="33"/>
      <c r="AG658" s="33"/>
      <c r="AH658" s="33"/>
      <c r="AI658" s="33"/>
      <c r="AJ658" s="33"/>
      <c r="AK658" s="33"/>
      <c r="AL658" s="33"/>
      <c r="AM658" s="33"/>
      <c r="AN658" s="33"/>
      <c r="AO658" s="33"/>
      <c r="AP658" s="33"/>
      <c r="AQ658" s="33"/>
      <c r="AR658" s="33"/>
      <c r="AS658" s="33"/>
      <c r="AT658" s="33"/>
      <c r="AU658" s="33"/>
    </row>
    <row r="659" spans="1:47" ht="12.75" customHeight="1">
      <c r="A659" s="92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96"/>
      <c r="AE659" s="33"/>
      <c r="AF659" s="33"/>
      <c r="AG659" s="33"/>
      <c r="AH659" s="33"/>
      <c r="AI659" s="33"/>
      <c r="AJ659" s="33"/>
      <c r="AK659" s="33"/>
      <c r="AL659" s="33"/>
      <c r="AM659" s="33"/>
      <c r="AN659" s="33"/>
      <c r="AO659" s="33"/>
      <c r="AP659" s="33"/>
      <c r="AQ659" s="33"/>
      <c r="AR659" s="33"/>
      <c r="AS659" s="33"/>
      <c r="AT659" s="33"/>
      <c r="AU659" s="33"/>
    </row>
    <row r="660" spans="1:47" ht="12.75" customHeight="1">
      <c r="A660" s="92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96"/>
      <c r="AE660" s="33"/>
      <c r="AF660" s="33"/>
      <c r="AG660" s="33"/>
      <c r="AH660" s="33"/>
      <c r="AI660" s="33"/>
      <c r="AJ660" s="33"/>
      <c r="AK660" s="33"/>
      <c r="AL660" s="33"/>
      <c r="AM660" s="33"/>
      <c r="AN660" s="33"/>
      <c r="AO660" s="33"/>
      <c r="AP660" s="33"/>
      <c r="AQ660" s="33"/>
      <c r="AR660" s="33"/>
      <c r="AS660" s="33"/>
      <c r="AT660" s="33"/>
      <c r="AU660" s="33"/>
    </row>
    <row r="661" spans="1:47" ht="12.75" customHeight="1">
      <c r="A661" s="92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96"/>
      <c r="AE661" s="33"/>
      <c r="AF661" s="33"/>
      <c r="AG661" s="33"/>
      <c r="AH661" s="33"/>
      <c r="AI661" s="33"/>
      <c r="AJ661" s="33"/>
      <c r="AK661" s="33"/>
      <c r="AL661" s="33"/>
      <c r="AM661" s="33"/>
      <c r="AN661" s="33"/>
      <c r="AO661" s="33"/>
      <c r="AP661" s="33"/>
      <c r="AQ661" s="33"/>
      <c r="AR661" s="33"/>
      <c r="AS661" s="33"/>
      <c r="AT661" s="33"/>
      <c r="AU661" s="33"/>
    </row>
    <row r="662" spans="1:47" ht="12.75" customHeight="1">
      <c r="A662" s="92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96"/>
      <c r="AE662" s="33"/>
      <c r="AF662" s="33"/>
      <c r="AG662" s="33"/>
      <c r="AH662" s="33"/>
      <c r="AI662" s="33"/>
      <c r="AJ662" s="33"/>
      <c r="AK662" s="33"/>
      <c r="AL662" s="33"/>
      <c r="AM662" s="33"/>
      <c r="AN662" s="33"/>
      <c r="AO662" s="33"/>
      <c r="AP662" s="33"/>
      <c r="AQ662" s="33"/>
      <c r="AR662" s="33"/>
      <c r="AS662" s="33"/>
      <c r="AT662" s="33"/>
      <c r="AU662" s="33"/>
    </row>
    <row r="663" spans="1:47" ht="12.75" customHeight="1">
      <c r="A663" s="92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96"/>
      <c r="AE663" s="33"/>
      <c r="AF663" s="33"/>
      <c r="AG663" s="33"/>
      <c r="AH663" s="33"/>
      <c r="AI663" s="33"/>
      <c r="AJ663" s="33"/>
      <c r="AK663" s="33"/>
      <c r="AL663" s="33"/>
      <c r="AM663" s="33"/>
      <c r="AN663" s="33"/>
      <c r="AO663" s="33"/>
      <c r="AP663" s="33"/>
      <c r="AQ663" s="33"/>
      <c r="AR663" s="33"/>
      <c r="AS663" s="33"/>
      <c r="AT663" s="33"/>
      <c r="AU663" s="33"/>
    </row>
    <row r="664" spans="1:47" ht="12.75" customHeight="1">
      <c r="A664" s="92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96"/>
      <c r="AE664" s="33"/>
      <c r="AF664" s="33"/>
      <c r="AG664" s="33"/>
      <c r="AH664" s="33"/>
      <c r="AI664" s="33"/>
      <c r="AJ664" s="33"/>
      <c r="AK664" s="33"/>
      <c r="AL664" s="33"/>
      <c r="AM664" s="33"/>
      <c r="AN664" s="33"/>
      <c r="AO664" s="33"/>
      <c r="AP664" s="33"/>
      <c r="AQ664" s="33"/>
      <c r="AR664" s="33"/>
      <c r="AS664" s="33"/>
      <c r="AT664" s="33"/>
      <c r="AU664" s="33"/>
    </row>
    <row r="665" spans="1:47" ht="12.75" customHeight="1">
      <c r="A665" s="92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96"/>
      <c r="AE665" s="33"/>
      <c r="AF665" s="33"/>
      <c r="AG665" s="33"/>
      <c r="AH665" s="33"/>
      <c r="AI665" s="33"/>
      <c r="AJ665" s="33"/>
      <c r="AK665" s="33"/>
      <c r="AL665" s="33"/>
      <c r="AM665" s="33"/>
      <c r="AN665" s="33"/>
      <c r="AO665" s="33"/>
      <c r="AP665" s="33"/>
      <c r="AQ665" s="33"/>
      <c r="AR665" s="33"/>
      <c r="AS665" s="33"/>
      <c r="AT665" s="33"/>
      <c r="AU665" s="33"/>
    </row>
    <row r="666" spans="1:47" ht="12.75" customHeight="1">
      <c r="A666" s="92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96"/>
      <c r="AE666" s="33"/>
      <c r="AF666" s="33"/>
      <c r="AG666" s="33"/>
      <c r="AH666" s="33"/>
      <c r="AI666" s="33"/>
      <c r="AJ666" s="33"/>
      <c r="AK666" s="33"/>
      <c r="AL666" s="33"/>
      <c r="AM666" s="33"/>
      <c r="AN666" s="33"/>
      <c r="AO666" s="33"/>
      <c r="AP666" s="33"/>
      <c r="AQ666" s="33"/>
      <c r="AR666" s="33"/>
      <c r="AS666" s="33"/>
      <c r="AT666" s="33"/>
      <c r="AU666" s="33"/>
    </row>
    <row r="667" spans="1:47" ht="12.75" customHeight="1">
      <c r="A667" s="92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96"/>
      <c r="AE667" s="33"/>
      <c r="AF667" s="33"/>
      <c r="AG667" s="33"/>
      <c r="AH667" s="33"/>
      <c r="AI667" s="33"/>
      <c r="AJ667" s="33"/>
      <c r="AK667" s="33"/>
      <c r="AL667" s="33"/>
      <c r="AM667" s="33"/>
      <c r="AN667" s="33"/>
      <c r="AO667" s="33"/>
      <c r="AP667" s="33"/>
      <c r="AQ667" s="33"/>
      <c r="AR667" s="33"/>
      <c r="AS667" s="33"/>
      <c r="AT667" s="33"/>
      <c r="AU667" s="33"/>
    </row>
    <row r="668" spans="1:47" ht="12.75" customHeight="1">
      <c r="A668" s="92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96"/>
      <c r="AE668" s="33"/>
      <c r="AF668" s="33"/>
      <c r="AG668" s="33"/>
      <c r="AH668" s="33"/>
      <c r="AI668" s="33"/>
      <c r="AJ668" s="33"/>
      <c r="AK668" s="33"/>
      <c r="AL668" s="33"/>
      <c r="AM668" s="33"/>
      <c r="AN668" s="33"/>
      <c r="AO668" s="33"/>
      <c r="AP668" s="33"/>
      <c r="AQ668" s="33"/>
      <c r="AR668" s="33"/>
      <c r="AS668" s="33"/>
      <c r="AT668" s="33"/>
      <c r="AU668" s="33"/>
    </row>
    <row r="669" spans="1:47" ht="12.75" customHeight="1">
      <c r="A669" s="92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96"/>
      <c r="AE669" s="33"/>
      <c r="AF669" s="33"/>
      <c r="AG669" s="33"/>
      <c r="AH669" s="33"/>
      <c r="AI669" s="33"/>
      <c r="AJ669" s="33"/>
      <c r="AK669" s="33"/>
      <c r="AL669" s="33"/>
      <c r="AM669" s="33"/>
      <c r="AN669" s="33"/>
      <c r="AO669" s="33"/>
      <c r="AP669" s="33"/>
      <c r="AQ669" s="33"/>
      <c r="AR669" s="33"/>
      <c r="AS669" s="33"/>
      <c r="AT669" s="33"/>
      <c r="AU669" s="33"/>
    </row>
    <row r="670" spans="1:47" ht="12.75" customHeight="1">
      <c r="A670" s="92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96"/>
      <c r="AE670" s="33"/>
      <c r="AF670" s="33"/>
      <c r="AG670" s="33"/>
      <c r="AH670" s="33"/>
      <c r="AI670" s="33"/>
      <c r="AJ670" s="33"/>
      <c r="AK670" s="33"/>
      <c r="AL670" s="33"/>
      <c r="AM670" s="33"/>
      <c r="AN670" s="33"/>
      <c r="AO670" s="33"/>
      <c r="AP670" s="33"/>
      <c r="AQ670" s="33"/>
      <c r="AR670" s="33"/>
      <c r="AS670" s="33"/>
      <c r="AT670" s="33"/>
      <c r="AU670" s="33"/>
    </row>
    <row r="671" spans="1:47" ht="12.75" customHeight="1">
      <c r="A671" s="92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96"/>
      <c r="AE671" s="33"/>
      <c r="AF671" s="33"/>
      <c r="AG671" s="33"/>
      <c r="AH671" s="33"/>
      <c r="AI671" s="33"/>
      <c r="AJ671" s="33"/>
      <c r="AK671" s="33"/>
      <c r="AL671" s="33"/>
      <c r="AM671" s="33"/>
      <c r="AN671" s="33"/>
      <c r="AO671" s="33"/>
      <c r="AP671" s="33"/>
      <c r="AQ671" s="33"/>
      <c r="AR671" s="33"/>
      <c r="AS671" s="33"/>
      <c r="AT671" s="33"/>
      <c r="AU671" s="33"/>
    </row>
    <row r="672" spans="1:47" ht="12.75" customHeight="1">
      <c r="A672" s="92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96"/>
      <c r="AE672" s="33"/>
      <c r="AF672" s="33"/>
      <c r="AG672" s="33"/>
      <c r="AH672" s="33"/>
      <c r="AI672" s="33"/>
      <c r="AJ672" s="33"/>
      <c r="AK672" s="33"/>
      <c r="AL672" s="33"/>
      <c r="AM672" s="33"/>
      <c r="AN672" s="33"/>
      <c r="AO672" s="33"/>
      <c r="AP672" s="33"/>
      <c r="AQ672" s="33"/>
      <c r="AR672" s="33"/>
      <c r="AS672" s="33"/>
      <c r="AT672" s="33"/>
      <c r="AU672" s="33"/>
    </row>
    <row r="673" spans="1:47" ht="12.75" customHeight="1">
      <c r="A673" s="92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96"/>
      <c r="AE673" s="33"/>
      <c r="AF673" s="33"/>
      <c r="AG673" s="33"/>
      <c r="AH673" s="33"/>
      <c r="AI673" s="33"/>
      <c r="AJ673" s="33"/>
      <c r="AK673" s="33"/>
      <c r="AL673" s="33"/>
      <c r="AM673" s="33"/>
      <c r="AN673" s="33"/>
      <c r="AO673" s="33"/>
      <c r="AP673" s="33"/>
      <c r="AQ673" s="33"/>
      <c r="AR673" s="33"/>
      <c r="AS673" s="33"/>
      <c r="AT673" s="33"/>
      <c r="AU673" s="33"/>
    </row>
    <row r="674" spans="1:47" ht="12.75" customHeight="1">
      <c r="A674" s="92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96"/>
      <c r="AE674" s="33"/>
      <c r="AF674" s="33"/>
      <c r="AG674" s="33"/>
      <c r="AH674" s="33"/>
      <c r="AI674" s="33"/>
      <c r="AJ674" s="33"/>
      <c r="AK674" s="33"/>
      <c r="AL674" s="33"/>
      <c r="AM674" s="33"/>
      <c r="AN674" s="33"/>
      <c r="AO674" s="33"/>
      <c r="AP674" s="33"/>
      <c r="AQ674" s="33"/>
      <c r="AR674" s="33"/>
      <c r="AS674" s="33"/>
      <c r="AT674" s="33"/>
      <c r="AU674" s="33"/>
    </row>
    <row r="675" spans="1:47" ht="12.75" customHeight="1">
      <c r="A675" s="92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96"/>
      <c r="AE675" s="33"/>
      <c r="AF675" s="33"/>
      <c r="AG675" s="33"/>
      <c r="AH675" s="33"/>
      <c r="AI675" s="33"/>
      <c r="AJ675" s="33"/>
      <c r="AK675" s="33"/>
      <c r="AL675" s="33"/>
      <c r="AM675" s="33"/>
      <c r="AN675" s="33"/>
      <c r="AO675" s="33"/>
      <c r="AP675" s="33"/>
      <c r="AQ675" s="33"/>
      <c r="AR675" s="33"/>
      <c r="AS675" s="33"/>
      <c r="AT675" s="33"/>
      <c r="AU675" s="33"/>
    </row>
    <row r="676" spans="1:47" ht="12.75" customHeight="1">
      <c r="A676" s="92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96"/>
      <c r="AE676" s="33"/>
      <c r="AF676" s="33"/>
      <c r="AG676" s="33"/>
      <c r="AH676" s="33"/>
      <c r="AI676" s="33"/>
      <c r="AJ676" s="33"/>
      <c r="AK676" s="33"/>
      <c r="AL676" s="33"/>
      <c r="AM676" s="33"/>
      <c r="AN676" s="33"/>
      <c r="AO676" s="33"/>
      <c r="AP676" s="33"/>
      <c r="AQ676" s="33"/>
      <c r="AR676" s="33"/>
      <c r="AS676" s="33"/>
      <c r="AT676" s="33"/>
      <c r="AU676" s="33"/>
    </row>
    <row r="677" spans="1:47" ht="12.75" customHeight="1">
      <c r="A677" s="92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96"/>
      <c r="AE677" s="33"/>
      <c r="AF677" s="33"/>
      <c r="AG677" s="33"/>
      <c r="AH677" s="33"/>
      <c r="AI677" s="33"/>
      <c r="AJ677" s="33"/>
      <c r="AK677" s="33"/>
      <c r="AL677" s="33"/>
      <c r="AM677" s="33"/>
      <c r="AN677" s="33"/>
      <c r="AO677" s="33"/>
      <c r="AP677" s="33"/>
      <c r="AQ677" s="33"/>
      <c r="AR677" s="33"/>
      <c r="AS677" s="33"/>
      <c r="AT677" s="33"/>
      <c r="AU677" s="33"/>
    </row>
    <row r="678" spans="1:47" ht="12.75" customHeight="1">
      <c r="A678" s="92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96"/>
      <c r="AE678" s="33"/>
      <c r="AF678" s="33"/>
      <c r="AG678" s="33"/>
      <c r="AH678" s="33"/>
      <c r="AI678" s="33"/>
      <c r="AJ678" s="33"/>
      <c r="AK678" s="33"/>
      <c r="AL678" s="33"/>
      <c r="AM678" s="33"/>
      <c r="AN678" s="33"/>
      <c r="AO678" s="33"/>
      <c r="AP678" s="33"/>
      <c r="AQ678" s="33"/>
      <c r="AR678" s="33"/>
      <c r="AS678" s="33"/>
      <c r="AT678" s="33"/>
      <c r="AU678" s="33"/>
    </row>
    <row r="679" spans="1:47" ht="12.75" customHeight="1">
      <c r="A679" s="92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96"/>
      <c r="AE679" s="33"/>
      <c r="AF679" s="33"/>
      <c r="AG679" s="33"/>
      <c r="AH679" s="33"/>
      <c r="AI679" s="33"/>
      <c r="AJ679" s="33"/>
      <c r="AK679" s="33"/>
      <c r="AL679" s="33"/>
      <c r="AM679" s="33"/>
      <c r="AN679" s="33"/>
      <c r="AO679" s="33"/>
      <c r="AP679" s="33"/>
      <c r="AQ679" s="33"/>
      <c r="AR679" s="33"/>
      <c r="AS679" s="33"/>
      <c r="AT679" s="33"/>
      <c r="AU679" s="33"/>
    </row>
    <row r="680" spans="1:47" ht="12.75" customHeight="1">
      <c r="A680" s="92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96"/>
      <c r="AE680" s="33"/>
      <c r="AF680" s="33"/>
      <c r="AG680" s="33"/>
      <c r="AH680" s="33"/>
      <c r="AI680" s="33"/>
      <c r="AJ680" s="33"/>
      <c r="AK680" s="33"/>
      <c r="AL680" s="33"/>
      <c r="AM680" s="33"/>
      <c r="AN680" s="33"/>
      <c r="AO680" s="33"/>
      <c r="AP680" s="33"/>
      <c r="AQ680" s="33"/>
      <c r="AR680" s="33"/>
      <c r="AS680" s="33"/>
      <c r="AT680" s="33"/>
      <c r="AU680" s="33"/>
    </row>
    <row r="681" spans="1:47" ht="12.75" customHeight="1">
      <c r="A681" s="92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96"/>
      <c r="AE681" s="33"/>
      <c r="AF681" s="33"/>
      <c r="AG681" s="33"/>
      <c r="AH681" s="33"/>
      <c r="AI681" s="33"/>
      <c r="AJ681" s="33"/>
      <c r="AK681" s="33"/>
      <c r="AL681" s="33"/>
      <c r="AM681" s="33"/>
      <c r="AN681" s="33"/>
      <c r="AO681" s="33"/>
      <c r="AP681" s="33"/>
      <c r="AQ681" s="33"/>
      <c r="AR681" s="33"/>
      <c r="AS681" s="33"/>
      <c r="AT681" s="33"/>
      <c r="AU681" s="33"/>
    </row>
    <row r="682" spans="1:47" ht="12.75" customHeight="1">
      <c r="A682" s="92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96"/>
      <c r="AE682" s="33"/>
      <c r="AF682" s="33"/>
      <c r="AG682" s="33"/>
      <c r="AH682" s="33"/>
      <c r="AI682" s="33"/>
      <c r="AJ682" s="33"/>
      <c r="AK682" s="33"/>
      <c r="AL682" s="33"/>
      <c r="AM682" s="33"/>
      <c r="AN682" s="33"/>
      <c r="AO682" s="33"/>
      <c r="AP682" s="33"/>
      <c r="AQ682" s="33"/>
      <c r="AR682" s="33"/>
      <c r="AS682" s="33"/>
      <c r="AT682" s="33"/>
      <c r="AU682" s="33"/>
    </row>
    <row r="683" spans="1:47" ht="12.75" customHeight="1">
      <c r="A683" s="92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96"/>
      <c r="AE683" s="33"/>
      <c r="AF683" s="33"/>
      <c r="AG683" s="33"/>
      <c r="AH683" s="33"/>
      <c r="AI683" s="33"/>
      <c r="AJ683" s="33"/>
      <c r="AK683" s="33"/>
      <c r="AL683" s="33"/>
      <c r="AM683" s="33"/>
      <c r="AN683" s="33"/>
      <c r="AO683" s="33"/>
      <c r="AP683" s="33"/>
      <c r="AQ683" s="33"/>
      <c r="AR683" s="33"/>
      <c r="AS683" s="33"/>
      <c r="AT683" s="33"/>
      <c r="AU683" s="33"/>
    </row>
    <row r="684" spans="1:47" ht="12.75" customHeight="1">
      <c r="A684" s="92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96"/>
      <c r="AE684" s="33"/>
      <c r="AF684" s="33"/>
      <c r="AG684" s="33"/>
      <c r="AH684" s="33"/>
      <c r="AI684" s="33"/>
      <c r="AJ684" s="33"/>
      <c r="AK684" s="33"/>
      <c r="AL684" s="33"/>
      <c r="AM684" s="33"/>
      <c r="AN684" s="33"/>
      <c r="AO684" s="33"/>
      <c r="AP684" s="33"/>
      <c r="AQ684" s="33"/>
      <c r="AR684" s="33"/>
      <c r="AS684" s="33"/>
      <c r="AT684" s="33"/>
      <c r="AU684" s="33"/>
    </row>
    <row r="685" spans="1:47" ht="12.75" customHeight="1">
      <c r="A685" s="92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96"/>
      <c r="AE685" s="33"/>
      <c r="AF685" s="33"/>
      <c r="AG685" s="33"/>
      <c r="AH685" s="33"/>
      <c r="AI685" s="33"/>
      <c r="AJ685" s="33"/>
      <c r="AK685" s="33"/>
      <c r="AL685" s="33"/>
      <c r="AM685" s="33"/>
      <c r="AN685" s="33"/>
      <c r="AO685" s="33"/>
      <c r="AP685" s="33"/>
      <c r="AQ685" s="33"/>
      <c r="AR685" s="33"/>
      <c r="AS685" s="33"/>
      <c r="AT685" s="33"/>
      <c r="AU685" s="33"/>
    </row>
    <row r="686" spans="1:47" ht="12.75" customHeight="1">
      <c r="A686" s="92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96"/>
      <c r="AE686" s="33"/>
      <c r="AF686" s="33"/>
      <c r="AG686" s="33"/>
      <c r="AH686" s="33"/>
      <c r="AI686" s="33"/>
      <c r="AJ686" s="33"/>
      <c r="AK686" s="33"/>
      <c r="AL686" s="33"/>
      <c r="AM686" s="33"/>
      <c r="AN686" s="33"/>
      <c r="AO686" s="33"/>
      <c r="AP686" s="33"/>
      <c r="AQ686" s="33"/>
      <c r="AR686" s="33"/>
      <c r="AS686" s="33"/>
      <c r="AT686" s="33"/>
      <c r="AU686" s="33"/>
    </row>
    <row r="687" spans="1:47" ht="12.75" customHeight="1">
      <c r="A687" s="92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96"/>
      <c r="AE687" s="33"/>
      <c r="AF687" s="33"/>
      <c r="AG687" s="33"/>
      <c r="AH687" s="33"/>
      <c r="AI687" s="33"/>
      <c r="AJ687" s="33"/>
      <c r="AK687" s="33"/>
      <c r="AL687" s="33"/>
      <c r="AM687" s="33"/>
      <c r="AN687" s="33"/>
      <c r="AO687" s="33"/>
      <c r="AP687" s="33"/>
      <c r="AQ687" s="33"/>
      <c r="AR687" s="33"/>
      <c r="AS687" s="33"/>
      <c r="AT687" s="33"/>
      <c r="AU687" s="33"/>
    </row>
    <row r="688" spans="1:47" ht="12.75" customHeight="1">
      <c r="A688" s="92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96"/>
      <c r="AE688" s="33"/>
      <c r="AF688" s="33"/>
      <c r="AG688" s="33"/>
      <c r="AH688" s="33"/>
      <c r="AI688" s="33"/>
      <c r="AJ688" s="33"/>
      <c r="AK688" s="33"/>
      <c r="AL688" s="33"/>
      <c r="AM688" s="33"/>
      <c r="AN688" s="33"/>
      <c r="AO688" s="33"/>
      <c r="AP688" s="33"/>
      <c r="AQ688" s="33"/>
      <c r="AR688" s="33"/>
      <c r="AS688" s="33"/>
      <c r="AT688" s="33"/>
      <c r="AU688" s="33"/>
    </row>
    <row r="689" spans="1:47" ht="12.75" customHeight="1">
      <c r="A689" s="92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96"/>
      <c r="AE689" s="33"/>
      <c r="AF689" s="33"/>
      <c r="AG689" s="33"/>
      <c r="AH689" s="33"/>
      <c r="AI689" s="33"/>
      <c r="AJ689" s="33"/>
      <c r="AK689" s="33"/>
      <c r="AL689" s="33"/>
      <c r="AM689" s="33"/>
      <c r="AN689" s="33"/>
      <c r="AO689" s="33"/>
      <c r="AP689" s="33"/>
      <c r="AQ689" s="33"/>
      <c r="AR689" s="33"/>
      <c r="AS689" s="33"/>
      <c r="AT689" s="33"/>
      <c r="AU689" s="33"/>
    </row>
    <row r="690" spans="1:47" ht="12.75" customHeight="1">
      <c r="A690" s="92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96"/>
      <c r="AE690" s="33"/>
      <c r="AF690" s="33"/>
      <c r="AG690" s="33"/>
      <c r="AH690" s="33"/>
      <c r="AI690" s="33"/>
      <c r="AJ690" s="33"/>
      <c r="AK690" s="33"/>
      <c r="AL690" s="33"/>
      <c r="AM690" s="33"/>
      <c r="AN690" s="33"/>
      <c r="AO690" s="33"/>
      <c r="AP690" s="33"/>
      <c r="AQ690" s="33"/>
      <c r="AR690" s="33"/>
      <c r="AS690" s="33"/>
      <c r="AT690" s="33"/>
      <c r="AU690" s="33"/>
    </row>
    <row r="691" spans="1:47" ht="12.75" customHeight="1">
      <c r="A691" s="92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96"/>
      <c r="AE691" s="33"/>
      <c r="AF691" s="33"/>
      <c r="AG691" s="33"/>
      <c r="AH691" s="33"/>
      <c r="AI691" s="33"/>
      <c r="AJ691" s="33"/>
      <c r="AK691" s="33"/>
      <c r="AL691" s="33"/>
      <c r="AM691" s="33"/>
      <c r="AN691" s="33"/>
      <c r="AO691" s="33"/>
      <c r="AP691" s="33"/>
      <c r="AQ691" s="33"/>
      <c r="AR691" s="33"/>
      <c r="AS691" s="33"/>
      <c r="AT691" s="33"/>
      <c r="AU691" s="33"/>
    </row>
    <row r="692" spans="1:47" ht="12.75" customHeight="1">
      <c r="A692" s="92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96"/>
      <c r="AE692" s="33"/>
      <c r="AF692" s="33"/>
      <c r="AG692" s="33"/>
      <c r="AH692" s="33"/>
      <c r="AI692" s="33"/>
      <c r="AJ692" s="33"/>
      <c r="AK692" s="33"/>
      <c r="AL692" s="33"/>
      <c r="AM692" s="33"/>
      <c r="AN692" s="33"/>
      <c r="AO692" s="33"/>
      <c r="AP692" s="33"/>
      <c r="AQ692" s="33"/>
      <c r="AR692" s="33"/>
      <c r="AS692" s="33"/>
      <c r="AT692" s="33"/>
      <c r="AU692" s="33"/>
    </row>
    <row r="693" spans="1:47" ht="12.75" customHeight="1">
      <c r="A693" s="92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96"/>
      <c r="AE693" s="33"/>
      <c r="AF693" s="33"/>
      <c r="AG693" s="33"/>
      <c r="AH693" s="33"/>
      <c r="AI693" s="33"/>
      <c r="AJ693" s="33"/>
      <c r="AK693" s="33"/>
      <c r="AL693" s="33"/>
      <c r="AM693" s="33"/>
      <c r="AN693" s="33"/>
      <c r="AO693" s="33"/>
      <c r="AP693" s="33"/>
      <c r="AQ693" s="33"/>
      <c r="AR693" s="33"/>
      <c r="AS693" s="33"/>
      <c r="AT693" s="33"/>
      <c r="AU693" s="33"/>
    </row>
    <row r="694" spans="1:47" ht="12.75" customHeight="1">
      <c r="A694" s="92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96"/>
      <c r="AE694" s="33"/>
      <c r="AF694" s="33"/>
      <c r="AG694" s="33"/>
      <c r="AH694" s="33"/>
      <c r="AI694" s="33"/>
      <c r="AJ694" s="33"/>
      <c r="AK694" s="33"/>
      <c r="AL694" s="33"/>
      <c r="AM694" s="33"/>
      <c r="AN694" s="33"/>
      <c r="AO694" s="33"/>
      <c r="AP694" s="33"/>
      <c r="AQ694" s="33"/>
      <c r="AR694" s="33"/>
      <c r="AS694" s="33"/>
      <c r="AT694" s="33"/>
      <c r="AU694" s="33"/>
    </row>
    <row r="695" spans="1:47" ht="12.75" customHeight="1">
      <c r="A695" s="92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96"/>
      <c r="AE695" s="33"/>
      <c r="AF695" s="33"/>
      <c r="AG695" s="33"/>
      <c r="AH695" s="33"/>
      <c r="AI695" s="33"/>
      <c r="AJ695" s="33"/>
      <c r="AK695" s="33"/>
      <c r="AL695" s="33"/>
      <c r="AM695" s="33"/>
      <c r="AN695" s="33"/>
      <c r="AO695" s="33"/>
      <c r="AP695" s="33"/>
      <c r="AQ695" s="33"/>
      <c r="AR695" s="33"/>
      <c r="AS695" s="33"/>
      <c r="AT695" s="33"/>
      <c r="AU695" s="33"/>
    </row>
    <row r="696" spans="1:47" ht="12.75" customHeight="1">
      <c r="A696" s="92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96"/>
      <c r="AE696" s="33"/>
      <c r="AF696" s="33"/>
      <c r="AG696" s="33"/>
      <c r="AH696" s="33"/>
      <c r="AI696" s="33"/>
      <c r="AJ696" s="33"/>
      <c r="AK696" s="33"/>
      <c r="AL696" s="33"/>
      <c r="AM696" s="33"/>
      <c r="AN696" s="33"/>
      <c r="AO696" s="33"/>
      <c r="AP696" s="33"/>
      <c r="AQ696" s="33"/>
      <c r="AR696" s="33"/>
      <c r="AS696" s="33"/>
      <c r="AT696" s="33"/>
      <c r="AU696" s="33"/>
    </row>
    <row r="697" spans="1:47" ht="12.75" customHeight="1">
      <c r="A697" s="92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96"/>
      <c r="AE697" s="33"/>
      <c r="AF697" s="33"/>
      <c r="AG697" s="33"/>
      <c r="AH697" s="33"/>
      <c r="AI697" s="33"/>
      <c r="AJ697" s="33"/>
      <c r="AK697" s="33"/>
      <c r="AL697" s="33"/>
      <c r="AM697" s="33"/>
      <c r="AN697" s="33"/>
      <c r="AO697" s="33"/>
      <c r="AP697" s="33"/>
      <c r="AQ697" s="33"/>
      <c r="AR697" s="33"/>
      <c r="AS697" s="33"/>
      <c r="AT697" s="33"/>
      <c r="AU697" s="33"/>
    </row>
    <row r="698" spans="1:47" ht="12.75" customHeight="1">
      <c r="A698" s="92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96"/>
      <c r="AE698" s="33"/>
      <c r="AF698" s="33"/>
      <c r="AG698" s="33"/>
      <c r="AH698" s="33"/>
      <c r="AI698" s="33"/>
      <c r="AJ698" s="33"/>
      <c r="AK698" s="33"/>
      <c r="AL698" s="33"/>
      <c r="AM698" s="33"/>
      <c r="AN698" s="33"/>
      <c r="AO698" s="33"/>
      <c r="AP698" s="33"/>
      <c r="AQ698" s="33"/>
      <c r="AR698" s="33"/>
      <c r="AS698" s="33"/>
      <c r="AT698" s="33"/>
      <c r="AU698" s="33"/>
    </row>
    <row r="699" spans="1:47" ht="12.75" customHeight="1">
      <c r="A699" s="92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96"/>
      <c r="AE699" s="33"/>
      <c r="AF699" s="33"/>
      <c r="AG699" s="33"/>
      <c r="AH699" s="33"/>
      <c r="AI699" s="33"/>
      <c r="AJ699" s="33"/>
      <c r="AK699" s="33"/>
      <c r="AL699" s="33"/>
      <c r="AM699" s="33"/>
      <c r="AN699" s="33"/>
      <c r="AO699" s="33"/>
      <c r="AP699" s="33"/>
      <c r="AQ699" s="33"/>
      <c r="AR699" s="33"/>
      <c r="AS699" s="33"/>
      <c r="AT699" s="33"/>
      <c r="AU699" s="33"/>
    </row>
    <row r="700" spans="1:47" ht="12.75" customHeight="1">
      <c r="A700" s="92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96"/>
      <c r="AE700" s="33"/>
      <c r="AF700" s="33"/>
      <c r="AG700" s="33"/>
      <c r="AH700" s="33"/>
      <c r="AI700" s="33"/>
      <c r="AJ700" s="33"/>
      <c r="AK700" s="33"/>
      <c r="AL700" s="33"/>
      <c r="AM700" s="33"/>
      <c r="AN700" s="33"/>
      <c r="AO700" s="33"/>
      <c r="AP700" s="33"/>
      <c r="AQ700" s="33"/>
      <c r="AR700" s="33"/>
      <c r="AS700" s="33"/>
      <c r="AT700" s="33"/>
      <c r="AU700" s="33"/>
    </row>
    <row r="701" spans="1:47" ht="12.75" customHeight="1">
      <c r="A701" s="92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96"/>
      <c r="AE701" s="33"/>
      <c r="AF701" s="33"/>
      <c r="AG701" s="33"/>
      <c r="AH701" s="33"/>
      <c r="AI701" s="33"/>
      <c r="AJ701" s="33"/>
      <c r="AK701" s="33"/>
      <c r="AL701" s="33"/>
      <c r="AM701" s="33"/>
      <c r="AN701" s="33"/>
      <c r="AO701" s="33"/>
      <c r="AP701" s="33"/>
      <c r="AQ701" s="33"/>
      <c r="AR701" s="33"/>
      <c r="AS701" s="33"/>
      <c r="AT701" s="33"/>
      <c r="AU701" s="33"/>
    </row>
    <row r="702" spans="1:47" ht="12.75" customHeight="1">
      <c r="A702" s="92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96"/>
      <c r="AE702" s="33"/>
      <c r="AF702" s="33"/>
      <c r="AG702" s="33"/>
      <c r="AH702" s="33"/>
      <c r="AI702" s="33"/>
      <c r="AJ702" s="33"/>
      <c r="AK702" s="33"/>
      <c r="AL702" s="33"/>
      <c r="AM702" s="33"/>
      <c r="AN702" s="33"/>
      <c r="AO702" s="33"/>
      <c r="AP702" s="33"/>
      <c r="AQ702" s="33"/>
      <c r="AR702" s="33"/>
      <c r="AS702" s="33"/>
      <c r="AT702" s="33"/>
      <c r="AU702" s="33"/>
    </row>
    <row r="703" spans="1:47" ht="12.75" customHeight="1">
      <c r="A703" s="92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96"/>
      <c r="AE703" s="33"/>
      <c r="AF703" s="33"/>
      <c r="AG703" s="33"/>
      <c r="AH703" s="33"/>
      <c r="AI703" s="33"/>
      <c r="AJ703" s="33"/>
      <c r="AK703" s="33"/>
      <c r="AL703" s="33"/>
      <c r="AM703" s="33"/>
      <c r="AN703" s="33"/>
      <c r="AO703" s="33"/>
      <c r="AP703" s="33"/>
      <c r="AQ703" s="33"/>
      <c r="AR703" s="33"/>
      <c r="AS703" s="33"/>
      <c r="AT703" s="33"/>
      <c r="AU703" s="33"/>
    </row>
    <row r="704" spans="1:47" ht="12.75" customHeight="1">
      <c r="A704" s="92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96"/>
      <c r="AE704" s="33"/>
      <c r="AF704" s="33"/>
      <c r="AG704" s="33"/>
      <c r="AH704" s="33"/>
      <c r="AI704" s="33"/>
      <c r="AJ704" s="33"/>
      <c r="AK704" s="33"/>
      <c r="AL704" s="33"/>
      <c r="AM704" s="33"/>
      <c r="AN704" s="33"/>
      <c r="AO704" s="33"/>
      <c r="AP704" s="33"/>
      <c r="AQ704" s="33"/>
      <c r="AR704" s="33"/>
      <c r="AS704" s="33"/>
      <c r="AT704" s="33"/>
      <c r="AU704" s="33"/>
    </row>
    <row r="705" spans="1:47" ht="12.75" customHeight="1">
      <c r="A705" s="92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96"/>
      <c r="AE705" s="33"/>
      <c r="AF705" s="33"/>
      <c r="AG705" s="33"/>
      <c r="AH705" s="33"/>
      <c r="AI705" s="33"/>
      <c r="AJ705" s="33"/>
      <c r="AK705" s="33"/>
      <c r="AL705" s="33"/>
      <c r="AM705" s="33"/>
      <c r="AN705" s="33"/>
      <c r="AO705" s="33"/>
      <c r="AP705" s="33"/>
      <c r="AQ705" s="33"/>
      <c r="AR705" s="33"/>
      <c r="AS705" s="33"/>
      <c r="AT705" s="33"/>
      <c r="AU705" s="33"/>
    </row>
    <row r="706" spans="1:47" ht="12.75" customHeight="1">
      <c r="A706" s="92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96"/>
      <c r="AE706" s="33"/>
      <c r="AF706" s="33"/>
      <c r="AG706" s="33"/>
      <c r="AH706" s="33"/>
      <c r="AI706" s="33"/>
      <c r="AJ706" s="33"/>
      <c r="AK706" s="33"/>
      <c r="AL706" s="33"/>
      <c r="AM706" s="33"/>
      <c r="AN706" s="33"/>
      <c r="AO706" s="33"/>
      <c r="AP706" s="33"/>
      <c r="AQ706" s="33"/>
      <c r="AR706" s="33"/>
      <c r="AS706" s="33"/>
      <c r="AT706" s="33"/>
      <c r="AU706" s="33"/>
    </row>
    <row r="707" spans="1:47" ht="12.75" customHeight="1">
      <c r="A707" s="92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96"/>
      <c r="AE707" s="33"/>
      <c r="AF707" s="33"/>
      <c r="AG707" s="33"/>
      <c r="AH707" s="33"/>
      <c r="AI707" s="33"/>
      <c r="AJ707" s="33"/>
      <c r="AK707" s="33"/>
      <c r="AL707" s="33"/>
      <c r="AM707" s="33"/>
      <c r="AN707" s="33"/>
      <c r="AO707" s="33"/>
      <c r="AP707" s="33"/>
      <c r="AQ707" s="33"/>
      <c r="AR707" s="33"/>
      <c r="AS707" s="33"/>
      <c r="AT707" s="33"/>
      <c r="AU707" s="33"/>
    </row>
    <row r="708" spans="1:47" ht="12.75" customHeight="1">
      <c r="A708" s="92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96"/>
      <c r="AE708" s="33"/>
      <c r="AF708" s="33"/>
      <c r="AG708" s="33"/>
      <c r="AH708" s="33"/>
      <c r="AI708" s="33"/>
      <c r="AJ708" s="33"/>
      <c r="AK708" s="33"/>
      <c r="AL708" s="33"/>
      <c r="AM708" s="33"/>
      <c r="AN708" s="33"/>
      <c r="AO708" s="33"/>
      <c r="AP708" s="33"/>
      <c r="AQ708" s="33"/>
      <c r="AR708" s="33"/>
      <c r="AS708" s="33"/>
      <c r="AT708" s="33"/>
      <c r="AU708" s="33"/>
    </row>
    <row r="709" spans="1:47" ht="12.75" customHeight="1">
      <c r="A709" s="92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96"/>
      <c r="AE709" s="33"/>
      <c r="AF709" s="33"/>
      <c r="AG709" s="33"/>
      <c r="AH709" s="33"/>
      <c r="AI709" s="33"/>
      <c r="AJ709" s="33"/>
      <c r="AK709" s="33"/>
      <c r="AL709" s="33"/>
      <c r="AM709" s="33"/>
      <c r="AN709" s="33"/>
      <c r="AO709" s="33"/>
      <c r="AP709" s="33"/>
      <c r="AQ709" s="33"/>
      <c r="AR709" s="33"/>
      <c r="AS709" s="33"/>
      <c r="AT709" s="33"/>
      <c r="AU709" s="33"/>
    </row>
    <row r="710" spans="1:47" ht="12.75" customHeight="1">
      <c r="A710" s="92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96"/>
      <c r="AE710" s="33"/>
      <c r="AF710" s="33"/>
      <c r="AG710" s="33"/>
      <c r="AH710" s="33"/>
      <c r="AI710" s="33"/>
      <c r="AJ710" s="33"/>
      <c r="AK710" s="33"/>
      <c r="AL710" s="33"/>
      <c r="AM710" s="33"/>
      <c r="AN710" s="33"/>
      <c r="AO710" s="33"/>
      <c r="AP710" s="33"/>
      <c r="AQ710" s="33"/>
      <c r="AR710" s="33"/>
      <c r="AS710" s="33"/>
      <c r="AT710" s="33"/>
      <c r="AU710" s="33"/>
    </row>
    <row r="711" spans="1:47" ht="12.75" customHeight="1">
      <c r="A711" s="92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96"/>
      <c r="AE711" s="33"/>
      <c r="AF711" s="33"/>
      <c r="AG711" s="33"/>
      <c r="AH711" s="33"/>
      <c r="AI711" s="33"/>
      <c r="AJ711" s="33"/>
      <c r="AK711" s="33"/>
      <c r="AL711" s="33"/>
      <c r="AM711" s="33"/>
      <c r="AN711" s="33"/>
      <c r="AO711" s="33"/>
      <c r="AP711" s="33"/>
      <c r="AQ711" s="33"/>
      <c r="AR711" s="33"/>
      <c r="AS711" s="33"/>
      <c r="AT711" s="33"/>
      <c r="AU711" s="33"/>
    </row>
    <row r="712" spans="1:47" ht="12.75" customHeight="1">
      <c r="A712" s="92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96"/>
      <c r="AE712" s="33"/>
      <c r="AF712" s="33"/>
      <c r="AG712" s="33"/>
      <c r="AH712" s="33"/>
      <c r="AI712" s="33"/>
      <c r="AJ712" s="33"/>
      <c r="AK712" s="33"/>
      <c r="AL712" s="33"/>
      <c r="AM712" s="33"/>
      <c r="AN712" s="33"/>
      <c r="AO712" s="33"/>
      <c r="AP712" s="33"/>
      <c r="AQ712" s="33"/>
      <c r="AR712" s="33"/>
      <c r="AS712" s="33"/>
      <c r="AT712" s="33"/>
      <c r="AU712" s="33"/>
    </row>
    <row r="713" spans="1:47" ht="12.75" customHeight="1">
      <c r="A713" s="92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96"/>
      <c r="AE713" s="33"/>
      <c r="AF713" s="33"/>
      <c r="AG713" s="33"/>
      <c r="AH713" s="33"/>
      <c r="AI713" s="33"/>
      <c r="AJ713" s="33"/>
      <c r="AK713" s="33"/>
      <c r="AL713" s="33"/>
      <c r="AM713" s="33"/>
      <c r="AN713" s="33"/>
      <c r="AO713" s="33"/>
      <c r="AP713" s="33"/>
      <c r="AQ713" s="33"/>
      <c r="AR713" s="33"/>
      <c r="AS713" s="33"/>
      <c r="AT713" s="33"/>
      <c r="AU713" s="33"/>
    </row>
    <row r="714" spans="1:47" ht="12.75" customHeight="1">
      <c r="A714" s="92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96"/>
      <c r="AE714" s="33"/>
      <c r="AF714" s="33"/>
      <c r="AG714" s="33"/>
      <c r="AH714" s="33"/>
      <c r="AI714" s="33"/>
      <c r="AJ714" s="33"/>
      <c r="AK714" s="33"/>
      <c r="AL714" s="33"/>
      <c r="AM714" s="33"/>
      <c r="AN714" s="33"/>
      <c r="AO714" s="33"/>
      <c r="AP714" s="33"/>
      <c r="AQ714" s="33"/>
      <c r="AR714" s="33"/>
      <c r="AS714" s="33"/>
      <c r="AT714" s="33"/>
      <c r="AU714" s="33"/>
    </row>
    <row r="715" spans="1:47" ht="12.75" customHeight="1">
      <c r="A715" s="92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96"/>
      <c r="AE715" s="33"/>
      <c r="AF715" s="33"/>
      <c r="AG715" s="33"/>
      <c r="AH715" s="33"/>
      <c r="AI715" s="33"/>
      <c r="AJ715" s="33"/>
      <c r="AK715" s="33"/>
      <c r="AL715" s="33"/>
      <c r="AM715" s="33"/>
      <c r="AN715" s="33"/>
      <c r="AO715" s="33"/>
      <c r="AP715" s="33"/>
      <c r="AQ715" s="33"/>
      <c r="AR715" s="33"/>
      <c r="AS715" s="33"/>
      <c r="AT715" s="33"/>
      <c r="AU715" s="33"/>
    </row>
    <row r="716" spans="1:47" ht="12.75" customHeight="1">
      <c r="A716" s="92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96"/>
      <c r="AE716" s="33"/>
      <c r="AF716" s="33"/>
      <c r="AG716" s="33"/>
      <c r="AH716" s="33"/>
      <c r="AI716" s="33"/>
      <c r="AJ716" s="33"/>
      <c r="AK716" s="33"/>
      <c r="AL716" s="33"/>
      <c r="AM716" s="33"/>
      <c r="AN716" s="33"/>
      <c r="AO716" s="33"/>
      <c r="AP716" s="33"/>
      <c r="AQ716" s="33"/>
      <c r="AR716" s="33"/>
      <c r="AS716" s="33"/>
      <c r="AT716" s="33"/>
      <c r="AU716" s="33"/>
    </row>
    <row r="717" spans="1:47" ht="12.75" customHeight="1">
      <c r="A717" s="92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96"/>
      <c r="AE717" s="33"/>
      <c r="AF717" s="33"/>
      <c r="AG717" s="33"/>
      <c r="AH717" s="33"/>
      <c r="AI717" s="33"/>
      <c r="AJ717" s="33"/>
      <c r="AK717" s="33"/>
      <c r="AL717" s="33"/>
      <c r="AM717" s="33"/>
      <c r="AN717" s="33"/>
      <c r="AO717" s="33"/>
      <c r="AP717" s="33"/>
      <c r="AQ717" s="33"/>
      <c r="AR717" s="33"/>
      <c r="AS717" s="33"/>
      <c r="AT717" s="33"/>
      <c r="AU717" s="33"/>
    </row>
    <row r="718" spans="1:47" ht="12.75" customHeight="1">
      <c r="A718" s="92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96"/>
      <c r="AE718" s="33"/>
      <c r="AF718" s="33"/>
      <c r="AG718" s="33"/>
      <c r="AH718" s="33"/>
      <c r="AI718" s="33"/>
      <c r="AJ718" s="33"/>
      <c r="AK718" s="33"/>
      <c r="AL718" s="33"/>
      <c r="AM718" s="33"/>
      <c r="AN718" s="33"/>
      <c r="AO718" s="33"/>
      <c r="AP718" s="33"/>
      <c r="AQ718" s="33"/>
      <c r="AR718" s="33"/>
      <c r="AS718" s="33"/>
      <c r="AT718" s="33"/>
      <c r="AU718" s="33"/>
    </row>
    <row r="719" spans="1:47" ht="12.75" customHeight="1">
      <c r="A719" s="92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96"/>
      <c r="AE719" s="33"/>
      <c r="AF719" s="33"/>
      <c r="AG719" s="33"/>
      <c r="AH719" s="33"/>
      <c r="AI719" s="33"/>
      <c r="AJ719" s="33"/>
      <c r="AK719" s="33"/>
      <c r="AL719" s="33"/>
      <c r="AM719" s="33"/>
      <c r="AN719" s="33"/>
      <c r="AO719" s="33"/>
      <c r="AP719" s="33"/>
      <c r="AQ719" s="33"/>
      <c r="AR719" s="33"/>
      <c r="AS719" s="33"/>
      <c r="AT719" s="33"/>
      <c r="AU719" s="33"/>
    </row>
    <row r="720" spans="1:47" ht="12.75" customHeight="1">
      <c r="A720" s="92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96"/>
      <c r="AE720" s="33"/>
      <c r="AF720" s="33"/>
      <c r="AG720" s="33"/>
      <c r="AH720" s="33"/>
      <c r="AI720" s="33"/>
      <c r="AJ720" s="33"/>
      <c r="AK720" s="33"/>
      <c r="AL720" s="33"/>
      <c r="AM720" s="33"/>
      <c r="AN720" s="33"/>
      <c r="AO720" s="33"/>
      <c r="AP720" s="33"/>
      <c r="AQ720" s="33"/>
      <c r="AR720" s="33"/>
      <c r="AS720" s="33"/>
      <c r="AT720" s="33"/>
      <c r="AU720" s="33"/>
    </row>
    <row r="721" spans="1:47" ht="12.75" customHeight="1">
      <c r="A721" s="92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96"/>
      <c r="AE721" s="33"/>
      <c r="AF721" s="33"/>
      <c r="AG721" s="33"/>
      <c r="AH721" s="33"/>
      <c r="AI721" s="33"/>
      <c r="AJ721" s="33"/>
      <c r="AK721" s="33"/>
      <c r="AL721" s="33"/>
      <c r="AM721" s="33"/>
      <c r="AN721" s="33"/>
      <c r="AO721" s="33"/>
      <c r="AP721" s="33"/>
      <c r="AQ721" s="33"/>
      <c r="AR721" s="33"/>
      <c r="AS721" s="33"/>
      <c r="AT721" s="33"/>
      <c r="AU721" s="33"/>
    </row>
    <row r="722" spans="1:47" ht="12.75" customHeight="1">
      <c r="A722" s="92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96"/>
      <c r="AE722" s="33"/>
      <c r="AF722" s="33"/>
      <c r="AG722" s="33"/>
      <c r="AH722" s="33"/>
      <c r="AI722" s="33"/>
      <c r="AJ722" s="33"/>
      <c r="AK722" s="33"/>
      <c r="AL722" s="33"/>
      <c r="AM722" s="33"/>
      <c r="AN722" s="33"/>
      <c r="AO722" s="33"/>
      <c r="AP722" s="33"/>
      <c r="AQ722" s="33"/>
      <c r="AR722" s="33"/>
      <c r="AS722" s="33"/>
      <c r="AT722" s="33"/>
      <c r="AU722" s="33"/>
    </row>
    <row r="723" spans="1:47" ht="12.75" customHeight="1">
      <c r="A723" s="92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96"/>
      <c r="AE723" s="33"/>
      <c r="AF723" s="33"/>
      <c r="AG723" s="33"/>
      <c r="AH723" s="33"/>
      <c r="AI723" s="33"/>
      <c r="AJ723" s="33"/>
      <c r="AK723" s="33"/>
      <c r="AL723" s="33"/>
      <c r="AM723" s="33"/>
      <c r="AN723" s="33"/>
      <c r="AO723" s="33"/>
      <c r="AP723" s="33"/>
      <c r="AQ723" s="33"/>
      <c r="AR723" s="33"/>
      <c r="AS723" s="33"/>
      <c r="AT723" s="33"/>
      <c r="AU723" s="33"/>
    </row>
    <row r="724" spans="1:47" ht="12.75" customHeight="1">
      <c r="A724" s="92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96"/>
      <c r="AE724" s="33"/>
      <c r="AF724" s="33"/>
      <c r="AG724" s="33"/>
      <c r="AH724" s="33"/>
      <c r="AI724" s="33"/>
      <c r="AJ724" s="33"/>
      <c r="AK724" s="33"/>
      <c r="AL724" s="33"/>
      <c r="AM724" s="33"/>
      <c r="AN724" s="33"/>
      <c r="AO724" s="33"/>
      <c r="AP724" s="33"/>
      <c r="AQ724" s="33"/>
      <c r="AR724" s="33"/>
      <c r="AS724" s="33"/>
      <c r="AT724" s="33"/>
      <c r="AU724" s="33"/>
    </row>
    <row r="725" spans="1:47" ht="12.75" customHeight="1">
      <c r="A725" s="92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96"/>
      <c r="AE725" s="33"/>
      <c r="AF725" s="33"/>
      <c r="AG725" s="33"/>
      <c r="AH725" s="33"/>
      <c r="AI725" s="33"/>
      <c r="AJ725" s="33"/>
      <c r="AK725" s="33"/>
      <c r="AL725" s="33"/>
      <c r="AM725" s="33"/>
      <c r="AN725" s="33"/>
      <c r="AO725" s="33"/>
      <c r="AP725" s="33"/>
      <c r="AQ725" s="33"/>
      <c r="AR725" s="33"/>
      <c r="AS725" s="33"/>
      <c r="AT725" s="33"/>
      <c r="AU725" s="33"/>
    </row>
    <row r="726" spans="1:47" ht="12.75" customHeight="1">
      <c r="A726" s="92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96"/>
      <c r="AE726" s="33"/>
      <c r="AF726" s="33"/>
      <c r="AG726" s="33"/>
      <c r="AH726" s="33"/>
      <c r="AI726" s="33"/>
      <c r="AJ726" s="33"/>
      <c r="AK726" s="33"/>
      <c r="AL726" s="33"/>
      <c r="AM726" s="33"/>
      <c r="AN726" s="33"/>
      <c r="AO726" s="33"/>
      <c r="AP726" s="33"/>
      <c r="AQ726" s="33"/>
      <c r="AR726" s="33"/>
      <c r="AS726" s="33"/>
      <c r="AT726" s="33"/>
      <c r="AU726" s="33"/>
    </row>
    <row r="727" spans="1:47" ht="12.75" customHeight="1">
      <c r="A727" s="92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96"/>
      <c r="AE727" s="33"/>
      <c r="AF727" s="33"/>
      <c r="AG727" s="33"/>
      <c r="AH727" s="33"/>
      <c r="AI727" s="33"/>
      <c r="AJ727" s="33"/>
      <c r="AK727" s="33"/>
      <c r="AL727" s="33"/>
      <c r="AM727" s="33"/>
      <c r="AN727" s="33"/>
      <c r="AO727" s="33"/>
      <c r="AP727" s="33"/>
      <c r="AQ727" s="33"/>
      <c r="AR727" s="33"/>
      <c r="AS727" s="33"/>
      <c r="AT727" s="33"/>
      <c r="AU727" s="33"/>
    </row>
    <row r="728" spans="1:47" ht="12.75" customHeight="1">
      <c r="A728" s="92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96"/>
      <c r="AE728" s="33"/>
      <c r="AF728" s="33"/>
      <c r="AG728" s="33"/>
      <c r="AH728" s="33"/>
      <c r="AI728" s="33"/>
      <c r="AJ728" s="33"/>
      <c r="AK728" s="33"/>
      <c r="AL728" s="33"/>
      <c r="AM728" s="33"/>
      <c r="AN728" s="33"/>
      <c r="AO728" s="33"/>
      <c r="AP728" s="33"/>
      <c r="AQ728" s="33"/>
      <c r="AR728" s="33"/>
      <c r="AS728" s="33"/>
      <c r="AT728" s="33"/>
      <c r="AU728" s="33"/>
    </row>
    <row r="729" spans="1:47" ht="12.75" customHeight="1">
      <c r="A729" s="92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96"/>
      <c r="AE729" s="33"/>
      <c r="AF729" s="33"/>
      <c r="AG729" s="33"/>
      <c r="AH729" s="33"/>
      <c r="AI729" s="33"/>
      <c r="AJ729" s="33"/>
      <c r="AK729" s="33"/>
      <c r="AL729" s="33"/>
      <c r="AM729" s="33"/>
      <c r="AN729" s="33"/>
      <c r="AO729" s="33"/>
      <c r="AP729" s="33"/>
      <c r="AQ729" s="33"/>
      <c r="AR729" s="33"/>
      <c r="AS729" s="33"/>
      <c r="AT729" s="33"/>
      <c r="AU729" s="33"/>
    </row>
    <row r="730" spans="1:47" ht="12.75" customHeight="1">
      <c r="A730" s="92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96"/>
      <c r="AE730" s="33"/>
      <c r="AF730" s="33"/>
      <c r="AG730" s="33"/>
      <c r="AH730" s="33"/>
      <c r="AI730" s="33"/>
      <c r="AJ730" s="33"/>
      <c r="AK730" s="33"/>
      <c r="AL730" s="33"/>
      <c r="AM730" s="33"/>
      <c r="AN730" s="33"/>
      <c r="AO730" s="33"/>
      <c r="AP730" s="33"/>
      <c r="AQ730" s="33"/>
      <c r="AR730" s="33"/>
      <c r="AS730" s="33"/>
      <c r="AT730" s="33"/>
      <c r="AU730" s="33"/>
    </row>
    <row r="731" spans="1:47" ht="12.75" customHeight="1">
      <c r="A731" s="92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96"/>
      <c r="AE731" s="33"/>
      <c r="AF731" s="33"/>
      <c r="AG731" s="33"/>
      <c r="AH731" s="33"/>
      <c r="AI731" s="33"/>
      <c r="AJ731" s="33"/>
      <c r="AK731" s="33"/>
      <c r="AL731" s="33"/>
      <c r="AM731" s="33"/>
      <c r="AN731" s="33"/>
      <c r="AO731" s="33"/>
      <c r="AP731" s="33"/>
      <c r="AQ731" s="33"/>
      <c r="AR731" s="33"/>
      <c r="AS731" s="33"/>
      <c r="AT731" s="33"/>
      <c r="AU731" s="33"/>
    </row>
    <row r="732" spans="1:47" ht="12.75" customHeight="1">
      <c r="A732" s="92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96"/>
      <c r="AE732" s="33"/>
      <c r="AF732" s="33"/>
      <c r="AG732" s="33"/>
      <c r="AH732" s="33"/>
      <c r="AI732" s="33"/>
      <c r="AJ732" s="33"/>
      <c r="AK732" s="33"/>
      <c r="AL732" s="33"/>
      <c r="AM732" s="33"/>
      <c r="AN732" s="33"/>
      <c r="AO732" s="33"/>
      <c r="AP732" s="33"/>
      <c r="AQ732" s="33"/>
      <c r="AR732" s="33"/>
      <c r="AS732" s="33"/>
      <c r="AT732" s="33"/>
      <c r="AU732" s="33"/>
    </row>
    <row r="733" spans="1:47" ht="12.75" customHeight="1">
      <c r="A733" s="92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96"/>
      <c r="AE733" s="33"/>
      <c r="AF733" s="33"/>
      <c r="AG733" s="33"/>
      <c r="AH733" s="33"/>
      <c r="AI733" s="33"/>
      <c r="AJ733" s="33"/>
      <c r="AK733" s="33"/>
      <c r="AL733" s="33"/>
      <c r="AM733" s="33"/>
      <c r="AN733" s="33"/>
      <c r="AO733" s="33"/>
      <c r="AP733" s="33"/>
      <c r="AQ733" s="33"/>
      <c r="AR733" s="33"/>
      <c r="AS733" s="33"/>
      <c r="AT733" s="33"/>
      <c r="AU733" s="33"/>
    </row>
    <row r="734" spans="1:47" ht="12.75" customHeight="1">
      <c r="A734" s="92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96"/>
      <c r="AE734" s="33"/>
      <c r="AF734" s="33"/>
      <c r="AG734" s="33"/>
      <c r="AH734" s="33"/>
      <c r="AI734" s="33"/>
      <c r="AJ734" s="33"/>
      <c r="AK734" s="33"/>
      <c r="AL734" s="33"/>
      <c r="AM734" s="33"/>
      <c r="AN734" s="33"/>
      <c r="AO734" s="33"/>
      <c r="AP734" s="33"/>
      <c r="AQ734" s="33"/>
      <c r="AR734" s="33"/>
      <c r="AS734" s="33"/>
      <c r="AT734" s="33"/>
      <c r="AU734" s="33"/>
    </row>
    <row r="735" spans="1:47" ht="12.75" customHeight="1">
      <c r="A735" s="92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96"/>
      <c r="AE735" s="33"/>
      <c r="AF735" s="33"/>
      <c r="AG735" s="33"/>
      <c r="AH735" s="33"/>
      <c r="AI735" s="33"/>
      <c r="AJ735" s="33"/>
      <c r="AK735" s="33"/>
      <c r="AL735" s="33"/>
      <c r="AM735" s="33"/>
      <c r="AN735" s="33"/>
      <c r="AO735" s="33"/>
      <c r="AP735" s="33"/>
      <c r="AQ735" s="33"/>
      <c r="AR735" s="33"/>
      <c r="AS735" s="33"/>
      <c r="AT735" s="33"/>
      <c r="AU735" s="33"/>
    </row>
    <row r="736" spans="1:47" ht="12.75" customHeight="1">
      <c r="A736" s="92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96"/>
      <c r="AE736" s="33"/>
      <c r="AF736" s="33"/>
      <c r="AG736" s="33"/>
      <c r="AH736" s="33"/>
      <c r="AI736" s="33"/>
      <c r="AJ736" s="33"/>
      <c r="AK736" s="33"/>
      <c r="AL736" s="33"/>
      <c r="AM736" s="33"/>
      <c r="AN736" s="33"/>
      <c r="AO736" s="33"/>
      <c r="AP736" s="33"/>
      <c r="AQ736" s="33"/>
      <c r="AR736" s="33"/>
      <c r="AS736" s="33"/>
      <c r="AT736" s="33"/>
      <c r="AU736" s="33"/>
    </row>
    <row r="737" spans="1:47" ht="12.75" customHeight="1">
      <c r="A737" s="92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96"/>
      <c r="AE737" s="33"/>
      <c r="AF737" s="33"/>
      <c r="AG737" s="33"/>
      <c r="AH737" s="33"/>
      <c r="AI737" s="33"/>
      <c r="AJ737" s="33"/>
      <c r="AK737" s="33"/>
      <c r="AL737" s="33"/>
      <c r="AM737" s="33"/>
      <c r="AN737" s="33"/>
      <c r="AO737" s="33"/>
      <c r="AP737" s="33"/>
      <c r="AQ737" s="33"/>
      <c r="AR737" s="33"/>
      <c r="AS737" s="33"/>
      <c r="AT737" s="33"/>
      <c r="AU737" s="33"/>
    </row>
    <row r="738" spans="1:47" ht="12.75" customHeight="1">
      <c r="A738" s="92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96"/>
      <c r="AE738" s="33"/>
      <c r="AF738" s="33"/>
      <c r="AG738" s="33"/>
      <c r="AH738" s="33"/>
      <c r="AI738" s="33"/>
      <c r="AJ738" s="33"/>
      <c r="AK738" s="33"/>
      <c r="AL738" s="33"/>
      <c r="AM738" s="33"/>
      <c r="AN738" s="33"/>
      <c r="AO738" s="33"/>
      <c r="AP738" s="33"/>
      <c r="AQ738" s="33"/>
      <c r="AR738" s="33"/>
      <c r="AS738" s="33"/>
      <c r="AT738" s="33"/>
      <c r="AU738" s="33"/>
    </row>
    <row r="739" spans="1:47" ht="12.75" customHeight="1">
      <c r="A739" s="92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96"/>
      <c r="AE739" s="33"/>
      <c r="AF739" s="33"/>
      <c r="AG739" s="33"/>
      <c r="AH739" s="33"/>
      <c r="AI739" s="33"/>
      <c r="AJ739" s="33"/>
      <c r="AK739" s="33"/>
      <c r="AL739" s="33"/>
      <c r="AM739" s="33"/>
      <c r="AN739" s="33"/>
      <c r="AO739" s="33"/>
      <c r="AP739" s="33"/>
      <c r="AQ739" s="33"/>
      <c r="AR739" s="33"/>
      <c r="AS739" s="33"/>
      <c r="AT739" s="33"/>
      <c r="AU739" s="33"/>
    </row>
    <row r="740" spans="1:47" ht="12.75" customHeight="1">
      <c r="A740" s="92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96"/>
      <c r="AE740" s="33"/>
      <c r="AF740" s="33"/>
      <c r="AG740" s="33"/>
      <c r="AH740" s="33"/>
      <c r="AI740" s="33"/>
      <c r="AJ740" s="33"/>
      <c r="AK740" s="33"/>
      <c r="AL740" s="33"/>
      <c r="AM740" s="33"/>
      <c r="AN740" s="33"/>
      <c r="AO740" s="33"/>
      <c r="AP740" s="33"/>
      <c r="AQ740" s="33"/>
      <c r="AR740" s="33"/>
      <c r="AS740" s="33"/>
      <c r="AT740" s="33"/>
      <c r="AU740" s="33"/>
    </row>
    <row r="741" spans="1:47" ht="12.75" customHeight="1">
      <c r="A741" s="92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96"/>
      <c r="AE741" s="33"/>
      <c r="AF741" s="33"/>
      <c r="AG741" s="33"/>
      <c r="AH741" s="33"/>
      <c r="AI741" s="33"/>
      <c r="AJ741" s="33"/>
      <c r="AK741" s="33"/>
      <c r="AL741" s="33"/>
      <c r="AM741" s="33"/>
      <c r="AN741" s="33"/>
      <c r="AO741" s="33"/>
      <c r="AP741" s="33"/>
      <c r="AQ741" s="33"/>
      <c r="AR741" s="33"/>
      <c r="AS741" s="33"/>
      <c r="AT741" s="33"/>
      <c r="AU741" s="33"/>
    </row>
    <row r="742" spans="1:47" ht="12.75" customHeight="1">
      <c r="A742" s="92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96"/>
      <c r="AE742" s="33"/>
      <c r="AF742" s="33"/>
      <c r="AG742" s="33"/>
      <c r="AH742" s="33"/>
      <c r="AI742" s="33"/>
      <c r="AJ742" s="33"/>
      <c r="AK742" s="33"/>
      <c r="AL742" s="33"/>
      <c r="AM742" s="33"/>
      <c r="AN742" s="33"/>
      <c r="AO742" s="33"/>
      <c r="AP742" s="33"/>
      <c r="AQ742" s="33"/>
      <c r="AR742" s="33"/>
      <c r="AS742" s="33"/>
      <c r="AT742" s="33"/>
      <c r="AU742" s="33"/>
    </row>
    <row r="743" spans="1:47" ht="12.75" customHeight="1">
      <c r="A743" s="92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96"/>
      <c r="AE743" s="33"/>
      <c r="AF743" s="33"/>
      <c r="AG743" s="33"/>
      <c r="AH743" s="33"/>
      <c r="AI743" s="33"/>
      <c r="AJ743" s="33"/>
      <c r="AK743" s="33"/>
      <c r="AL743" s="33"/>
      <c r="AM743" s="33"/>
      <c r="AN743" s="33"/>
      <c r="AO743" s="33"/>
      <c r="AP743" s="33"/>
      <c r="AQ743" s="33"/>
      <c r="AR743" s="33"/>
      <c r="AS743" s="33"/>
      <c r="AT743" s="33"/>
      <c r="AU743" s="33"/>
    </row>
    <row r="744" spans="1:47" ht="12.75" customHeight="1">
      <c r="A744" s="92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96"/>
      <c r="AE744" s="33"/>
      <c r="AF744" s="33"/>
      <c r="AG744" s="33"/>
      <c r="AH744" s="33"/>
      <c r="AI744" s="33"/>
      <c r="AJ744" s="33"/>
      <c r="AK744" s="33"/>
      <c r="AL744" s="33"/>
      <c r="AM744" s="33"/>
      <c r="AN744" s="33"/>
      <c r="AO744" s="33"/>
      <c r="AP744" s="33"/>
      <c r="AQ744" s="33"/>
      <c r="AR744" s="33"/>
      <c r="AS744" s="33"/>
      <c r="AT744" s="33"/>
      <c r="AU744" s="33"/>
    </row>
    <row r="745" spans="1:47" ht="12.75" customHeight="1">
      <c r="A745" s="92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96"/>
      <c r="AE745" s="33"/>
      <c r="AF745" s="33"/>
      <c r="AG745" s="33"/>
      <c r="AH745" s="33"/>
      <c r="AI745" s="33"/>
      <c r="AJ745" s="33"/>
      <c r="AK745" s="33"/>
      <c r="AL745" s="33"/>
      <c r="AM745" s="33"/>
      <c r="AN745" s="33"/>
      <c r="AO745" s="33"/>
      <c r="AP745" s="33"/>
      <c r="AQ745" s="33"/>
      <c r="AR745" s="33"/>
      <c r="AS745" s="33"/>
      <c r="AT745" s="33"/>
      <c r="AU745" s="33"/>
    </row>
    <row r="746" spans="1:47" ht="12.75" customHeight="1">
      <c r="A746" s="92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96"/>
      <c r="AE746" s="33"/>
      <c r="AF746" s="33"/>
      <c r="AG746" s="33"/>
      <c r="AH746" s="33"/>
      <c r="AI746" s="33"/>
      <c r="AJ746" s="33"/>
      <c r="AK746" s="33"/>
      <c r="AL746" s="33"/>
      <c r="AM746" s="33"/>
      <c r="AN746" s="33"/>
      <c r="AO746" s="33"/>
      <c r="AP746" s="33"/>
      <c r="AQ746" s="33"/>
      <c r="AR746" s="33"/>
      <c r="AS746" s="33"/>
      <c r="AT746" s="33"/>
      <c r="AU746" s="33"/>
    </row>
    <row r="747" spans="1:47" ht="12.75" customHeight="1">
      <c r="A747" s="92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96"/>
      <c r="AE747" s="33"/>
      <c r="AF747" s="33"/>
      <c r="AG747" s="33"/>
      <c r="AH747" s="33"/>
      <c r="AI747" s="33"/>
      <c r="AJ747" s="33"/>
      <c r="AK747" s="33"/>
      <c r="AL747" s="33"/>
      <c r="AM747" s="33"/>
      <c r="AN747" s="33"/>
      <c r="AO747" s="33"/>
      <c r="AP747" s="33"/>
      <c r="AQ747" s="33"/>
      <c r="AR747" s="33"/>
      <c r="AS747" s="33"/>
      <c r="AT747" s="33"/>
      <c r="AU747" s="33"/>
    </row>
    <row r="748" spans="1:47" ht="12.75" customHeight="1">
      <c r="A748" s="92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96"/>
      <c r="AE748" s="33"/>
      <c r="AF748" s="33"/>
      <c r="AG748" s="33"/>
      <c r="AH748" s="33"/>
      <c r="AI748" s="33"/>
      <c r="AJ748" s="33"/>
      <c r="AK748" s="33"/>
      <c r="AL748" s="33"/>
      <c r="AM748" s="33"/>
      <c r="AN748" s="33"/>
      <c r="AO748" s="33"/>
      <c r="AP748" s="33"/>
      <c r="AQ748" s="33"/>
      <c r="AR748" s="33"/>
      <c r="AS748" s="33"/>
      <c r="AT748" s="33"/>
      <c r="AU748" s="33"/>
    </row>
    <row r="749" spans="1:47" ht="12.75" customHeight="1">
      <c r="A749" s="92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96"/>
      <c r="AE749" s="33"/>
      <c r="AF749" s="33"/>
      <c r="AG749" s="33"/>
      <c r="AH749" s="33"/>
      <c r="AI749" s="33"/>
      <c r="AJ749" s="33"/>
      <c r="AK749" s="33"/>
      <c r="AL749" s="33"/>
      <c r="AM749" s="33"/>
      <c r="AN749" s="33"/>
      <c r="AO749" s="33"/>
      <c r="AP749" s="33"/>
      <c r="AQ749" s="33"/>
      <c r="AR749" s="33"/>
      <c r="AS749" s="33"/>
      <c r="AT749" s="33"/>
      <c r="AU749" s="33"/>
    </row>
    <row r="750" spans="1:47" ht="12.75" customHeight="1">
      <c r="A750" s="92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96"/>
      <c r="AE750" s="33"/>
      <c r="AF750" s="33"/>
      <c r="AG750" s="33"/>
      <c r="AH750" s="33"/>
      <c r="AI750" s="33"/>
      <c r="AJ750" s="33"/>
      <c r="AK750" s="33"/>
      <c r="AL750" s="33"/>
      <c r="AM750" s="33"/>
      <c r="AN750" s="33"/>
      <c r="AO750" s="33"/>
      <c r="AP750" s="33"/>
      <c r="AQ750" s="33"/>
      <c r="AR750" s="33"/>
      <c r="AS750" s="33"/>
      <c r="AT750" s="33"/>
      <c r="AU750" s="33"/>
    </row>
    <row r="751" spans="1:47" ht="12.75" customHeight="1">
      <c r="A751" s="92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96"/>
      <c r="AE751" s="33"/>
      <c r="AF751" s="33"/>
      <c r="AG751" s="33"/>
      <c r="AH751" s="33"/>
      <c r="AI751" s="33"/>
      <c r="AJ751" s="33"/>
      <c r="AK751" s="33"/>
      <c r="AL751" s="33"/>
      <c r="AM751" s="33"/>
      <c r="AN751" s="33"/>
      <c r="AO751" s="33"/>
      <c r="AP751" s="33"/>
      <c r="AQ751" s="33"/>
      <c r="AR751" s="33"/>
      <c r="AS751" s="33"/>
      <c r="AT751" s="33"/>
      <c r="AU751" s="33"/>
    </row>
    <row r="752" spans="1:47" ht="12.75" customHeight="1">
      <c r="A752" s="92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96"/>
      <c r="AE752" s="33"/>
      <c r="AF752" s="33"/>
      <c r="AG752" s="33"/>
      <c r="AH752" s="33"/>
      <c r="AI752" s="33"/>
      <c r="AJ752" s="33"/>
      <c r="AK752" s="33"/>
      <c r="AL752" s="33"/>
      <c r="AM752" s="33"/>
      <c r="AN752" s="33"/>
      <c r="AO752" s="33"/>
      <c r="AP752" s="33"/>
      <c r="AQ752" s="33"/>
      <c r="AR752" s="33"/>
      <c r="AS752" s="33"/>
      <c r="AT752" s="33"/>
      <c r="AU752" s="33"/>
    </row>
    <row r="753" spans="1:47" ht="12.75" customHeight="1">
      <c r="A753" s="92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96"/>
      <c r="AE753" s="33"/>
      <c r="AF753" s="33"/>
      <c r="AG753" s="33"/>
      <c r="AH753" s="33"/>
      <c r="AI753" s="33"/>
      <c r="AJ753" s="33"/>
      <c r="AK753" s="33"/>
      <c r="AL753" s="33"/>
      <c r="AM753" s="33"/>
      <c r="AN753" s="33"/>
      <c r="AO753" s="33"/>
      <c r="AP753" s="33"/>
      <c r="AQ753" s="33"/>
      <c r="AR753" s="33"/>
      <c r="AS753" s="33"/>
      <c r="AT753" s="33"/>
      <c r="AU753" s="33"/>
    </row>
    <row r="754" spans="1:47" ht="12.75" customHeight="1">
      <c r="A754" s="92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96"/>
      <c r="AE754" s="33"/>
      <c r="AF754" s="33"/>
      <c r="AG754" s="33"/>
      <c r="AH754" s="33"/>
      <c r="AI754" s="33"/>
      <c r="AJ754" s="33"/>
      <c r="AK754" s="33"/>
      <c r="AL754" s="33"/>
      <c r="AM754" s="33"/>
      <c r="AN754" s="33"/>
      <c r="AO754" s="33"/>
      <c r="AP754" s="33"/>
      <c r="AQ754" s="33"/>
      <c r="AR754" s="33"/>
      <c r="AS754" s="33"/>
      <c r="AT754" s="33"/>
      <c r="AU754" s="33"/>
    </row>
    <row r="755" spans="1:47" ht="12.75" customHeight="1">
      <c r="A755" s="92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96"/>
      <c r="AE755" s="33"/>
      <c r="AF755" s="33"/>
      <c r="AG755" s="33"/>
      <c r="AH755" s="33"/>
      <c r="AI755" s="33"/>
      <c r="AJ755" s="33"/>
      <c r="AK755" s="33"/>
      <c r="AL755" s="33"/>
      <c r="AM755" s="33"/>
      <c r="AN755" s="33"/>
      <c r="AO755" s="33"/>
      <c r="AP755" s="33"/>
      <c r="AQ755" s="33"/>
      <c r="AR755" s="33"/>
      <c r="AS755" s="33"/>
      <c r="AT755" s="33"/>
      <c r="AU755" s="33"/>
    </row>
    <row r="756" spans="1:47" ht="12.75" customHeight="1">
      <c r="A756" s="92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96"/>
      <c r="AE756" s="33"/>
      <c r="AF756" s="33"/>
      <c r="AG756" s="33"/>
      <c r="AH756" s="33"/>
      <c r="AI756" s="33"/>
      <c r="AJ756" s="33"/>
      <c r="AK756" s="33"/>
      <c r="AL756" s="33"/>
      <c r="AM756" s="33"/>
      <c r="AN756" s="33"/>
      <c r="AO756" s="33"/>
      <c r="AP756" s="33"/>
      <c r="AQ756" s="33"/>
      <c r="AR756" s="33"/>
      <c r="AS756" s="33"/>
      <c r="AT756" s="33"/>
      <c r="AU756" s="33"/>
    </row>
    <row r="757" spans="1:47" ht="12.75" customHeight="1">
      <c r="A757" s="92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96"/>
      <c r="AE757" s="33"/>
      <c r="AF757" s="33"/>
      <c r="AG757" s="33"/>
      <c r="AH757" s="33"/>
      <c r="AI757" s="33"/>
      <c r="AJ757" s="33"/>
      <c r="AK757" s="33"/>
      <c r="AL757" s="33"/>
      <c r="AM757" s="33"/>
      <c r="AN757" s="33"/>
      <c r="AO757" s="33"/>
      <c r="AP757" s="33"/>
      <c r="AQ757" s="33"/>
      <c r="AR757" s="33"/>
      <c r="AS757" s="33"/>
      <c r="AT757" s="33"/>
      <c r="AU757" s="33"/>
    </row>
    <row r="758" spans="1:47" ht="12.75" customHeight="1">
      <c r="A758" s="92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96"/>
      <c r="AE758" s="33"/>
      <c r="AF758" s="33"/>
      <c r="AG758" s="33"/>
      <c r="AH758" s="33"/>
      <c r="AI758" s="33"/>
      <c r="AJ758" s="33"/>
      <c r="AK758" s="33"/>
      <c r="AL758" s="33"/>
      <c r="AM758" s="33"/>
      <c r="AN758" s="33"/>
      <c r="AO758" s="33"/>
      <c r="AP758" s="33"/>
      <c r="AQ758" s="33"/>
      <c r="AR758" s="33"/>
      <c r="AS758" s="33"/>
      <c r="AT758" s="33"/>
      <c r="AU758" s="33"/>
    </row>
    <row r="759" spans="1:47" ht="12.75" customHeight="1">
      <c r="A759" s="92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96"/>
      <c r="AE759" s="33"/>
      <c r="AF759" s="33"/>
      <c r="AG759" s="33"/>
      <c r="AH759" s="33"/>
      <c r="AI759" s="33"/>
      <c r="AJ759" s="33"/>
      <c r="AK759" s="33"/>
      <c r="AL759" s="33"/>
      <c r="AM759" s="33"/>
      <c r="AN759" s="33"/>
      <c r="AO759" s="33"/>
      <c r="AP759" s="33"/>
      <c r="AQ759" s="33"/>
      <c r="AR759" s="33"/>
      <c r="AS759" s="33"/>
      <c r="AT759" s="33"/>
      <c r="AU759" s="33"/>
    </row>
    <row r="760" spans="1:47" ht="12.75" customHeight="1">
      <c r="A760" s="92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96"/>
      <c r="AE760" s="33"/>
      <c r="AF760" s="33"/>
      <c r="AG760" s="33"/>
      <c r="AH760" s="33"/>
      <c r="AI760" s="33"/>
      <c r="AJ760" s="33"/>
      <c r="AK760" s="33"/>
      <c r="AL760" s="33"/>
      <c r="AM760" s="33"/>
      <c r="AN760" s="33"/>
      <c r="AO760" s="33"/>
      <c r="AP760" s="33"/>
      <c r="AQ760" s="33"/>
      <c r="AR760" s="33"/>
      <c r="AS760" s="33"/>
      <c r="AT760" s="33"/>
      <c r="AU760" s="33"/>
    </row>
    <row r="761" spans="1:47" ht="12.75" customHeight="1">
      <c r="A761" s="92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96"/>
      <c r="AE761" s="33"/>
      <c r="AF761" s="33"/>
      <c r="AG761" s="33"/>
      <c r="AH761" s="33"/>
      <c r="AI761" s="33"/>
      <c r="AJ761" s="33"/>
      <c r="AK761" s="33"/>
      <c r="AL761" s="33"/>
      <c r="AM761" s="33"/>
      <c r="AN761" s="33"/>
      <c r="AO761" s="33"/>
      <c r="AP761" s="33"/>
      <c r="AQ761" s="33"/>
      <c r="AR761" s="33"/>
      <c r="AS761" s="33"/>
      <c r="AT761" s="33"/>
      <c r="AU761" s="33"/>
    </row>
    <row r="762" spans="1:47" ht="12.75" customHeight="1">
      <c r="A762" s="92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96"/>
      <c r="AE762" s="33"/>
      <c r="AF762" s="33"/>
      <c r="AG762" s="33"/>
      <c r="AH762" s="33"/>
      <c r="AI762" s="33"/>
      <c r="AJ762" s="33"/>
      <c r="AK762" s="33"/>
      <c r="AL762" s="33"/>
      <c r="AM762" s="33"/>
      <c r="AN762" s="33"/>
      <c r="AO762" s="33"/>
      <c r="AP762" s="33"/>
      <c r="AQ762" s="33"/>
      <c r="AR762" s="33"/>
      <c r="AS762" s="33"/>
      <c r="AT762" s="33"/>
      <c r="AU762" s="33"/>
    </row>
    <row r="763" spans="1:47" ht="12.75" customHeight="1">
      <c r="A763" s="92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96"/>
      <c r="AE763" s="33"/>
      <c r="AF763" s="33"/>
      <c r="AG763" s="33"/>
      <c r="AH763" s="33"/>
      <c r="AI763" s="33"/>
      <c r="AJ763" s="33"/>
      <c r="AK763" s="33"/>
      <c r="AL763" s="33"/>
      <c r="AM763" s="33"/>
      <c r="AN763" s="33"/>
      <c r="AO763" s="33"/>
      <c r="AP763" s="33"/>
      <c r="AQ763" s="33"/>
      <c r="AR763" s="33"/>
      <c r="AS763" s="33"/>
      <c r="AT763" s="33"/>
      <c r="AU763" s="33"/>
    </row>
    <row r="764" spans="1:47" ht="12.75" customHeight="1">
      <c r="A764" s="92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96"/>
      <c r="AE764" s="33"/>
      <c r="AF764" s="33"/>
      <c r="AG764" s="33"/>
      <c r="AH764" s="33"/>
      <c r="AI764" s="33"/>
      <c r="AJ764" s="33"/>
      <c r="AK764" s="33"/>
      <c r="AL764" s="33"/>
      <c r="AM764" s="33"/>
      <c r="AN764" s="33"/>
      <c r="AO764" s="33"/>
      <c r="AP764" s="33"/>
      <c r="AQ764" s="33"/>
      <c r="AR764" s="33"/>
      <c r="AS764" s="33"/>
      <c r="AT764" s="33"/>
      <c r="AU764" s="33"/>
    </row>
    <row r="765" spans="1:47" ht="12.75" customHeight="1">
      <c r="A765" s="92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96"/>
      <c r="AE765" s="33"/>
      <c r="AF765" s="33"/>
      <c r="AG765" s="33"/>
      <c r="AH765" s="33"/>
      <c r="AI765" s="33"/>
      <c r="AJ765" s="33"/>
      <c r="AK765" s="33"/>
      <c r="AL765" s="33"/>
      <c r="AM765" s="33"/>
      <c r="AN765" s="33"/>
      <c r="AO765" s="33"/>
      <c r="AP765" s="33"/>
      <c r="AQ765" s="33"/>
      <c r="AR765" s="33"/>
      <c r="AS765" s="33"/>
      <c r="AT765" s="33"/>
      <c r="AU765" s="33"/>
    </row>
    <row r="766" spans="1:47" ht="12.75" customHeight="1">
      <c r="A766" s="92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96"/>
      <c r="AE766" s="33"/>
      <c r="AF766" s="33"/>
      <c r="AG766" s="33"/>
      <c r="AH766" s="33"/>
      <c r="AI766" s="33"/>
      <c r="AJ766" s="33"/>
      <c r="AK766" s="33"/>
      <c r="AL766" s="33"/>
      <c r="AM766" s="33"/>
      <c r="AN766" s="33"/>
      <c r="AO766" s="33"/>
      <c r="AP766" s="33"/>
      <c r="AQ766" s="33"/>
      <c r="AR766" s="33"/>
      <c r="AS766" s="33"/>
      <c r="AT766" s="33"/>
      <c r="AU766" s="33"/>
    </row>
    <row r="767" spans="1:47" ht="12.75" customHeight="1">
      <c r="A767" s="92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96"/>
      <c r="AE767" s="33"/>
      <c r="AF767" s="33"/>
      <c r="AG767" s="33"/>
      <c r="AH767" s="33"/>
      <c r="AI767" s="33"/>
      <c r="AJ767" s="33"/>
      <c r="AK767" s="33"/>
      <c r="AL767" s="33"/>
      <c r="AM767" s="33"/>
      <c r="AN767" s="33"/>
      <c r="AO767" s="33"/>
      <c r="AP767" s="33"/>
      <c r="AQ767" s="33"/>
      <c r="AR767" s="33"/>
      <c r="AS767" s="33"/>
      <c r="AT767" s="33"/>
      <c r="AU767" s="33"/>
    </row>
    <row r="768" spans="1:47" ht="12.75" customHeight="1">
      <c r="A768" s="92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96"/>
      <c r="AE768" s="33"/>
      <c r="AF768" s="33"/>
      <c r="AG768" s="33"/>
      <c r="AH768" s="33"/>
      <c r="AI768" s="33"/>
      <c r="AJ768" s="33"/>
      <c r="AK768" s="33"/>
      <c r="AL768" s="33"/>
      <c r="AM768" s="33"/>
      <c r="AN768" s="33"/>
      <c r="AO768" s="33"/>
      <c r="AP768" s="33"/>
      <c r="AQ768" s="33"/>
      <c r="AR768" s="33"/>
      <c r="AS768" s="33"/>
      <c r="AT768" s="33"/>
      <c r="AU768" s="33"/>
    </row>
    <row r="769" spans="1:47" ht="12.75" customHeight="1">
      <c r="A769" s="92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96"/>
      <c r="AE769" s="33"/>
      <c r="AF769" s="33"/>
      <c r="AG769" s="33"/>
      <c r="AH769" s="33"/>
      <c r="AI769" s="33"/>
      <c r="AJ769" s="33"/>
      <c r="AK769" s="33"/>
      <c r="AL769" s="33"/>
      <c r="AM769" s="33"/>
      <c r="AN769" s="33"/>
      <c r="AO769" s="33"/>
      <c r="AP769" s="33"/>
      <c r="AQ769" s="33"/>
      <c r="AR769" s="33"/>
      <c r="AS769" s="33"/>
      <c r="AT769" s="33"/>
      <c r="AU769" s="33"/>
    </row>
    <row r="770" spans="1:47" ht="12.75" customHeight="1">
      <c r="A770" s="92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96"/>
      <c r="AE770" s="33"/>
      <c r="AF770" s="33"/>
      <c r="AG770" s="33"/>
      <c r="AH770" s="33"/>
      <c r="AI770" s="33"/>
      <c r="AJ770" s="33"/>
      <c r="AK770" s="33"/>
      <c r="AL770" s="33"/>
      <c r="AM770" s="33"/>
      <c r="AN770" s="33"/>
      <c r="AO770" s="33"/>
      <c r="AP770" s="33"/>
      <c r="AQ770" s="33"/>
      <c r="AR770" s="33"/>
      <c r="AS770" s="33"/>
      <c r="AT770" s="33"/>
      <c r="AU770" s="33"/>
    </row>
    <row r="771" spans="1:47" ht="12.75" customHeight="1">
      <c r="A771" s="92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96"/>
      <c r="AE771" s="33"/>
      <c r="AF771" s="33"/>
      <c r="AG771" s="33"/>
      <c r="AH771" s="33"/>
      <c r="AI771" s="33"/>
      <c r="AJ771" s="33"/>
      <c r="AK771" s="33"/>
      <c r="AL771" s="33"/>
      <c r="AM771" s="33"/>
      <c r="AN771" s="33"/>
      <c r="AO771" s="33"/>
      <c r="AP771" s="33"/>
      <c r="AQ771" s="33"/>
      <c r="AR771" s="33"/>
      <c r="AS771" s="33"/>
      <c r="AT771" s="33"/>
      <c r="AU771" s="33"/>
    </row>
    <row r="772" spans="1:47" ht="12.75" customHeight="1">
      <c r="A772" s="92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96"/>
      <c r="AE772" s="33"/>
      <c r="AF772" s="33"/>
      <c r="AG772" s="33"/>
      <c r="AH772" s="33"/>
      <c r="AI772" s="33"/>
      <c r="AJ772" s="33"/>
      <c r="AK772" s="33"/>
      <c r="AL772" s="33"/>
      <c r="AM772" s="33"/>
      <c r="AN772" s="33"/>
      <c r="AO772" s="33"/>
      <c r="AP772" s="33"/>
      <c r="AQ772" s="33"/>
      <c r="AR772" s="33"/>
      <c r="AS772" s="33"/>
      <c r="AT772" s="33"/>
      <c r="AU772" s="33"/>
    </row>
    <row r="773" spans="1:47" ht="12.75" customHeight="1">
      <c r="A773" s="92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96"/>
      <c r="AE773" s="33"/>
      <c r="AF773" s="33"/>
      <c r="AG773" s="33"/>
      <c r="AH773" s="33"/>
      <c r="AI773" s="33"/>
      <c r="AJ773" s="33"/>
      <c r="AK773" s="33"/>
      <c r="AL773" s="33"/>
      <c r="AM773" s="33"/>
      <c r="AN773" s="33"/>
      <c r="AO773" s="33"/>
      <c r="AP773" s="33"/>
      <c r="AQ773" s="33"/>
      <c r="AR773" s="33"/>
      <c r="AS773" s="33"/>
      <c r="AT773" s="33"/>
      <c r="AU773" s="33"/>
    </row>
    <row r="774" spans="1:47" ht="12.75" customHeight="1">
      <c r="A774" s="92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96"/>
      <c r="AE774" s="33"/>
      <c r="AF774" s="33"/>
      <c r="AG774" s="33"/>
      <c r="AH774" s="33"/>
      <c r="AI774" s="33"/>
      <c r="AJ774" s="33"/>
      <c r="AK774" s="33"/>
      <c r="AL774" s="33"/>
      <c r="AM774" s="33"/>
      <c r="AN774" s="33"/>
      <c r="AO774" s="33"/>
      <c r="AP774" s="33"/>
      <c r="AQ774" s="33"/>
      <c r="AR774" s="33"/>
      <c r="AS774" s="33"/>
      <c r="AT774" s="33"/>
      <c r="AU774" s="33"/>
    </row>
    <row r="775" spans="1:47" ht="12.75" customHeight="1">
      <c r="A775" s="92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96"/>
      <c r="AE775" s="33"/>
      <c r="AF775" s="33"/>
      <c r="AG775" s="33"/>
      <c r="AH775" s="33"/>
      <c r="AI775" s="33"/>
      <c r="AJ775" s="33"/>
      <c r="AK775" s="33"/>
      <c r="AL775" s="33"/>
      <c r="AM775" s="33"/>
      <c r="AN775" s="33"/>
      <c r="AO775" s="33"/>
      <c r="AP775" s="33"/>
      <c r="AQ775" s="33"/>
      <c r="AR775" s="33"/>
      <c r="AS775" s="33"/>
      <c r="AT775" s="33"/>
      <c r="AU775" s="33"/>
    </row>
    <row r="776" spans="1:47" ht="12.75" customHeight="1">
      <c r="A776" s="92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96"/>
      <c r="AE776" s="33"/>
      <c r="AF776" s="33"/>
      <c r="AG776" s="33"/>
      <c r="AH776" s="33"/>
      <c r="AI776" s="33"/>
      <c r="AJ776" s="33"/>
      <c r="AK776" s="33"/>
      <c r="AL776" s="33"/>
      <c r="AM776" s="33"/>
      <c r="AN776" s="33"/>
      <c r="AO776" s="33"/>
      <c r="AP776" s="33"/>
      <c r="AQ776" s="33"/>
      <c r="AR776" s="33"/>
      <c r="AS776" s="33"/>
      <c r="AT776" s="33"/>
      <c r="AU776" s="33"/>
    </row>
    <row r="777" spans="1:47" ht="12.75" customHeight="1">
      <c r="A777" s="92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96"/>
      <c r="AE777" s="33"/>
      <c r="AF777" s="33"/>
      <c r="AG777" s="33"/>
      <c r="AH777" s="33"/>
      <c r="AI777" s="33"/>
      <c r="AJ777" s="33"/>
      <c r="AK777" s="33"/>
      <c r="AL777" s="33"/>
      <c r="AM777" s="33"/>
      <c r="AN777" s="33"/>
      <c r="AO777" s="33"/>
      <c r="AP777" s="33"/>
      <c r="AQ777" s="33"/>
      <c r="AR777" s="33"/>
      <c r="AS777" s="33"/>
      <c r="AT777" s="33"/>
      <c r="AU777" s="33"/>
    </row>
    <row r="778" spans="1:47" ht="12.75" customHeight="1">
      <c r="A778" s="92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96"/>
      <c r="AE778" s="33"/>
      <c r="AF778" s="33"/>
      <c r="AG778" s="33"/>
      <c r="AH778" s="33"/>
      <c r="AI778" s="33"/>
      <c r="AJ778" s="33"/>
      <c r="AK778" s="33"/>
      <c r="AL778" s="33"/>
      <c r="AM778" s="33"/>
      <c r="AN778" s="33"/>
      <c r="AO778" s="33"/>
      <c r="AP778" s="33"/>
      <c r="AQ778" s="33"/>
      <c r="AR778" s="33"/>
      <c r="AS778" s="33"/>
      <c r="AT778" s="33"/>
      <c r="AU778" s="33"/>
    </row>
    <row r="779" spans="1:47" ht="12.75" customHeight="1">
      <c r="A779" s="92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96"/>
      <c r="AE779" s="33"/>
      <c r="AF779" s="33"/>
      <c r="AG779" s="33"/>
      <c r="AH779" s="33"/>
      <c r="AI779" s="33"/>
      <c r="AJ779" s="33"/>
      <c r="AK779" s="33"/>
      <c r="AL779" s="33"/>
      <c r="AM779" s="33"/>
      <c r="AN779" s="33"/>
      <c r="AO779" s="33"/>
      <c r="AP779" s="33"/>
      <c r="AQ779" s="33"/>
      <c r="AR779" s="33"/>
      <c r="AS779" s="33"/>
      <c r="AT779" s="33"/>
      <c r="AU779" s="33"/>
    </row>
    <row r="780" spans="1:47" ht="12.75" customHeight="1">
      <c r="A780" s="92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96"/>
      <c r="AE780" s="33"/>
      <c r="AF780" s="33"/>
      <c r="AG780" s="33"/>
      <c r="AH780" s="33"/>
      <c r="AI780" s="33"/>
      <c r="AJ780" s="33"/>
      <c r="AK780" s="33"/>
      <c r="AL780" s="33"/>
      <c r="AM780" s="33"/>
      <c r="AN780" s="33"/>
      <c r="AO780" s="33"/>
      <c r="AP780" s="33"/>
      <c r="AQ780" s="33"/>
      <c r="AR780" s="33"/>
      <c r="AS780" s="33"/>
      <c r="AT780" s="33"/>
      <c r="AU780" s="33"/>
    </row>
    <row r="781" spans="1:47" ht="12.75" customHeight="1">
      <c r="A781" s="92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96"/>
      <c r="AE781" s="33"/>
      <c r="AF781" s="33"/>
      <c r="AG781" s="33"/>
      <c r="AH781" s="33"/>
      <c r="AI781" s="33"/>
      <c r="AJ781" s="33"/>
      <c r="AK781" s="33"/>
      <c r="AL781" s="33"/>
      <c r="AM781" s="33"/>
      <c r="AN781" s="33"/>
      <c r="AO781" s="33"/>
      <c r="AP781" s="33"/>
      <c r="AQ781" s="33"/>
      <c r="AR781" s="33"/>
      <c r="AS781" s="33"/>
      <c r="AT781" s="33"/>
      <c r="AU781" s="33"/>
    </row>
    <row r="782" spans="1:47" ht="12.75" customHeight="1">
      <c r="A782" s="92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96"/>
      <c r="AE782" s="33"/>
      <c r="AF782" s="33"/>
      <c r="AG782" s="33"/>
      <c r="AH782" s="33"/>
      <c r="AI782" s="33"/>
      <c r="AJ782" s="33"/>
      <c r="AK782" s="33"/>
      <c r="AL782" s="33"/>
      <c r="AM782" s="33"/>
      <c r="AN782" s="33"/>
      <c r="AO782" s="33"/>
      <c r="AP782" s="33"/>
      <c r="AQ782" s="33"/>
      <c r="AR782" s="33"/>
      <c r="AS782" s="33"/>
      <c r="AT782" s="33"/>
      <c r="AU782" s="33"/>
    </row>
    <row r="783" spans="1:47" ht="12.75" customHeight="1">
      <c r="A783" s="92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96"/>
      <c r="AE783" s="33"/>
      <c r="AF783" s="33"/>
      <c r="AG783" s="33"/>
      <c r="AH783" s="33"/>
      <c r="AI783" s="33"/>
      <c r="AJ783" s="33"/>
      <c r="AK783" s="33"/>
      <c r="AL783" s="33"/>
      <c r="AM783" s="33"/>
      <c r="AN783" s="33"/>
      <c r="AO783" s="33"/>
      <c r="AP783" s="33"/>
      <c r="AQ783" s="33"/>
      <c r="AR783" s="33"/>
      <c r="AS783" s="33"/>
      <c r="AT783" s="33"/>
      <c r="AU783" s="33"/>
    </row>
    <row r="784" spans="1:47" ht="12.75" customHeight="1">
      <c r="A784" s="92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96"/>
      <c r="AE784" s="33"/>
      <c r="AF784" s="33"/>
      <c r="AG784" s="33"/>
      <c r="AH784" s="33"/>
      <c r="AI784" s="33"/>
      <c r="AJ784" s="33"/>
      <c r="AK784" s="33"/>
      <c r="AL784" s="33"/>
      <c r="AM784" s="33"/>
      <c r="AN784" s="33"/>
      <c r="AO784" s="33"/>
      <c r="AP784" s="33"/>
      <c r="AQ784" s="33"/>
      <c r="AR784" s="33"/>
      <c r="AS784" s="33"/>
      <c r="AT784" s="33"/>
      <c r="AU784" s="33"/>
    </row>
    <row r="785" spans="1:47" ht="12.75" customHeight="1">
      <c r="A785" s="92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96"/>
      <c r="AE785" s="33"/>
      <c r="AF785" s="33"/>
      <c r="AG785" s="33"/>
      <c r="AH785" s="33"/>
      <c r="AI785" s="33"/>
      <c r="AJ785" s="33"/>
      <c r="AK785" s="33"/>
      <c r="AL785" s="33"/>
      <c r="AM785" s="33"/>
      <c r="AN785" s="33"/>
      <c r="AO785" s="33"/>
      <c r="AP785" s="33"/>
      <c r="AQ785" s="33"/>
      <c r="AR785" s="33"/>
      <c r="AS785" s="33"/>
      <c r="AT785" s="33"/>
      <c r="AU785" s="33"/>
    </row>
    <row r="786" spans="1:47" ht="12.75" customHeight="1">
      <c r="A786" s="92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96"/>
      <c r="AE786" s="33"/>
      <c r="AF786" s="33"/>
      <c r="AG786" s="33"/>
      <c r="AH786" s="33"/>
      <c r="AI786" s="33"/>
      <c r="AJ786" s="33"/>
      <c r="AK786" s="33"/>
      <c r="AL786" s="33"/>
      <c r="AM786" s="33"/>
      <c r="AN786" s="33"/>
      <c r="AO786" s="33"/>
      <c r="AP786" s="33"/>
      <c r="AQ786" s="33"/>
      <c r="AR786" s="33"/>
      <c r="AS786" s="33"/>
      <c r="AT786" s="33"/>
      <c r="AU786" s="33"/>
    </row>
    <row r="787" spans="1:47" ht="12.75" customHeight="1">
      <c r="A787" s="92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96"/>
      <c r="AE787" s="33"/>
      <c r="AF787" s="33"/>
      <c r="AG787" s="33"/>
      <c r="AH787" s="33"/>
      <c r="AI787" s="33"/>
      <c r="AJ787" s="33"/>
      <c r="AK787" s="33"/>
      <c r="AL787" s="33"/>
      <c r="AM787" s="33"/>
      <c r="AN787" s="33"/>
      <c r="AO787" s="33"/>
      <c r="AP787" s="33"/>
      <c r="AQ787" s="33"/>
      <c r="AR787" s="33"/>
      <c r="AS787" s="33"/>
      <c r="AT787" s="33"/>
      <c r="AU787" s="33"/>
    </row>
    <row r="788" spans="1:47" ht="12.75" customHeight="1">
      <c r="A788" s="92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96"/>
      <c r="AE788" s="33"/>
      <c r="AF788" s="33"/>
      <c r="AG788" s="33"/>
      <c r="AH788" s="33"/>
      <c r="AI788" s="33"/>
      <c r="AJ788" s="33"/>
      <c r="AK788" s="33"/>
      <c r="AL788" s="33"/>
      <c r="AM788" s="33"/>
      <c r="AN788" s="33"/>
      <c r="AO788" s="33"/>
      <c r="AP788" s="33"/>
      <c r="AQ788" s="33"/>
      <c r="AR788" s="33"/>
      <c r="AS788" s="33"/>
      <c r="AT788" s="33"/>
      <c r="AU788" s="33"/>
    </row>
    <row r="789" spans="1:47" ht="12.75" customHeight="1">
      <c r="A789" s="92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96"/>
      <c r="AE789" s="33"/>
      <c r="AF789" s="33"/>
      <c r="AG789" s="33"/>
      <c r="AH789" s="33"/>
      <c r="AI789" s="33"/>
      <c r="AJ789" s="33"/>
      <c r="AK789" s="33"/>
      <c r="AL789" s="33"/>
      <c r="AM789" s="33"/>
      <c r="AN789" s="33"/>
      <c r="AO789" s="33"/>
      <c r="AP789" s="33"/>
      <c r="AQ789" s="33"/>
      <c r="AR789" s="33"/>
      <c r="AS789" s="33"/>
      <c r="AT789" s="33"/>
      <c r="AU789" s="33"/>
    </row>
    <row r="790" spans="1:47" ht="12.75" customHeight="1">
      <c r="A790" s="92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96"/>
      <c r="AE790" s="33"/>
      <c r="AF790" s="33"/>
      <c r="AG790" s="33"/>
      <c r="AH790" s="33"/>
      <c r="AI790" s="33"/>
      <c r="AJ790" s="33"/>
      <c r="AK790" s="33"/>
      <c r="AL790" s="33"/>
      <c r="AM790" s="33"/>
      <c r="AN790" s="33"/>
      <c r="AO790" s="33"/>
      <c r="AP790" s="33"/>
      <c r="AQ790" s="33"/>
      <c r="AR790" s="33"/>
      <c r="AS790" s="33"/>
      <c r="AT790" s="33"/>
      <c r="AU790" s="33"/>
    </row>
    <row r="791" spans="1:47" ht="12.75" customHeight="1">
      <c r="A791" s="92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96"/>
      <c r="AE791" s="33"/>
      <c r="AF791" s="33"/>
      <c r="AG791" s="33"/>
      <c r="AH791" s="33"/>
      <c r="AI791" s="33"/>
      <c r="AJ791" s="33"/>
      <c r="AK791" s="33"/>
      <c r="AL791" s="33"/>
      <c r="AM791" s="33"/>
      <c r="AN791" s="33"/>
      <c r="AO791" s="33"/>
      <c r="AP791" s="33"/>
      <c r="AQ791" s="33"/>
      <c r="AR791" s="33"/>
      <c r="AS791" s="33"/>
      <c r="AT791" s="33"/>
      <c r="AU791" s="33"/>
    </row>
    <row r="792" spans="1:47" ht="12.75" customHeight="1">
      <c r="A792" s="92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96"/>
      <c r="AE792" s="33"/>
      <c r="AF792" s="33"/>
      <c r="AG792" s="33"/>
      <c r="AH792" s="33"/>
      <c r="AI792" s="33"/>
      <c r="AJ792" s="33"/>
      <c r="AK792" s="33"/>
      <c r="AL792" s="33"/>
      <c r="AM792" s="33"/>
      <c r="AN792" s="33"/>
      <c r="AO792" s="33"/>
      <c r="AP792" s="33"/>
      <c r="AQ792" s="33"/>
      <c r="AR792" s="33"/>
      <c r="AS792" s="33"/>
      <c r="AT792" s="33"/>
      <c r="AU792" s="33"/>
    </row>
    <row r="793" spans="1:47" ht="12.75" customHeight="1">
      <c r="A793" s="92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96"/>
      <c r="AE793" s="33"/>
      <c r="AF793" s="33"/>
      <c r="AG793" s="33"/>
      <c r="AH793" s="33"/>
      <c r="AI793" s="33"/>
      <c r="AJ793" s="33"/>
      <c r="AK793" s="33"/>
      <c r="AL793" s="33"/>
      <c r="AM793" s="33"/>
      <c r="AN793" s="33"/>
      <c r="AO793" s="33"/>
      <c r="AP793" s="33"/>
      <c r="AQ793" s="33"/>
      <c r="AR793" s="33"/>
      <c r="AS793" s="33"/>
      <c r="AT793" s="33"/>
      <c r="AU793" s="33"/>
    </row>
    <row r="794" spans="1:47" ht="12.75" customHeight="1">
      <c r="A794" s="92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96"/>
      <c r="AE794" s="33"/>
      <c r="AF794" s="33"/>
      <c r="AG794" s="33"/>
      <c r="AH794" s="33"/>
      <c r="AI794" s="33"/>
      <c r="AJ794" s="33"/>
      <c r="AK794" s="33"/>
      <c r="AL794" s="33"/>
      <c r="AM794" s="33"/>
      <c r="AN794" s="33"/>
      <c r="AO794" s="33"/>
      <c r="AP794" s="33"/>
      <c r="AQ794" s="33"/>
      <c r="AR794" s="33"/>
      <c r="AS794" s="33"/>
      <c r="AT794" s="33"/>
      <c r="AU794" s="33"/>
    </row>
    <row r="795" spans="1:47" ht="12.75" customHeight="1">
      <c r="A795" s="92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96"/>
      <c r="AE795" s="33"/>
      <c r="AF795" s="33"/>
      <c r="AG795" s="33"/>
      <c r="AH795" s="33"/>
      <c r="AI795" s="33"/>
      <c r="AJ795" s="33"/>
      <c r="AK795" s="33"/>
      <c r="AL795" s="33"/>
      <c r="AM795" s="33"/>
      <c r="AN795" s="33"/>
      <c r="AO795" s="33"/>
      <c r="AP795" s="33"/>
      <c r="AQ795" s="33"/>
      <c r="AR795" s="33"/>
      <c r="AS795" s="33"/>
      <c r="AT795" s="33"/>
      <c r="AU795" s="33"/>
    </row>
    <row r="796" spans="1:47" ht="12.75" customHeight="1">
      <c r="A796" s="92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96"/>
      <c r="AE796" s="33"/>
      <c r="AF796" s="33"/>
      <c r="AG796" s="33"/>
      <c r="AH796" s="33"/>
      <c r="AI796" s="33"/>
      <c r="AJ796" s="33"/>
      <c r="AK796" s="33"/>
      <c r="AL796" s="33"/>
      <c r="AM796" s="33"/>
      <c r="AN796" s="33"/>
      <c r="AO796" s="33"/>
      <c r="AP796" s="33"/>
      <c r="AQ796" s="33"/>
      <c r="AR796" s="33"/>
      <c r="AS796" s="33"/>
      <c r="AT796" s="33"/>
      <c r="AU796" s="33"/>
    </row>
    <row r="797" spans="1:47" ht="12.75" customHeight="1">
      <c r="A797" s="92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96"/>
      <c r="AE797" s="33"/>
      <c r="AF797" s="33"/>
      <c r="AG797" s="33"/>
      <c r="AH797" s="33"/>
      <c r="AI797" s="33"/>
      <c r="AJ797" s="33"/>
      <c r="AK797" s="33"/>
      <c r="AL797" s="33"/>
      <c r="AM797" s="33"/>
      <c r="AN797" s="33"/>
      <c r="AO797" s="33"/>
      <c r="AP797" s="33"/>
      <c r="AQ797" s="33"/>
      <c r="AR797" s="33"/>
      <c r="AS797" s="33"/>
      <c r="AT797" s="33"/>
      <c r="AU797" s="33"/>
    </row>
    <row r="798" spans="1:47" ht="12.75" customHeight="1">
      <c r="A798" s="92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96"/>
      <c r="AE798" s="33"/>
      <c r="AF798" s="33"/>
      <c r="AG798" s="33"/>
      <c r="AH798" s="33"/>
      <c r="AI798" s="33"/>
      <c r="AJ798" s="33"/>
      <c r="AK798" s="33"/>
      <c r="AL798" s="33"/>
      <c r="AM798" s="33"/>
      <c r="AN798" s="33"/>
      <c r="AO798" s="33"/>
      <c r="AP798" s="33"/>
      <c r="AQ798" s="33"/>
      <c r="AR798" s="33"/>
      <c r="AS798" s="33"/>
      <c r="AT798" s="33"/>
      <c r="AU798" s="33"/>
    </row>
    <row r="799" spans="1:47" ht="12.75" customHeight="1">
      <c r="A799" s="92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96"/>
      <c r="AE799" s="33"/>
      <c r="AF799" s="33"/>
      <c r="AG799" s="33"/>
      <c r="AH799" s="33"/>
      <c r="AI799" s="33"/>
      <c r="AJ799" s="33"/>
      <c r="AK799" s="33"/>
      <c r="AL799" s="33"/>
      <c r="AM799" s="33"/>
      <c r="AN799" s="33"/>
      <c r="AO799" s="33"/>
      <c r="AP799" s="33"/>
      <c r="AQ799" s="33"/>
      <c r="AR799" s="33"/>
      <c r="AS799" s="33"/>
      <c r="AT799" s="33"/>
      <c r="AU799" s="33"/>
    </row>
    <row r="800" spans="1:47" ht="12.75" customHeight="1">
      <c r="A800" s="92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96"/>
      <c r="AE800" s="33"/>
      <c r="AF800" s="33"/>
      <c r="AG800" s="33"/>
      <c r="AH800" s="33"/>
      <c r="AI800" s="33"/>
      <c r="AJ800" s="33"/>
      <c r="AK800" s="33"/>
      <c r="AL800" s="33"/>
      <c r="AM800" s="33"/>
      <c r="AN800" s="33"/>
      <c r="AO800" s="33"/>
      <c r="AP800" s="33"/>
      <c r="AQ800" s="33"/>
      <c r="AR800" s="33"/>
      <c r="AS800" s="33"/>
      <c r="AT800" s="33"/>
      <c r="AU800" s="33"/>
    </row>
    <row r="801" spans="1:47" ht="12.75" customHeight="1">
      <c r="A801" s="92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96"/>
      <c r="AE801" s="33"/>
      <c r="AF801" s="33"/>
      <c r="AG801" s="33"/>
      <c r="AH801" s="33"/>
      <c r="AI801" s="33"/>
      <c r="AJ801" s="33"/>
      <c r="AK801" s="33"/>
      <c r="AL801" s="33"/>
      <c r="AM801" s="33"/>
      <c r="AN801" s="33"/>
      <c r="AO801" s="33"/>
      <c r="AP801" s="33"/>
      <c r="AQ801" s="33"/>
      <c r="AR801" s="33"/>
      <c r="AS801" s="33"/>
      <c r="AT801" s="33"/>
      <c r="AU801" s="33"/>
    </row>
    <row r="802" spans="1:47" ht="12.75" customHeight="1">
      <c r="A802" s="92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96"/>
      <c r="AE802" s="33"/>
      <c r="AF802" s="33"/>
      <c r="AG802" s="33"/>
      <c r="AH802" s="33"/>
      <c r="AI802" s="33"/>
      <c r="AJ802" s="33"/>
      <c r="AK802" s="33"/>
      <c r="AL802" s="33"/>
      <c r="AM802" s="33"/>
      <c r="AN802" s="33"/>
      <c r="AO802" s="33"/>
      <c r="AP802" s="33"/>
      <c r="AQ802" s="33"/>
      <c r="AR802" s="33"/>
      <c r="AS802" s="33"/>
      <c r="AT802" s="33"/>
      <c r="AU802" s="33"/>
    </row>
    <row r="803" spans="1:47" ht="12.75" customHeight="1">
      <c r="A803" s="92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96"/>
      <c r="AE803" s="33"/>
      <c r="AF803" s="33"/>
      <c r="AG803" s="33"/>
      <c r="AH803" s="33"/>
      <c r="AI803" s="33"/>
      <c r="AJ803" s="33"/>
      <c r="AK803" s="33"/>
      <c r="AL803" s="33"/>
      <c r="AM803" s="33"/>
      <c r="AN803" s="33"/>
      <c r="AO803" s="33"/>
      <c r="AP803" s="33"/>
      <c r="AQ803" s="33"/>
      <c r="AR803" s="33"/>
      <c r="AS803" s="33"/>
      <c r="AT803" s="33"/>
      <c r="AU803" s="33"/>
    </row>
    <row r="804" spans="1:47" ht="12.75" customHeight="1">
      <c r="A804" s="92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96"/>
      <c r="AE804" s="33"/>
      <c r="AF804" s="33"/>
      <c r="AG804" s="33"/>
      <c r="AH804" s="33"/>
      <c r="AI804" s="33"/>
      <c r="AJ804" s="33"/>
      <c r="AK804" s="33"/>
      <c r="AL804" s="33"/>
      <c r="AM804" s="33"/>
      <c r="AN804" s="33"/>
      <c r="AO804" s="33"/>
      <c r="AP804" s="33"/>
      <c r="AQ804" s="33"/>
      <c r="AR804" s="33"/>
      <c r="AS804" s="33"/>
      <c r="AT804" s="33"/>
      <c r="AU804" s="33"/>
    </row>
    <row r="805" spans="1:47" ht="12.75" customHeight="1">
      <c r="A805" s="92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96"/>
      <c r="AE805" s="33"/>
      <c r="AF805" s="33"/>
      <c r="AG805" s="33"/>
      <c r="AH805" s="33"/>
      <c r="AI805" s="33"/>
      <c r="AJ805" s="33"/>
      <c r="AK805" s="33"/>
      <c r="AL805" s="33"/>
      <c r="AM805" s="33"/>
      <c r="AN805" s="33"/>
      <c r="AO805" s="33"/>
      <c r="AP805" s="33"/>
      <c r="AQ805" s="33"/>
      <c r="AR805" s="33"/>
      <c r="AS805" s="33"/>
      <c r="AT805" s="33"/>
      <c r="AU805" s="33"/>
    </row>
    <row r="806" spans="1:47" ht="12.75" customHeight="1">
      <c r="A806" s="92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96"/>
      <c r="AE806" s="33"/>
      <c r="AF806" s="33"/>
      <c r="AG806" s="33"/>
      <c r="AH806" s="33"/>
      <c r="AI806" s="33"/>
      <c r="AJ806" s="33"/>
      <c r="AK806" s="33"/>
      <c r="AL806" s="33"/>
      <c r="AM806" s="33"/>
      <c r="AN806" s="33"/>
      <c r="AO806" s="33"/>
      <c r="AP806" s="33"/>
      <c r="AQ806" s="33"/>
      <c r="AR806" s="33"/>
      <c r="AS806" s="33"/>
      <c r="AT806" s="33"/>
      <c r="AU806" s="33"/>
    </row>
    <row r="807" spans="1:47" ht="12.75" customHeight="1">
      <c r="A807" s="92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96"/>
      <c r="AE807" s="33"/>
      <c r="AF807" s="33"/>
      <c r="AG807" s="33"/>
      <c r="AH807" s="33"/>
      <c r="AI807" s="33"/>
      <c r="AJ807" s="33"/>
      <c r="AK807" s="33"/>
      <c r="AL807" s="33"/>
      <c r="AM807" s="33"/>
      <c r="AN807" s="33"/>
      <c r="AO807" s="33"/>
      <c r="AP807" s="33"/>
      <c r="AQ807" s="33"/>
      <c r="AR807" s="33"/>
      <c r="AS807" s="33"/>
      <c r="AT807" s="33"/>
      <c r="AU807" s="33"/>
    </row>
    <row r="808" spans="1:47" ht="12.75" customHeight="1">
      <c r="A808" s="92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96"/>
      <c r="AE808" s="33"/>
      <c r="AF808" s="33"/>
      <c r="AG808" s="33"/>
      <c r="AH808" s="33"/>
      <c r="AI808" s="33"/>
      <c r="AJ808" s="33"/>
      <c r="AK808" s="33"/>
      <c r="AL808" s="33"/>
      <c r="AM808" s="33"/>
      <c r="AN808" s="33"/>
      <c r="AO808" s="33"/>
      <c r="AP808" s="33"/>
      <c r="AQ808" s="33"/>
      <c r="AR808" s="33"/>
      <c r="AS808" s="33"/>
      <c r="AT808" s="33"/>
      <c r="AU808" s="33"/>
    </row>
    <row r="809" spans="1:47" ht="12.75" customHeight="1">
      <c r="A809" s="92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96"/>
      <c r="AE809" s="33"/>
      <c r="AF809" s="33"/>
      <c r="AG809" s="33"/>
      <c r="AH809" s="33"/>
      <c r="AI809" s="33"/>
      <c r="AJ809" s="33"/>
      <c r="AK809" s="33"/>
      <c r="AL809" s="33"/>
      <c r="AM809" s="33"/>
      <c r="AN809" s="33"/>
      <c r="AO809" s="33"/>
      <c r="AP809" s="33"/>
      <c r="AQ809" s="33"/>
      <c r="AR809" s="33"/>
      <c r="AS809" s="33"/>
      <c r="AT809" s="33"/>
      <c r="AU809" s="33"/>
    </row>
    <row r="810" spans="1:47" ht="12.75" customHeight="1">
      <c r="A810" s="92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96"/>
      <c r="AE810" s="33"/>
      <c r="AF810" s="33"/>
      <c r="AG810" s="33"/>
      <c r="AH810" s="33"/>
      <c r="AI810" s="33"/>
      <c r="AJ810" s="33"/>
      <c r="AK810" s="33"/>
      <c r="AL810" s="33"/>
      <c r="AM810" s="33"/>
      <c r="AN810" s="33"/>
      <c r="AO810" s="33"/>
      <c r="AP810" s="33"/>
      <c r="AQ810" s="33"/>
      <c r="AR810" s="33"/>
      <c r="AS810" s="33"/>
      <c r="AT810" s="33"/>
      <c r="AU810" s="33"/>
    </row>
    <row r="811" spans="1:47" ht="12.75" customHeight="1">
      <c r="A811" s="92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96"/>
      <c r="AE811" s="33"/>
      <c r="AF811" s="33"/>
      <c r="AG811" s="33"/>
      <c r="AH811" s="33"/>
      <c r="AI811" s="33"/>
      <c r="AJ811" s="33"/>
      <c r="AK811" s="33"/>
      <c r="AL811" s="33"/>
      <c r="AM811" s="33"/>
      <c r="AN811" s="33"/>
      <c r="AO811" s="33"/>
      <c r="AP811" s="33"/>
      <c r="AQ811" s="33"/>
      <c r="AR811" s="33"/>
      <c r="AS811" s="33"/>
      <c r="AT811" s="33"/>
      <c r="AU811" s="33"/>
    </row>
    <row r="812" spans="1:47" ht="12.75" customHeight="1">
      <c r="A812" s="92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96"/>
      <c r="AE812" s="33"/>
      <c r="AF812" s="33"/>
      <c r="AG812" s="33"/>
      <c r="AH812" s="33"/>
      <c r="AI812" s="33"/>
      <c r="AJ812" s="33"/>
      <c r="AK812" s="33"/>
      <c r="AL812" s="33"/>
      <c r="AM812" s="33"/>
      <c r="AN812" s="33"/>
      <c r="AO812" s="33"/>
      <c r="AP812" s="33"/>
      <c r="AQ812" s="33"/>
      <c r="AR812" s="33"/>
      <c r="AS812" s="33"/>
      <c r="AT812" s="33"/>
      <c r="AU812" s="33"/>
    </row>
    <row r="813" spans="1:47" ht="12.75" customHeight="1">
      <c r="A813" s="92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96"/>
      <c r="AE813" s="33"/>
      <c r="AF813" s="33"/>
      <c r="AG813" s="33"/>
      <c r="AH813" s="33"/>
      <c r="AI813" s="33"/>
      <c r="AJ813" s="33"/>
      <c r="AK813" s="33"/>
      <c r="AL813" s="33"/>
      <c r="AM813" s="33"/>
      <c r="AN813" s="33"/>
      <c r="AO813" s="33"/>
      <c r="AP813" s="33"/>
      <c r="AQ813" s="33"/>
      <c r="AR813" s="33"/>
      <c r="AS813" s="33"/>
      <c r="AT813" s="33"/>
      <c r="AU813" s="33"/>
    </row>
    <row r="814" spans="1:47" ht="12.75" customHeight="1">
      <c r="A814" s="92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96"/>
      <c r="AE814" s="33"/>
      <c r="AF814" s="33"/>
      <c r="AG814" s="33"/>
      <c r="AH814" s="33"/>
      <c r="AI814" s="33"/>
      <c r="AJ814" s="33"/>
      <c r="AK814" s="33"/>
      <c r="AL814" s="33"/>
      <c r="AM814" s="33"/>
      <c r="AN814" s="33"/>
      <c r="AO814" s="33"/>
      <c r="AP814" s="33"/>
      <c r="AQ814" s="33"/>
      <c r="AR814" s="33"/>
      <c r="AS814" s="33"/>
      <c r="AT814" s="33"/>
      <c r="AU814" s="33"/>
    </row>
    <row r="815" spans="1:47" ht="12.75" customHeight="1">
      <c r="A815" s="92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96"/>
      <c r="AE815" s="33"/>
      <c r="AF815" s="33"/>
      <c r="AG815" s="33"/>
      <c r="AH815" s="33"/>
      <c r="AI815" s="33"/>
      <c r="AJ815" s="33"/>
      <c r="AK815" s="33"/>
      <c r="AL815" s="33"/>
      <c r="AM815" s="33"/>
      <c r="AN815" s="33"/>
      <c r="AO815" s="33"/>
      <c r="AP815" s="33"/>
      <c r="AQ815" s="33"/>
      <c r="AR815" s="33"/>
      <c r="AS815" s="33"/>
      <c r="AT815" s="33"/>
      <c r="AU815" s="33"/>
    </row>
    <row r="816" spans="1:47" ht="12.75" customHeight="1">
      <c r="A816" s="92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96"/>
      <c r="AE816" s="33"/>
      <c r="AF816" s="33"/>
      <c r="AG816" s="33"/>
      <c r="AH816" s="33"/>
      <c r="AI816" s="33"/>
      <c r="AJ816" s="33"/>
      <c r="AK816" s="33"/>
      <c r="AL816" s="33"/>
      <c r="AM816" s="33"/>
      <c r="AN816" s="33"/>
      <c r="AO816" s="33"/>
      <c r="AP816" s="33"/>
      <c r="AQ816" s="33"/>
      <c r="AR816" s="33"/>
      <c r="AS816" s="33"/>
      <c r="AT816" s="33"/>
      <c r="AU816" s="33"/>
    </row>
    <row r="817" spans="1:47" ht="12.75" customHeight="1">
      <c r="A817" s="92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96"/>
      <c r="AE817" s="33"/>
      <c r="AF817" s="33"/>
      <c r="AG817" s="33"/>
      <c r="AH817" s="33"/>
      <c r="AI817" s="33"/>
      <c r="AJ817" s="33"/>
      <c r="AK817" s="33"/>
      <c r="AL817" s="33"/>
      <c r="AM817" s="33"/>
      <c r="AN817" s="33"/>
      <c r="AO817" s="33"/>
      <c r="AP817" s="33"/>
      <c r="AQ817" s="33"/>
      <c r="AR817" s="33"/>
      <c r="AS817" s="33"/>
      <c r="AT817" s="33"/>
      <c r="AU817" s="33"/>
    </row>
    <row r="818" spans="1:47" ht="12.75" customHeight="1">
      <c r="A818" s="92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96"/>
      <c r="AE818" s="33"/>
      <c r="AF818" s="33"/>
      <c r="AG818" s="33"/>
      <c r="AH818" s="33"/>
      <c r="AI818" s="33"/>
      <c r="AJ818" s="33"/>
      <c r="AK818" s="33"/>
      <c r="AL818" s="33"/>
      <c r="AM818" s="33"/>
      <c r="AN818" s="33"/>
      <c r="AO818" s="33"/>
      <c r="AP818" s="33"/>
      <c r="AQ818" s="33"/>
      <c r="AR818" s="33"/>
      <c r="AS818" s="33"/>
      <c r="AT818" s="33"/>
      <c r="AU818" s="33"/>
    </row>
    <row r="819" spans="1:47" ht="12.75" customHeight="1">
      <c r="A819" s="92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96"/>
      <c r="AE819" s="33"/>
      <c r="AF819" s="33"/>
      <c r="AG819" s="33"/>
      <c r="AH819" s="33"/>
      <c r="AI819" s="33"/>
      <c r="AJ819" s="33"/>
      <c r="AK819" s="33"/>
      <c r="AL819" s="33"/>
      <c r="AM819" s="33"/>
      <c r="AN819" s="33"/>
      <c r="AO819" s="33"/>
      <c r="AP819" s="33"/>
      <c r="AQ819" s="33"/>
      <c r="AR819" s="33"/>
      <c r="AS819" s="33"/>
      <c r="AT819" s="33"/>
      <c r="AU819" s="33"/>
    </row>
    <row r="820" spans="1:47" ht="12.75" customHeight="1">
      <c r="A820" s="92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96"/>
      <c r="AE820" s="33"/>
      <c r="AF820" s="33"/>
      <c r="AG820" s="33"/>
      <c r="AH820" s="33"/>
      <c r="AI820" s="33"/>
      <c r="AJ820" s="33"/>
      <c r="AK820" s="33"/>
      <c r="AL820" s="33"/>
      <c r="AM820" s="33"/>
      <c r="AN820" s="33"/>
      <c r="AO820" s="33"/>
      <c r="AP820" s="33"/>
      <c r="AQ820" s="33"/>
      <c r="AR820" s="33"/>
      <c r="AS820" s="33"/>
      <c r="AT820" s="33"/>
      <c r="AU820" s="33"/>
    </row>
    <row r="821" spans="1:47" ht="12.75" customHeight="1">
      <c r="A821" s="92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96"/>
      <c r="AE821" s="33"/>
      <c r="AF821" s="33"/>
      <c r="AG821" s="33"/>
      <c r="AH821" s="33"/>
      <c r="AI821" s="33"/>
      <c r="AJ821" s="33"/>
      <c r="AK821" s="33"/>
      <c r="AL821" s="33"/>
      <c r="AM821" s="33"/>
      <c r="AN821" s="33"/>
      <c r="AO821" s="33"/>
      <c r="AP821" s="33"/>
      <c r="AQ821" s="33"/>
      <c r="AR821" s="33"/>
      <c r="AS821" s="33"/>
      <c r="AT821" s="33"/>
      <c r="AU821" s="33"/>
    </row>
    <row r="822" spans="1:47" ht="12.75" customHeight="1">
      <c r="A822" s="92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96"/>
      <c r="AE822" s="33"/>
      <c r="AF822" s="33"/>
      <c r="AG822" s="33"/>
      <c r="AH822" s="33"/>
      <c r="AI822" s="33"/>
      <c r="AJ822" s="33"/>
      <c r="AK822" s="33"/>
      <c r="AL822" s="33"/>
      <c r="AM822" s="33"/>
      <c r="AN822" s="33"/>
      <c r="AO822" s="33"/>
      <c r="AP822" s="33"/>
      <c r="AQ822" s="33"/>
      <c r="AR822" s="33"/>
      <c r="AS822" s="33"/>
      <c r="AT822" s="33"/>
      <c r="AU822" s="33"/>
    </row>
    <row r="823" spans="1:47" ht="12.75" customHeight="1">
      <c r="A823" s="92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96"/>
      <c r="AE823" s="33"/>
      <c r="AF823" s="33"/>
      <c r="AG823" s="33"/>
      <c r="AH823" s="33"/>
      <c r="AI823" s="33"/>
      <c r="AJ823" s="33"/>
      <c r="AK823" s="33"/>
      <c r="AL823" s="33"/>
      <c r="AM823" s="33"/>
      <c r="AN823" s="33"/>
      <c r="AO823" s="33"/>
      <c r="AP823" s="33"/>
      <c r="AQ823" s="33"/>
      <c r="AR823" s="33"/>
      <c r="AS823" s="33"/>
      <c r="AT823" s="33"/>
      <c r="AU823" s="33"/>
    </row>
    <row r="824" spans="1:47" ht="12.75" customHeight="1">
      <c r="A824" s="92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96"/>
      <c r="AE824" s="33"/>
      <c r="AF824" s="33"/>
      <c r="AG824" s="33"/>
      <c r="AH824" s="33"/>
      <c r="AI824" s="33"/>
      <c r="AJ824" s="33"/>
      <c r="AK824" s="33"/>
      <c r="AL824" s="33"/>
      <c r="AM824" s="33"/>
      <c r="AN824" s="33"/>
      <c r="AO824" s="33"/>
      <c r="AP824" s="33"/>
      <c r="AQ824" s="33"/>
      <c r="AR824" s="33"/>
      <c r="AS824" s="33"/>
      <c r="AT824" s="33"/>
      <c r="AU824" s="33"/>
    </row>
    <row r="825" spans="1:47" ht="12.75" customHeight="1">
      <c r="A825" s="92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96"/>
      <c r="AE825" s="33"/>
      <c r="AF825" s="33"/>
      <c r="AG825" s="33"/>
      <c r="AH825" s="33"/>
      <c r="AI825" s="33"/>
      <c r="AJ825" s="33"/>
      <c r="AK825" s="33"/>
      <c r="AL825" s="33"/>
      <c r="AM825" s="33"/>
      <c r="AN825" s="33"/>
      <c r="AO825" s="33"/>
      <c r="AP825" s="33"/>
      <c r="AQ825" s="33"/>
      <c r="AR825" s="33"/>
      <c r="AS825" s="33"/>
      <c r="AT825" s="33"/>
      <c r="AU825" s="33"/>
    </row>
    <row r="826" spans="1:47" ht="12.75" customHeight="1">
      <c r="A826" s="92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96"/>
      <c r="AE826" s="33"/>
      <c r="AF826" s="33"/>
      <c r="AG826" s="33"/>
      <c r="AH826" s="33"/>
      <c r="AI826" s="33"/>
      <c r="AJ826" s="33"/>
      <c r="AK826" s="33"/>
      <c r="AL826" s="33"/>
      <c r="AM826" s="33"/>
      <c r="AN826" s="33"/>
      <c r="AO826" s="33"/>
      <c r="AP826" s="33"/>
      <c r="AQ826" s="33"/>
      <c r="AR826" s="33"/>
      <c r="AS826" s="33"/>
      <c r="AT826" s="33"/>
      <c r="AU826" s="33"/>
    </row>
    <row r="827" spans="1:47" ht="12.75" customHeight="1">
      <c r="A827" s="92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96"/>
      <c r="AE827" s="33"/>
      <c r="AF827" s="33"/>
      <c r="AG827" s="33"/>
      <c r="AH827" s="33"/>
      <c r="AI827" s="33"/>
      <c r="AJ827" s="33"/>
      <c r="AK827" s="33"/>
      <c r="AL827" s="33"/>
      <c r="AM827" s="33"/>
      <c r="AN827" s="33"/>
      <c r="AO827" s="33"/>
      <c r="AP827" s="33"/>
      <c r="AQ827" s="33"/>
      <c r="AR827" s="33"/>
      <c r="AS827" s="33"/>
      <c r="AT827" s="33"/>
      <c r="AU827" s="33"/>
    </row>
    <row r="828" spans="1:47" ht="12.75" customHeight="1">
      <c r="A828" s="92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96"/>
      <c r="AE828" s="33"/>
      <c r="AF828" s="33"/>
      <c r="AG828" s="33"/>
      <c r="AH828" s="33"/>
      <c r="AI828" s="33"/>
      <c r="AJ828" s="33"/>
      <c r="AK828" s="33"/>
      <c r="AL828" s="33"/>
      <c r="AM828" s="33"/>
      <c r="AN828" s="33"/>
      <c r="AO828" s="33"/>
      <c r="AP828" s="33"/>
      <c r="AQ828" s="33"/>
      <c r="AR828" s="33"/>
      <c r="AS828" s="33"/>
      <c r="AT828" s="33"/>
      <c r="AU828" s="33"/>
    </row>
    <row r="829" spans="1:47" ht="12.75" customHeight="1">
      <c r="A829" s="92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96"/>
      <c r="AE829" s="33"/>
      <c r="AF829" s="33"/>
      <c r="AG829" s="33"/>
      <c r="AH829" s="33"/>
      <c r="AI829" s="33"/>
      <c r="AJ829" s="33"/>
      <c r="AK829" s="33"/>
      <c r="AL829" s="33"/>
      <c r="AM829" s="33"/>
      <c r="AN829" s="33"/>
      <c r="AO829" s="33"/>
      <c r="AP829" s="33"/>
      <c r="AQ829" s="33"/>
      <c r="AR829" s="33"/>
      <c r="AS829" s="33"/>
      <c r="AT829" s="33"/>
      <c r="AU829" s="33"/>
    </row>
    <row r="830" spans="1:47" ht="12.75" customHeight="1">
      <c r="A830" s="92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96"/>
      <c r="AE830" s="33"/>
      <c r="AF830" s="33"/>
      <c r="AG830" s="33"/>
      <c r="AH830" s="33"/>
      <c r="AI830" s="33"/>
      <c r="AJ830" s="33"/>
      <c r="AK830" s="33"/>
      <c r="AL830" s="33"/>
      <c r="AM830" s="33"/>
      <c r="AN830" s="33"/>
      <c r="AO830" s="33"/>
      <c r="AP830" s="33"/>
      <c r="AQ830" s="33"/>
      <c r="AR830" s="33"/>
      <c r="AS830" s="33"/>
      <c r="AT830" s="33"/>
      <c r="AU830" s="33"/>
    </row>
    <row r="831" spans="1:47" ht="12.75" customHeight="1">
      <c r="A831" s="92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96"/>
      <c r="AE831" s="33"/>
      <c r="AF831" s="33"/>
      <c r="AG831" s="33"/>
      <c r="AH831" s="33"/>
      <c r="AI831" s="33"/>
      <c r="AJ831" s="33"/>
      <c r="AK831" s="33"/>
      <c r="AL831" s="33"/>
      <c r="AM831" s="33"/>
      <c r="AN831" s="33"/>
      <c r="AO831" s="33"/>
      <c r="AP831" s="33"/>
      <c r="AQ831" s="33"/>
      <c r="AR831" s="33"/>
      <c r="AS831" s="33"/>
      <c r="AT831" s="33"/>
      <c r="AU831" s="33"/>
    </row>
    <row r="832" spans="1:47" ht="12.75" customHeight="1">
      <c r="A832" s="92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96"/>
      <c r="AE832" s="33"/>
      <c r="AF832" s="33"/>
      <c r="AG832" s="33"/>
      <c r="AH832" s="33"/>
      <c r="AI832" s="33"/>
      <c r="AJ832" s="33"/>
      <c r="AK832" s="33"/>
      <c r="AL832" s="33"/>
      <c r="AM832" s="33"/>
      <c r="AN832" s="33"/>
      <c r="AO832" s="33"/>
      <c r="AP832" s="33"/>
      <c r="AQ832" s="33"/>
      <c r="AR832" s="33"/>
      <c r="AS832" s="33"/>
      <c r="AT832" s="33"/>
      <c r="AU832" s="33"/>
    </row>
    <row r="833" spans="1:47" ht="12.75" customHeight="1">
      <c r="A833" s="92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96"/>
      <c r="AE833" s="33"/>
      <c r="AF833" s="33"/>
      <c r="AG833" s="33"/>
      <c r="AH833" s="33"/>
      <c r="AI833" s="33"/>
      <c r="AJ833" s="33"/>
      <c r="AK833" s="33"/>
      <c r="AL833" s="33"/>
      <c r="AM833" s="33"/>
      <c r="AN833" s="33"/>
      <c r="AO833" s="33"/>
      <c r="AP833" s="33"/>
      <c r="AQ833" s="33"/>
      <c r="AR833" s="33"/>
      <c r="AS833" s="33"/>
      <c r="AT833" s="33"/>
      <c r="AU833" s="33"/>
    </row>
    <row r="834" spans="1:47" ht="12.75" customHeight="1">
      <c r="A834" s="92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96"/>
      <c r="AE834" s="33"/>
      <c r="AF834" s="33"/>
      <c r="AG834" s="33"/>
      <c r="AH834" s="33"/>
      <c r="AI834" s="33"/>
      <c r="AJ834" s="33"/>
      <c r="AK834" s="33"/>
      <c r="AL834" s="33"/>
      <c r="AM834" s="33"/>
      <c r="AN834" s="33"/>
      <c r="AO834" s="33"/>
      <c r="AP834" s="33"/>
      <c r="AQ834" s="33"/>
      <c r="AR834" s="33"/>
      <c r="AS834" s="33"/>
      <c r="AT834" s="33"/>
      <c r="AU834" s="33"/>
    </row>
    <row r="835" spans="1:47" ht="12.75" customHeight="1">
      <c r="A835" s="92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96"/>
      <c r="AE835" s="33"/>
      <c r="AF835" s="33"/>
      <c r="AG835" s="33"/>
      <c r="AH835" s="33"/>
      <c r="AI835" s="33"/>
      <c r="AJ835" s="33"/>
      <c r="AK835" s="33"/>
      <c r="AL835" s="33"/>
      <c r="AM835" s="33"/>
      <c r="AN835" s="33"/>
      <c r="AO835" s="33"/>
      <c r="AP835" s="33"/>
      <c r="AQ835" s="33"/>
      <c r="AR835" s="33"/>
      <c r="AS835" s="33"/>
      <c r="AT835" s="33"/>
      <c r="AU835" s="33"/>
    </row>
    <row r="836" spans="1:47" ht="12.75" customHeight="1">
      <c r="A836" s="92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96"/>
      <c r="AE836" s="33"/>
      <c r="AF836" s="33"/>
      <c r="AG836" s="33"/>
      <c r="AH836" s="33"/>
      <c r="AI836" s="33"/>
      <c r="AJ836" s="33"/>
      <c r="AK836" s="33"/>
      <c r="AL836" s="33"/>
      <c r="AM836" s="33"/>
      <c r="AN836" s="33"/>
      <c r="AO836" s="33"/>
      <c r="AP836" s="33"/>
      <c r="AQ836" s="33"/>
      <c r="AR836" s="33"/>
      <c r="AS836" s="33"/>
      <c r="AT836" s="33"/>
      <c r="AU836" s="33"/>
    </row>
    <row r="837" spans="1:47" ht="12.75" customHeight="1">
      <c r="A837" s="92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96"/>
      <c r="AE837" s="33"/>
      <c r="AF837" s="33"/>
      <c r="AG837" s="33"/>
      <c r="AH837" s="33"/>
      <c r="AI837" s="33"/>
      <c r="AJ837" s="33"/>
      <c r="AK837" s="33"/>
      <c r="AL837" s="33"/>
      <c r="AM837" s="33"/>
      <c r="AN837" s="33"/>
      <c r="AO837" s="33"/>
      <c r="AP837" s="33"/>
      <c r="AQ837" s="33"/>
      <c r="AR837" s="33"/>
      <c r="AS837" s="33"/>
      <c r="AT837" s="33"/>
      <c r="AU837" s="33"/>
    </row>
    <row r="838" spans="1:47" ht="12.75" customHeight="1">
      <c r="A838" s="92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96"/>
      <c r="AE838" s="33"/>
      <c r="AF838" s="33"/>
      <c r="AG838" s="33"/>
      <c r="AH838" s="33"/>
      <c r="AI838" s="33"/>
      <c r="AJ838" s="33"/>
      <c r="AK838" s="33"/>
      <c r="AL838" s="33"/>
      <c r="AM838" s="33"/>
      <c r="AN838" s="33"/>
      <c r="AO838" s="33"/>
      <c r="AP838" s="33"/>
      <c r="AQ838" s="33"/>
      <c r="AR838" s="33"/>
      <c r="AS838" s="33"/>
      <c r="AT838" s="33"/>
      <c r="AU838" s="33"/>
    </row>
    <row r="839" spans="1:47" ht="12.75" customHeight="1">
      <c r="A839" s="92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96"/>
      <c r="AE839" s="33"/>
      <c r="AF839" s="33"/>
      <c r="AG839" s="33"/>
      <c r="AH839" s="33"/>
      <c r="AI839" s="33"/>
      <c r="AJ839" s="33"/>
      <c r="AK839" s="33"/>
      <c r="AL839" s="33"/>
      <c r="AM839" s="33"/>
      <c r="AN839" s="33"/>
      <c r="AO839" s="33"/>
      <c r="AP839" s="33"/>
      <c r="AQ839" s="33"/>
      <c r="AR839" s="33"/>
      <c r="AS839" s="33"/>
      <c r="AT839" s="33"/>
      <c r="AU839" s="33"/>
    </row>
    <row r="840" spans="1:47" ht="12.75" customHeight="1">
      <c r="A840" s="92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96"/>
      <c r="AE840" s="33"/>
      <c r="AF840" s="33"/>
      <c r="AG840" s="33"/>
      <c r="AH840" s="33"/>
      <c r="AI840" s="33"/>
      <c r="AJ840" s="33"/>
      <c r="AK840" s="33"/>
      <c r="AL840" s="33"/>
      <c r="AM840" s="33"/>
      <c r="AN840" s="33"/>
      <c r="AO840" s="33"/>
      <c r="AP840" s="33"/>
      <c r="AQ840" s="33"/>
      <c r="AR840" s="33"/>
      <c r="AS840" s="33"/>
      <c r="AT840" s="33"/>
      <c r="AU840" s="33"/>
    </row>
    <row r="841" spans="1:47" ht="12.75" customHeight="1">
      <c r="A841" s="92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96"/>
      <c r="AE841" s="33"/>
      <c r="AF841" s="33"/>
      <c r="AG841" s="33"/>
      <c r="AH841" s="33"/>
      <c r="AI841" s="33"/>
      <c r="AJ841" s="33"/>
      <c r="AK841" s="33"/>
      <c r="AL841" s="33"/>
      <c r="AM841" s="33"/>
      <c r="AN841" s="33"/>
      <c r="AO841" s="33"/>
      <c r="AP841" s="33"/>
      <c r="AQ841" s="33"/>
      <c r="AR841" s="33"/>
      <c r="AS841" s="33"/>
      <c r="AT841" s="33"/>
      <c r="AU841" s="33"/>
    </row>
    <row r="842" spans="1:47" ht="12.75" customHeight="1">
      <c r="A842" s="92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96"/>
      <c r="AE842" s="33"/>
      <c r="AF842" s="33"/>
      <c r="AG842" s="33"/>
      <c r="AH842" s="33"/>
      <c r="AI842" s="33"/>
      <c r="AJ842" s="33"/>
      <c r="AK842" s="33"/>
      <c r="AL842" s="33"/>
      <c r="AM842" s="33"/>
      <c r="AN842" s="33"/>
      <c r="AO842" s="33"/>
      <c r="AP842" s="33"/>
      <c r="AQ842" s="33"/>
      <c r="AR842" s="33"/>
      <c r="AS842" s="33"/>
      <c r="AT842" s="33"/>
      <c r="AU842" s="33"/>
    </row>
    <row r="843" spans="1:47" ht="12.75" customHeight="1">
      <c r="A843" s="92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96"/>
      <c r="AE843" s="33"/>
      <c r="AF843" s="33"/>
      <c r="AG843" s="33"/>
      <c r="AH843" s="33"/>
      <c r="AI843" s="33"/>
      <c r="AJ843" s="33"/>
      <c r="AK843" s="33"/>
      <c r="AL843" s="33"/>
      <c r="AM843" s="33"/>
      <c r="AN843" s="33"/>
      <c r="AO843" s="33"/>
      <c r="AP843" s="33"/>
      <c r="AQ843" s="33"/>
      <c r="AR843" s="33"/>
      <c r="AS843" s="33"/>
      <c r="AT843" s="33"/>
      <c r="AU843" s="33"/>
    </row>
    <row r="844" spans="1:47" ht="12.75" customHeight="1">
      <c r="A844" s="92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96"/>
      <c r="AE844" s="33"/>
      <c r="AF844" s="33"/>
      <c r="AG844" s="33"/>
      <c r="AH844" s="33"/>
      <c r="AI844" s="33"/>
      <c r="AJ844" s="33"/>
      <c r="AK844" s="33"/>
      <c r="AL844" s="33"/>
      <c r="AM844" s="33"/>
      <c r="AN844" s="33"/>
      <c r="AO844" s="33"/>
      <c r="AP844" s="33"/>
      <c r="AQ844" s="33"/>
      <c r="AR844" s="33"/>
      <c r="AS844" s="33"/>
      <c r="AT844" s="33"/>
      <c r="AU844" s="33"/>
    </row>
    <row r="845" spans="1:47" ht="12.75" customHeight="1">
      <c r="A845" s="92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96"/>
      <c r="AE845" s="33"/>
      <c r="AF845" s="33"/>
      <c r="AG845" s="33"/>
      <c r="AH845" s="33"/>
      <c r="AI845" s="33"/>
      <c r="AJ845" s="33"/>
      <c r="AK845" s="33"/>
      <c r="AL845" s="33"/>
      <c r="AM845" s="33"/>
      <c r="AN845" s="33"/>
      <c r="AO845" s="33"/>
      <c r="AP845" s="33"/>
      <c r="AQ845" s="33"/>
      <c r="AR845" s="33"/>
      <c r="AS845" s="33"/>
      <c r="AT845" s="33"/>
      <c r="AU845" s="33"/>
    </row>
    <row r="846" spans="1:47" ht="12.75" customHeight="1">
      <c r="A846" s="92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96"/>
      <c r="AE846" s="33"/>
      <c r="AF846" s="33"/>
      <c r="AG846" s="33"/>
      <c r="AH846" s="33"/>
      <c r="AI846" s="33"/>
      <c r="AJ846" s="33"/>
      <c r="AK846" s="33"/>
      <c r="AL846" s="33"/>
      <c r="AM846" s="33"/>
      <c r="AN846" s="33"/>
      <c r="AO846" s="33"/>
      <c r="AP846" s="33"/>
      <c r="AQ846" s="33"/>
      <c r="AR846" s="33"/>
      <c r="AS846" s="33"/>
      <c r="AT846" s="33"/>
      <c r="AU846" s="33"/>
    </row>
    <row r="847" spans="1:47" ht="12.75" customHeight="1">
      <c r="A847" s="92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96"/>
      <c r="AE847" s="33"/>
      <c r="AF847" s="33"/>
      <c r="AG847" s="33"/>
      <c r="AH847" s="33"/>
      <c r="AI847" s="33"/>
      <c r="AJ847" s="33"/>
      <c r="AK847" s="33"/>
      <c r="AL847" s="33"/>
      <c r="AM847" s="33"/>
      <c r="AN847" s="33"/>
      <c r="AO847" s="33"/>
      <c r="AP847" s="33"/>
      <c r="AQ847" s="33"/>
      <c r="AR847" s="33"/>
      <c r="AS847" s="33"/>
      <c r="AT847" s="33"/>
      <c r="AU847" s="33"/>
    </row>
    <row r="848" spans="1:47" ht="12.75" customHeight="1">
      <c r="A848" s="92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96"/>
      <c r="AE848" s="33"/>
      <c r="AF848" s="33"/>
      <c r="AG848" s="33"/>
      <c r="AH848" s="33"/>
      <c r="AI848" s="33"/>
      <c r="AJ848" s="33"/>
      <c r="AK848" s="33"/>
      <c r="AL848" s="33"/>
      <c r="AM848" s="33"/>
      <c r="AN848" s="33"/>
      <c r="AO848" s="33"/>
      <c r="AP848" s="33"/>
      <c r="AQ848" s="33"/>
      <c r="AR848" s="33"/>
      <c r="AS848" s="33"/>
      <c r="AT848" s="33"/>
      <c r="AU848" s="33"/>
    </row>
    <row r="849" spans="1:47" ht="12.75" customHeight="1">
      <c r="A849" s="92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96"/>
      <c r="AE849" s="33"/>
      <c r="AF849" s="33"/>
      <c r="AG849" s="33"/>
      <c r="AH849" s="33"/>
      <c r="AI849" s="33"/>
      <c r="AJ849" s="33"/>
      <c r="AK849" s="33"/>
      <c r="AL849" s="33"/>
      <c r="AM849" s="33"/>
      <c r="AN849" s="33"/>
      <c r="AO849" s="33"/>
      <c r="AP849" s="33"/>
      <c r="AQ849" s="33"/>
      <c r="AR849" s="33"/>
      <c r="AS849" s="33"/>
      <c r="AT849" s="33"/>
      <c r="AU849" s="33"/>
    </row>
    <row r="850" spans="1:47" ht="12.75" customHeight="1">
      <c r="A850" s="92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96"/>
      <c r="AE850" s="33"/>
      <c r="AF850" s="33"/>
      <c r="AG850" s="33"/>
      <c r="AH850" s="33"/>
      <c r="AI850" s="33"/>
      <c r="AJ850" s="33"/>
      <c r="AK850" s="33"/>
      <c r="AL850" s="33"/>
      <c r="AM850" s="33"/>
      <c r="AN850" s="33"/>
      <c r="AO850" s="33"/>
      <c r="AP850" s="33"/>
      <c r="AQ850" s="33"/>
      <c r="AR850" s="33"/>
      <c r="AS850" s="33"/>
      <c r="AT850" s="33"/>
      <c r="AU850" s="33"/>
    </row>
    <row r="851" spans="1:47" ht="12.75" customHeight="1">
      <c r="A851" s="92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96"/>
      <c r="AE851" s="33"/>
      <c r="AF851" s="33"/>
      <c r="AG851" s="33"/>
      <c r="AH851" s="33"/>
      <c r="AI851" s="33"/>
      <c r="AJ851" s="33"/>
      <c r="AK851" s="33"/>
      <c r="AL851" s="33"/>
      <c r="AM851" s="33"/>
      <c r="AN851" s="33"/>
      <c r="AO851" s="33"/>
      <c r="AP851" s="33"/>
      <c r="AQ851" s="33"/>
      <c r="AR851" s="33"/>
      <c r="AS851" s="33"/>
      <c r="AT851" s="33"/>
      <c r="AU851" s="33"/>
    </row>
    <row r="852" spans="1:47" ht="12.75" customHeight="1">
      <c r="A852" s="92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96"/>
      <c r="AE852" s="33"/>
      <c r="AF852" s="33"/>
      <c r="AG852" s="33"/>
      <c r="AH852" s="33"/>
      <c r="AI852" s="33"/>
      <c r="AJ852" s="33"/>
      <c r="AK852" s="33"/>
      <c r="AL852" s="33"/>
      <c r="AM852" s="33"/>
      <c r="AN852" s="33"/>
      <c r="AO852" s="33"/>
      <c r="AP852" s="33"/>
      <c r="AQ852" s="33"/>
      <c r="AR852" s="33"/>
      <c r="AS852" s="33"/>
      <c r="AT852" s="33"/>
      <c r="AU852" s="33"/>
    </row>
    <row r="853" spans="1:47" ht="12.75" customHeight="1">
      <c r="A853" s="92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96"/>
      <c r="AE853" s="33"/>
      <c r="AF853" s="33"/>
      <c r="AG853" s="33"/>
      <c r="AH853" s="33"/>
      <c r="AI853" s="33"/>
      <c r="AJ853" s="33"/>
      <c r="AK853" s="33"/>
      <c r="AL853" s="33"/>
      <c r="AM853" s="33"/>
      <c r="AN853" s="33"/>
      <c r="AO853" s="33"/>
      <c r="AP853" s="33"/>
      <c r="AQ853" s="33"/>
      <c r="AR853" s="33"/>
      <c r="AS853" s="33"/>
      <c r="AT853" s="33"/>
      <c r="AU853" s="33"/>
    </row>
    <row r="854" spans="1:47" ht="12.75" customHeight="1">
      <c r="A854" s="92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96"/>
      <c r="AE854" s="33"/>
      <c r="AF854" s="33"/>
      <c r="AG854" s="33"/>
      <c r="AH854" s="33"/>
      <c r="AI854" s="33"/>
      <c r="AJ854" s="33"/>
      <c r="AK854" s="33"/>
      <c r="AL854" s="33"/>
      <c r="AM854" s="33"/>
      <c r="AN854" s="33"/>
      <c r="AO854" s="33"/>
      <c r="AP854" s="33"/>
      <c r="AQ854" s="33"/>
      <c r="AR854" s="33"/>
      <c r="AS854" s="33"/>
      <c r="AT854" s="33"/>
      <c r="AU854" s="33"/>
    </row>
    <row r="855" spans="1:47" ht="12.75" customHeight="1">
      <c r="A855" s="92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96"/>
      <c r="AE855" s="33"/>
      <c r="AF855" s="33"/>
      <c r="AG855" s="33"/>
      <c r="AH855" s="33"/>
      <c r="AI855" s="33"/>
      <c r="AJ855" s="33"/>
      <c r="AK855" s="33"/>
      <c r="AL855" s="33"/>
      <c r="AM855" s="33"/>
      <c r="AN855" s="33"/>
      <c r="AO855" s="33"/>
      <c r="AP855" s="33"/>
      <c r="AQ855" s="33"/>
      <c r="AR855" s="33"/>
      <c r="AS855" s="33"/>
      <c r="AT855" s="33"/>
      <c r="AU855" s="33"/>
    </row>
    <row r="856" spans="1:47" ht="12.75" customHeight="1">
      <c r="A856" s="92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96"/>
      <c r="AE856" s="33"/>
      <c r="AF856" s="33"/>
      <c r="AG856" s="33"/>
      <c r="AH856" s="33"/>
      <c r="AI856" s="33"/>
      <c r="AJ856" s="33"/>
      <c r="AK856" s="33"/>
      <c r="AL856" s="33"/>
      <c r="AM856" s="33"/>
      <c r="AN856" s="33"/>
      <c r="AO856" s="33"/>
      <c r="AP856" s="33"/>
      <c r="AQ856" s="33"/>
      <c r="AR856" s="33"/>
      <c r="AS856" s="33"/>
      <c r="AT856" s="33"/>
      <c r="AU856" s="33"/>
    </row>
    <row r="857" spans="1:47" ht="12.75" customHeight="1">
      <c r="A857" s="92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96"/>
      <c r="AE857" s="33"/>
      <c r="AF857" s="33"/>
      <c r="AG857" s="33"/>
      <c r="AH857" s="33"/>
      <c r="AI857" s="33"/>
      <c r="AJ857" s="33"/>
      <c r="AK857" s="33"/>
      <c r="AL857" s="33"/>
      <c r="AM857" s="33"/>
      <c r="AN857" s="33"/>
      <c r="AO857" s="33"/>
      <c r="AP857" s="33"/>
      <c r="AQ857" s="33"/>
      <c r="AR857" s="33"/>
      <c r="AS857" s="33"/>
      <c r="AT857" s="33"/>
      <c r="AU857" s="33"/>
    </row>
    <row r="858" spans="1:47" ht="12.75" customHeight="1">
      <c r="A858" s="92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96"/>
      <c r="AE858" s="33"/>
      <c r="AF858" s="33"/>
      <c r="AG858" s="33"/>
      <c r="AH858" s="33"/>
      <c r="AI858" s="33"/>
      <c r="AJ858" s="33"/>
      <c r="AK858" s="33"/>
      <c r="AL858" s="33"/>
      <c r="AM858" s="33"/>
      <c r="AN858" s="33"/>
      <c r="AO858" s="33"/>
      <c r="AP858" s="33"/>
      <c r="AQ858" s="33"/>
      <c r="AR858" s="33"/>
      <c r="AS858" s="33"/>
      <c r="AT858" s="33"/>
      <c r="AU858" s="33"/>
    </row>
    <row r="859" spans="1:47" ht="12.75" customHeight="1">
      <c r="A859" s="92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96"/>
      <c r="AE859" s="33"/>
      <c r="AF859" s="33"/>
      <c r="AG859" s="33"/>
      <c r="AH859" s="33"/>
      <c r="AI859" s="33"/>
      <c r="AJ859" s="33"/>
      <c r="AK859" s="33"/>
      <c r="AL859" s="33"/>
      <c r="AM859" s="33"/>
      <c r="AN859" s="33"/>
      <c r="AO859" s="33"/>
      <c r="AP859" s="33"/>
      <c r="AQ859" s="33"/>
      <c r="AR859" s="33"/>
      <c r="AS859" s="33"/>
      <c r="AT859" s="33"/>
      <c r="AU859" s="33"/>
    </row>
    <row r="860" spans="1:47" ht="12.75" customHeight="1">
      <c r="A860" s="92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96"/>
      <c r="AE860" s="33"/>
      <c r="AF860" s="33"/>
      <c r="AG860" s="33"/>
      <c r="AH860" s="33"/>
      <c r="AI860" s="33"/>
      <c r="AJ860" s="33"/>
      <c r="AK860" s="33"/>
      <c r="AL860" s="33"/>
      <c r="AM860" s="33"/>
      <c r="AN860" s="33"/>
      <c r="AO860" s="33"/>
      <c r="AP860" s="33"/>
      <c r="AQ860" s="33"/>
      <c r="AR860" s="33"/>
      <c r="AS860" s="33"/>
      <c r="AT860" s="33"/>
      <c r="AU860" s="33"/>
    </row>
    <row r="861" spans="1:47" ht="12.75" customHeight="1">
      <c r="A861" s="92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96"/>
      <c r="AE861" s="33"/>
      <c r="AF861" s="33"/>
      <c r="AG861" s="33"/>
      <c r="AH861" s="33"/>
      <c r="AI861" s="33"/>
      <c r="AJ861" s="33"/>
      <c r="AK861" s="33"/>
      <c r="AL861" s="33"/>
      <c r="AM861" s="33"/>
      <c r="AN861" s="33"/>
      <c r="AO861" s="33"/>
      <c r="AP861" s="33"/>
      <c r="AQ861" s="33"/>
      <c r="AR861" s="33"/>
      <c r="AS861" s="33"/>
      <c r="AT861" s="33"/>
      <c r="AU861" s="33"/>
    </row>
    <row r="862" spans="1:47" ht="12.75" customHeight="1">
      <c r="A862" s="92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96"/>
      <c r="AE862" s="33"/>
      <c r="AF862" s="33"/>
      <c r="AG862" s="33"/>
      <c r="AH862" s="33"/>
      <c r="AI862" s="33"/>
      <c r="AJ862" s="33"/>
      <c r="AK862" s="33"/>
      <c r="AL862" s="33"/>
      <c r="AM862" s="33"/>
      <c r="AN862" s="33"/>
      <c r="AO862" s="33"/>
      <c r="AP862" s="33"/>
      <c r="AQ862" s="33"/>
      <c r="AR862" s="33"/>
      <c r="AS862" s="33"/>
      <c r="AT862" s="33"/>
      <c r="AU862" s="33"/>
    </row>
    <row r="863" spans="1:47" ht="12.75" customHeight="1">
      <c r="A863" s="92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96"/>
      <c r="AE863" s="33"/>
      <c r="AF863" s="33"/>
      <c r="AG863" s="33"/>
      <c r="AH863" s="33"/>
      <c r="AI863" s="33"/>
      <c r="AJ863" s="33"/>
      <c r="AK863" s="33"/>
      <c r="AL863" s="33"/>
      <c r="AM863" s="33"/>
      <c r="AN863" s="33"/>
      <c r="AO863" s="33"/>
      <c r="AP863" s="33"/>
      <c r="AQ863" s="33"/>
      <c r="AR863" s="33"/>
      <c r="AS863" s="33"/>
      <c r="AT863" s="33"/>
      <c r="AU863" s="33"/>
    </row>
    <row r="864" spans="1:47" ht="12.75" customHeight="1">
      <c r="A864" s="92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96"/>
      <c r="AE864" s="33"/>
      <c r="AF864" s="33"/>
      <c r="AG864" s="33"/>
      <c r="AH864" s="33"/>
      <c r="AI864" s="33"/>
      <c r="AJ864" s="33"/>
      <c r="AK864" s="33"/>
      <c r="AL864" s="33"/>
      <c r="AM864" s="33"/>
      <c r="AN864" s="33"/>
      <c r="AO864" s="33"/>
      <c r="AP864" s="33"/>
      <c r="AQ864" s="33"/>
      <c r="AR864" s="33"/>
      <c r="AS864" s="33"/>
      <c r="AT864" s="33"/>
      <c r="AU864" s="33"/>
    </row>
    <row r="865" spans="1:47" ht="12.75" customHeight="1">
      <c r="A865" s="92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96"/>
      <c r="AE865" s="33"/>
      <c r="AF865" s="33"/>
      <c r="AG865" s="33"/>
      <c r="AH865" s="33"/>
      <c r="AI865" s="33"/>
      <c r="AJ865" s="33"/>
      <c r="AK865" s="33"/>
      <c r="AL865" s="33"/>
      <c r="AM865" s="33"/>
      <c r="AN865" s="33"/>
      <c r="AO865" s="33"/>
      <c r="AP865" s="33"/>
      <c r="AQ865" s="33"/>
      <c r="AR865" s="33"/>
      <c r="AS865" s="33"/>
      <c r="AT865" s="33"/>
      <c r="AU865" s="33"/>
    </row>
    <row r="866" spans="1:47" ht="12.75" customHeight="1">
      <c r="A866" s="92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96"/>
      <c r="AE866" s="33"/>
      <c r="AF866" s="33"/>
      <c r="AG866" s="33"/>
      <c r="AH866" s="33"/>
      <c r="AI866" s="33"/>
      <c r="AJ866" s="33"/>
      <c r="AK866" s="33"/>
      <c r="AL866" s="33"/>
      <c r="AM866" s="33"/>
      <c r="AN866" s="33"/>
      <c r="AO866" s="33"/>
      <c r="AP866" s="33"/>
      <c r="AQ866" s="33"/>
      <c r="AR866" s="33"/>
      <c r="AS866" s="33"/>
      <c r="AT866" s="33"/>
      <c r="AU866" s="33"/>
    </row>
    <row r="867" spans="1:47" ht="12.75" customHeight="1">
      <c r="A867" s="92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96"/>
      <c r="AE867" s="33"/>
      <c r="AF867" s="33"/>
      <c r="AG867" s="33"/>
      <c r="AH867" s="33"/>
      <c r="AI867" s="33"/>
      <c r="AJ867" s="33"/>
      <c r="AK867" s="33"/>
      <c r="AL867" s="33"/>
      <c r="AM867" s="33"/>
      <c r="AN867" s="33"/>
      <c r="AO867" s="33"/>
      <c r="AP867" s="33"/>
      <c r="AQ867" s="33"/>
      <c r="AR867" s="33"/>
      <c r="AS867" s="33"/>
      <c r="AT867" s="33"/>
      <c r="AU867" s="33"/>
    </row>
    <row r="868" spans="1:47" ht="12.75" customHeight="1">
      <c r="A868" s="92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96"/>
      <c r="AE868" s="33"/>
      <c r="AF868" s="33"/>
      <c r="AG868" s="33"/>
      <c r="AH868" s="33"/>
      <c r="AI868" s="33"/>
      <c r="AJ868" s="33"/>
      <c r="AK868" s="33"/>
      <c r="AL868" s="33"/>
      <c r="AM868" s="33"/>
      <c r="AN868" s="33"/>
      <c r="AO868" s="33"/>
      <c r="AP868" s="33"/>
      <c r="AQ868" s="33"/>
      <c r="AR868" s="33"/>
      <c r="AS868" s="33"/>
      <c r="AT868" s="33"/>
      <c r="AU868" s="33"/>
    </row>
    <row r="869" spans="1:47" ht="12.75" customHeight="1">
      <c r="A869" s="92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96"/>
      <c r="AE869" s="33"/>
      <c r="AF869" s="33"/>
      <c r="AG869" s="33"/>
      <c r="AH869" s="33"/>
      <c r="AI869" s="33"/>
      <c r="AJ869" s="33"/>
      <c r="AK869" s="33"/>
      <c r="AL869" s="33"/>
      <c r="AM869" s="33"/>
      <c r="AN869" s="33"/>
      <c r="AO869" s="33"/>
      <c r="AP869" s="33"/>
      <c r="AQ869" s="33"/>
      <c r="AR869" s="33"/>
      <c r="AS869" s="33"/>
      <c r="AT869" s="33"/>
      <c r="AU869" s="33"/>
    </row>
    <row r="870" spans="1:47" ht="12.75" customHeight="1">
      <c r="A870" s="92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96"/>
      <c r="AE870" s="33"/>
      <c r="AF870" s="33"/>
      <c r="AG870" s="33"/>
      <c r="AH870" s="33"/>
      <c r="AI870" s="33"/>
      <c r="AJ870" s="33"/>
      <c r="AK870" s="33"/>
      <c r="AL870" s="33"/>
      <c r="AM870" s="33"/>
      <c r="AN870" s="33"/>
      <c r="AO870" s="33"/>
      <c r="AP870" s="33"/>
      <c r="AQ870" s="33"/>
      <c r="AR870" s="33"/>
      <c r="AS870" s="33"/>
      <c r="AT870" s="33"/>
      <c r="AU870" s="33"/>
    </row>
    <row r="871" spans="1:47" ht="12.75" customHeight="1">
      <c r="A871" s="92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96"/>
      <c r="AE871" s="33"/>
      <c r="AF871" s="33"/>
      <c r="AG871" s="33"/>
      <c r="AH871" s="33"/>
      <c r="AI871" s="33"/>
      <c r="AJ871" s="33"/>
      <c r="AK871" s="33"/>
      <c r="AL871" s="33"/>
      <c r="AM871" s="33"/>
      <c r="AN871" s="33"/>
      <c r="AO871" s="33"/>
      <c r="AP871" s="33"/>
      <c r="AQ871" s="33"/>
      <c r="AR871" s="33"/>
      <c r="AS871" s="33"/>
      <c r="AT871" s="33"/>
      <c r="AU871" s="33"/>
    </row>
    <row r="872" spans="1:47" ht="12.75" customHeight="1">
      <c r="A872" s="92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96"/>
      <c r="AE872" s="33"/>
      <c r="AF872" s="33"/>
      <c r="AG872" s="33"/>
      <c r="AH872" s="33"/>
      <c r="AI872" s="33"/>
      <c r="AJ872" s="33"/>
      <c r="AK872" s="33"/>
      <c r="AL872" s="33"/>
      <c r="AM872" s="33"/>
      <c r="AN872" s="33"/>
      <c r="AO872" s="33"/>
      <c r="AP872" s="33"/>
      <c r="AQ872" s="33"/>
      <c r="AR872" s="33"/>
      <c r="AS872" s="33"/>
      <c r="AT872" s="33"/>
      <c r="AU872" s="33"/>
    </row>
    <row r="873" spans="1:47" ht="12.75" customHeight="1">
      <c r="A873" s="92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96"/>
      <c r="AE873" s="33"/>
      <c r="AF873" s="33"/>
      <c r="AG873" s="33"/>
      <c r="AH873" s="33"/>
      <c r="AI873" s="33"/>
      <c r="AJ873" s="33"/>
      <c r="AK873" s="33"/>
      <c r="AL873" s="33"/>
      <c r="AM873" s="33"/>
      <c r="AN873" s="33"/>
      <c r="AO873" s="33"/>
      <c r="AP873" s="33"/>
      <c r="AQ873" s="33"/>
      <c r="AR873" s="33"/>
      <c r="AS873" s="33"/>
      <c r="AT873" s="33"/>
      <c r="AU873" s="33"/>
    </row>
    <row r="874" spans="1:47" ht="12.75" customHeight="1">
      <c r="A874" s="92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96"/>
      <c r="AE874" s="33"/>
      <c r="AF874" s="33"/>
      <c r="AG874" s="33"/>
      <c r="AH874" s="33"/>
      <c r="AI874" s="33"/>
      <c r="AJ874" s="33"/>
      <c r="AK874" s="33"/>
      <c r="AL874" s="33"/>
      <c r="AM874" s="33"/>
      <c r="AN874" s="33"/>
      <c r="AO874" s="33"/>
      <c r="AP874" s="33"/>
      <c r="AQ874" s="33"/>
      <c r="AR874" s="33"/>
      <c r="AS874" s="33"/>
      <c r="AT874" s="33"/>
      <c r="AU874" s="33"/>
    </row>
    <row r="875" spans="1:47" ht="12.75" customHeight="1">
      <c r="A875" s="92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96"/>
      <c r="AE875" s="33"/>
      <c r="AF875" s="33"/>
      <c r="AG875" s="33"/>
      <c r="AH875" s="33"/>
      <c r="AI875" s="33"/>
      <c r="AJ875" s="33"/>
      <c r="AK875" s="33"/>
      <c r="AL875" s="33"/>
      <c r="AM875" s="33"/>
      <c r="AN875" s="33"/>
      <c r="AO875" s="33"/>
      <c r="AP875" s="33"/>
      <c r="AQ875" s="33"/>
      <c r="AR875" s="33"/>
      <c r="AS875" s="33"/>
      <c r="AT875" s="33"/>
      <c r="AU875" s="33"/>
    </row>
    <row r="876" spans="1:47" ht="12.75" customHeight="1">
      <c r="A876" s="92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96"/>
      <c r="AE876" s="33"/>
      <c r="AF876" s="33"/>
      <c r="AG876" s="33"/>
      <c r="AH876" s="33"/>
      <c r="AI876" s="33"/>
      <c r="AJ876" s="33"/>
      <c r="AK876" s="33"/>
      <c r="AL876" s="33"/>
      <c r="AM876" s="33"/>
      <c r="AN876" s="33"/>
      <c r="AO876" s="33"/>
      <c r="AP876" s="33"/>
      <c r="AQ876" s="33"/>
      <c r="AR876" s="33"/>
      <c r="AS876" s="33"/>
      <c r="AT876" s="33"/>
      <c r="AU876" s="33"/>
    </row>
    <row r="877" spans="1:47" ht="12.75" customHeight="1">
      <c r="A877" s="92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96"/>
      <c r="AE877" s="33"/>
      <c r="AF877" s="33"/>
      <c r="AG877" s="33"/>
      <c r="AH877" s="33"/>
      <c r="AI877" s="33"/>
      <c r="AJ877" s="33"/>
      <c r="AK877" s="33"/>
      <c r="AL877" s="33"/>
      <c r="AM877" s="33"/>
      <c r="AN877" s="33"/>
      <c r="AO877" s="33"/>
      <c r="AP877" s="33"/>
      <c r="AQ877" s="33"/>
      <c r="AR877" s="33"/>
      <c r="AS877" s="33"/>
      <c r="AT877" s="33"/>
      <c r="AU877" s="33"/>
    </row>
    <row r="878" spans="1:47" ht="12.75" customHeight="1">
      <c r="A878" s="92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96"/>
      <c r="AE878" s="33"/>
      <c r="AF878" s="33"/>
      <c r="AG878" s="33"/>
      <c r="AH878" s="33"/>
      <c r="AI878" s="33"/>
      <c r="AJ878" s="33"/>
      <c r="AK878" s="33"/>
      <c r="AL878" s="33"/>
      <c r="AM878" s="33"/>
      <c r="AN878" s="33"/>
      <c r="AO878" s="33"/>
      <c r="AP878" s="33"/>
      <c r="AQ878" s="33"/>
      <c r="AR878" s="33"/>
      <c r="AS878" s="33"/>
      <c r="AT878" s="33"/>
      <c r="AU878" s="33"/>
    </row>
    <row r="879" spans="1:47" ht="12.75" customHeight="1">
      <c r="A879" s="92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96"/>
      <c r="AE879" s="33"/>
      <c r="AF879" s="33"/>
      <c r="AG879" s="33"/>
      <c r="AH879" s="33"/>
      <c r="AI879" s="33"/>
      <c r="AJ879" s="33"/>
      <c r="AK879" s="33"/>
      <c r="AL879" s="33"/>
      <c r="AM879" s="33"/>
      <c r="AN879" s="33"/>
      <c r="AO879" s="33"/>
      <c r="AP879" s="33"/>
      <c r="AQ879" s="33"/>
      <c r="AR879" s="33"/>
      <c r="AS879" s="33"/>
      <c r="AT879" s="33"/>
      <c r="AU879" s="33"/>
    </row>
    <row r="880" spans="1:47" ht="12.75" customHeight="1">
      <c r="A880" s="92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96"/>
      <c r="AE880" s="33"/>
      <c r="AF880" s="33"/>
      <c r="AG880" s="33"/>
      <c r="AH880" s="33"/>
      <c r="AI880" s="33"/>
      <c r="AJ880" s="33"/>
      <c r="AK880" s="33"/>
      <c r="AL880" s="33"/>
      <c r="AM880" s="33"/>
      <c r="AN880" s="33"/>
      <c r="AO880" s="33"/>
      <c r="AP880" s="33"/>
      <c r="AQ880" s="33"/>
      <c r="AR880" s="33"/>
      <c r="AS880" s="33"/>
      <c r="AT880" s="33"/>
      <c r="AU880" s="33"/>
    </row>
    <row r="881" spans="1:47" ht="12.75" customHeight="1">
      <c r="A881" s="92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96"/>
      <c r="AE881" s="33"/>
      <c r="AF881" s="33"/>
      <c r="AG881" s="33"/>
      <c r="AH881" s="33"/>
      <c r="AI881" s="33"/>
      <c r="AJ881" s="33"/>
      <c r="AK881" s="33"/>
      <c r="AL881" s="33"/>
      <c r="AM881" s="33"/>
      <c r="AN881" s="33"/>
      <c r="AO881" s="33"/>
      <c r="AP881" s="33"/>
      <c r="AQ881" s="33"/>
      <c r="AR881" s="33"/>
      <c r="AS881" s="33"/>
      <c r="AT881" s="33"/>
      <c r="AU881" s="33"/>
    </row>
    <row r="882" spans="1:47" ht="12.75" customHeight="1">
      <c r="A882" s="92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96"/>
      <c r="AE882" s="33"/>
      <c r="AF882" s="33"/>
      <c r="AG882" s="33"/>
      <c r="AH882" s="33"/>
      <c r="AI882" s="33"/>
      <c r="AJ882" s="33"/>
      <c r="AK882" s="33"/>
      <c r="AL882" s="33"/>
      <c r="AM882" s="33"/>
      <c r="AN882" s="33"/>
      <c r="AO882" s="33"/>
      <c r="AP882" s="33"/>
      <c r="AQ882" s="33"/>
      <c r="AR882" s="33"/>
      <c r="AS882" s="33"/>
      <c r="AT882" s="33"/>
      <c r="AU882" s="33"/>
    </row>
    <row r="883" spans="1:47" ht="12.75" customHeight="1">
      <c r="A883" s="92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96"/>
      <c r="AE883" s="33"/>
      <c r="AF883" s="33"/>
      <c r="AG883" s="33"/>
      <c r="AH883" s="33"/>
      <c r="AI883" s="33"/>
      <c r="AJ883" s="33"/>
      <c r="AK883" s="33"/>
      <c r="AL883" s="33"/>
      <c r="AM883" s="33"/>
      <c r="AN883" s="33"/>
      <c r="AO883" s="33"/>
      <c r="AP883" s="33"/>
      <c r="AQ883" s="33"/>
      <c r="AR883" s="33"/>
      <c r="AS883" s="33"/>
      <c r="AT883" s="33"/>
      <c r="AU883" s="33"/>
    </row>
    <row r="884" spans="1:47" ht="12.75" customHeight="1">
      <c r="A884" s="92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96"/>
      <c r="AE884" s="33"/>
      <c r="AF884" s="33"/>
      <c r="AG884" s="33"/>
      <c r="AH884" s="33"/>
      <c r="AI884" s="33"/>
      <c r="AJ884" s="33"/>
      <c r="AK884" s="33"/>
      <c r="AL884" s="33"/>
      <c r="AM884" s="33"/>
      <c r="AN884" s="33"/>
      <c r="AO884" s="33"/>
      <c r="AP884" s="33"/>
      <c r="AQ884" s="33"/>
      <c r="AR884" s="33"/>
      <c r="AS884" s="33"/>
      <c r="AT884" s="33"/>
      <c r="AU884" s="33"/>
    </row>
    <row r="885" spans="1:47" ht="12.75" customHeight="1">
      <c r="A885" s="92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96"/>
      <c r="AE885" s="33"/>
      <c r="AF885" s="33"/>
      <c r="AG885" s="33"/>
      <c r="AH885" s="33"/>
      <c r="AI885" s="33"/>
      <c r="AJ885" s="33"/>
      <c r="AK885" s="33"/>
      <c r="AL885" s="33"/>
      <c r="AM885" s="33"/>
      <c r="AN885" s="33"/>
      <c r="AO885" s="33"/>
      <c r="AP885" s="33"/>
      <c r="AQ885" s="33"/>
      <c r="AR885" s="33"/>
      <c r="AS885" s="33"/>
      <c r="AT885" s="33"/>
      <c r="AU885" s="33"/>
    </row>
    <row r="886" spans="1:47" ht="12.75" customHeight="1">
      <c r="A886" s="92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96"/>
      <c r="AE886" s="33"/>
      <c r="AF886" s="33"/>
      <c r="AG886" s="33"/>
      <c r="AH886" s="33"/>
      <c r="AI886" s="33"/>
      <c r="AJ886" s="33"/>
      <c r="AK886" s="33"/>
      <c r="AL886" s="33"/>
      <c r="AM886" s="33"/>
      <c r="AN886" s="33"/>
      <c r="AO886" s="33"/>
      <c r="AP886" s="33"/>
      <c r="AQ886" s="33"/>
      <c r="AR886" s="33"/>
      <c r="AS886" s="33"/>
      <c r="AT886" s="33"/>
      <c r="AU886" s="33"/>
    </row>
    <row r="887" spans="1:47" ht="12.75" customHeight="1">
      <c r="A887" s="92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96"/>
      <c r="AE887" s="33"/>
      <c r="AF887" s="33"/>
      <c r="AG887" s="33"/>
      <c r="AH887" s="33"/>
      <c r="AI887" s="33"/>
      <c r="AJ887" s="33"/>
      <c r="AK887" s="33"/>
      <c r="AL887" s="33"/>
      <c r="AM887" s="33"/>
      <c r="AN887" s="33"/>
      <c r="AO887" s="33"/>
      <c r="AP887" s="33"/>
      <c r="AQ887" s="33"/>
      <c r="AR887" s="33"/>
      <c r="AS887" s="33"/>
      <c r="AT887" s="33"/>
      <c r="AU887" s="33"/>
    </row>
    <row r="888" spans="1:47" ht="12.75" customHeight="1">
      <c r="A888" s="92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96"/>
      <c r="AE888" s="33"/>
      <c r="AF888" s="33"/>
      <c r="AG888" s="33"/>
      <c r="AH888" s="33"/>
      <c r="AI888" s="33"/>
      <c r="AJ888" s="33"/>
      <c r="AK888" s="33"/>
      <c r="AL888" s="33"/>
      <c r="AM888" s="33"/>
      <c r="AN888" s="33"/>
      <c r="AO888" s="33"/>
      <c r="AP888" s="33"/>
      <c r="AQ888" s="33"/>
      <c r="AR888" s="33"/>
      <c r="AS888" s="33"/>
      <c r="AT888" s="33"/>
      <c r="AU888" s="33"/>
    </row>
    <row r="889" spans="1:47" ht="12.75" customHeight="1">
      <c r="A889" s="92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96"/>
      <c r="AE889" s="33"/>
      <c r="AF889" s="33"/>
      <c r="AG889" s="33"/>
      <c r="AH889" s="33"/>
      <c r="AI889" s="33"/>
      <c r="AJ889" s="33"/>
      <c r="AK889" s="33"/>
      <c r="AL889" s="33"/>
      <c r="AM889" s="33"/>
      <c r="AN889" s="33"/>
      <c r="AO889" s="33"/>
      <c r="AP889" s="33"/>
      <c r="AQ889" s="33"/>
      <c r="AR889" s="33"/>
      <c r="AS889" s="33"/>
      <c r="AT889" s="33"/>
      <c r="AU889" s="33"/>
    </row>
    <row r="890" spans="1:47" ht="12.75" customHeight="1">
      <c r="A890" s="92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96"/>
      <c r="AE890" s="33"/>
      <c r="AF890" s="33"/>
      <c r="AG890" s="33"/>
      <c r="AH890" s="33"/>
      <c r="AI890" s="33"/>
      <c r="AJ890" s="33"/>
      <c r="AK890" s="33"/>
      <c r="AL890" s="33"/>
      <c r="AM890" s="33"/>
      <c r="AN890" s="33"/>
      <c r="AO890" s="33"/>
      <c r="AP890" s="33"/>
      <c r="AQ890" s="33"/>
      <c r="AR890" s="33"/>
      <c r="AS890" s="33"/>
      <c r="AT890" s="33"/>
      <c r="AU890" s="33"/>
    </row>
    <row r="891" spans="1:47" ht="12.75" customHeight="1">
      <c r="A891" s="92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96"/>
      <c r="AE891" s="33"/>
      <c r="AF891" s="33"/>
      <c r="AG891" s="33"/>
      <c r="AH891" s="33"/>
      <c r="AI891" s="33"/>
      <c r="AJ891" s="33"/>
      <c r="AK891" s="33"/>
      <c r="AL891" s="33"/>
      <c r="AM891" s="33"/>
      <c r="AN891" s="33"/>
      <c r="AO891" s="33"/>
      <c r="AP891" s="33"/>
      <c r="AQ891" s="33"/>
      <c r="AR891" s="33"/>
      <c r="AS891" s="33"/>
      <c r="AT891" s="33"/>
      <c r="AU891" s="33"/>
    </row>
    <row r="892" spans="1:47" ht="12.75" customHeight="1">
      <c r="A892" s="92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96"/>
      <c r="AE892" s="33"/>
      <c r="AF892" s="33"/>
      <c r="AG892" s="33"/>
      <c r="AH892" s="33"/>
      <c r="AI892" s="33"/>
      <c r="AJ892" s="33"/>
      <c r="AK892" s="33"/>
      <c r="AL892" s="33"/>
      <c r="AM892" s="33"/>
      <c r="AN892" s="33"/>
      <c r="AO892" s="33"/>
      <c r="AP892" s="33"/>
      <c r="AQ892" s="33"/>
      <c r="AR892" s="33"/>
      <c r="AS892" s="33"/>
      <c r="AT892" s="33"/>
      <c r="AU892" s="33"/>
    </row>
    <row r="893" spans="1:47" ht="12.75" customHeight="1">
      <c r="A893" s="92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96"/>
      <c r="AE893" s="33"/>
      <c r="AF893" s="33"/>
      <c r="AG893" s="33"/>
      <c r="AH893" s="33"/>
      <c r="AI893" s="33"/>
      <c r="AJ893" s="33"/>
      <c r="AK893" s="33"/>
      <c r="AL893" s="33"/>
      <c r="AM893" s="33"/>
      <c r="AN893" s="33"/>
      <c r="AO893" s="33"/>
      <c r="AP893" s="33"/>
      <c r="AQ893" s="33"/>
      <c r="AR893" s="33"/>
      <c r="AS893" s="33"/>
      <c r="AT893" s="33"/>
      <c r="AU893" s="33"/>
    </row>
    <row r="894" spans="1:47" ht="12.75" customHeight="1">
      <c r="A894" s="92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96"/>
      <c r="AE894" s="33"/>
      <c r="AF894" s="33"/>
      <c r="AG894" s="33"/>
      <c r="AH894" s="33"/>
      <c r="AI894" s="33"/>
      <c r="AJ894" s="33"/>
      <c r="AK894" s="33"/>
      <c r="AL894" s="33"/>
      <c r="AM894" s="33"/>
      <c r="AN894" s="33"/>
      <c r="AO894" s="33"/>
      <c r="AP894" s="33"/>
      <c r="AQ894" s="33"/>
      <c r="AR894" s="33"/>
      <c r="AS894" s="33"/>
      <c r="AT894" s="33"/>
      <c r="AU894" s="33"/>
    </row>
    <row r="895" spans="1:47" ht="12.75" customHeight="1">
      <c r="A895" s="92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96"/>
      <c r="AE895" s="33"/>
      <c r="AF895" s="33"/>
      <c r="AG895" s="33"/>
      <c r="AH895" s="33"/>
      <c r="AI895" s="33"/>
      <c r="AJ895" s="33"/>
      <c r="AK895" s="33"/>
      <c r="AL895" s="33"/>
      <c r="AM895" s="33"/>
      <c r="AN895" s="33"/>
      <c r="AO895" s="33"/>
      <c r="AP895" s="33"/>
      <c r="AQ895" s="33"/>
      <c r="AR895" s="33"/>
      <c r="AS895" s="33"/>
      <c r="AT895" s="33"/>
      <c r="AU895" s="33"/>
    </row>
    <row r="896" spans="1:47" ht="12.75" customHeight="1">
      <c r="A896" s="92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96"/>
      <c r="AE896" s="33"/>
      <c r="AF896" s="33"/>
      <c r="AG896" s="33"/>
      <c r="AH896" s="33"/>
      <c r="AI896" s="33"/>
      <c r="AJ896" s="33"/>
      <c r="AK896" s="33"/>
      <c r="AL896" s="33"/>
      <c r="AM896" s="33"/>
      <c r="AN896" s="33"/>
      <c r="AO896" s="33"/>
      <c r="AP896" s="33"/>
      <c r="AQ896" s="33"/>
      <c r="AR896" s="33"/>
      <c r="AS896" s="33"/>
      <c r="AT896" s="33"/>
      <c r="AU896" s="33"/>
    </row>
    <row r="897" spans="1:47" ht="12.75" customHeight="1">
      <c r="A897" s="92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96"/>
      <c r="AE897" s="33"/>
      <c r="AF897" s="33"/>
      <c r="AG897" s="33"/>
      <c r="AH897" s="33"/>
      <c r="AI897" s="33"/>
      <c r="AJ897" s="33"/>
      <c r="AK897" s="33"/>
      <c r="AL897" s="33"/>
      <c r="AM897" s="33"/>
      <c r="AN897" s="33"/>
      <c r="AO897" s="33"/>
      <c r="AP897" s="33"/>
      <c r="AQ897" s="33"/>
      <c r="AR897" s="33"/>
      <c r="AS897" s="33"/>
      <c r="AT897" s="33"/>
      <c r="AU897" s="33"/>
    </row>
    <row r="898" spans="1:47" ht="12.75" customHeight="1">
      <c r="A898" s="92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96"/>
      <c r="AE898" s="33"/>
      <c r="AF898" s="33"/>
      <c r="AG898" s="33"/>
      <c r="AH898" s="33"/>
      <c r="AI898" s="33"/>
      <c r="AJ898" s="33"/>
      <c r="AK898" s="33"/>
      <c r="AL898" s="33"/>
      <c r="AM898" s="33"/>
      <c r="AN898" s="33"/>
      <c r="AO898" s="33"/>
      <c r="AP898" s="33"/>
      <c r="AQ898" s="33"/>
      <c r="AR898" s="33"/>
      <c r="AS898" s="33"/>
      <c r="AT898" s="33"/>
      <c r="AU898" s="33"/>
    </row>
    <row r="899" spans="1:47" ht="12.75" customHeight="1">
      <c r="A899" s="92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96"/>
      <c r="AE899" s="33"/>
      <c r="AF899" s="33"/>
      <c r="AG899" s="33"/>
      <c r="AH899" s="33"/>
      <c r="AI899" s="33"/>
      <c r="AJ899" s="33"/>
      <c r="AK899" s="33"/>
      <c r="AL899" s="33"/>
      <c r="AM899" s="33"/>
      <c r="AN899" s="33"/>
      <c r="AO899" s="33"/>
      <c r="AP899" s="33"/>
      <c r="AQ899" s="33"/>
      <c r="AR899" s="33"/>
      <c r="AS899" s="33"/>
      <c r="AT899" s="33"/>
      <c r="AU899" s="33"/>
    </row>
    <row r="900" spans="1:47" ht="12.75" customHeight="1">
      <c r="A900" s="92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96"/>
      <c r="AE900" s="33"/>
      <c r="AF900" s="33"/>
      <c r="AG900" s="33"/>
      <c r="AH900" s="33"/>
      <c r="AI900" s="33"/>
      <c r="AJ900" s="33"/>
      <c r="AK900" s="33"/>
      <c r="AL900" s="33"/>
      <c r="AM900" s="33"/>
      <c r="AN900" s="33"/>
      <c r="AO900" s="33"/>
      <c r="AP900" s="33"/>
      <c r="AQ900" s="33"/>
      <c r="AR900" s="33"/>
      <c r="AS900" s="33"/>
      <c r="AT900" s="33"/>
      <c r="AU900" s="33"/>
    </row>
    <row r="901" spans="1:47" ht="12.75" customHeight="1">
      <c r="A901" s="92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96"/>
      <c r="AE901" s="33"/>
      <c r="AF901" s="33"/>
      <c r="AG901" s="33"/>
      <c r="AH901" s="33"/>
      <c r="AI901" s="33"/>
      <c r="AJ901" s="33"/>
      <c r="AK901" s="33"/>
      <c r="AL901" s="33"/>
      <c r="AM901" s="33"/>
      <c r="AN901" s="33"/>
      <c r="AO901" s="33"/>
      <c r="AP901" s="33"/>
      <c r="AQ901" s="33"/>
      <c r="AR901" s="33"/>
      <c r="AS901" s="33"/>
      <c r="AT901" s="33"/>
      <c r="AU901" s="33"/>
    </row>
    <row r="902" spans="1:47" ht="12.75" customHeight="1">
      <c r="A902" s="92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96"/>
      <c r="AE902" s="33"/>
      <c r="AF902" s="33"/>
      <c r="AG902" s="33"/>
      <c r="AH902" s="33"/>
      <c r="AI902" s="33"/>
      <c r="AJ902" s="33"/>
      <c r="AK902" s="33"/>
      <c r="AL902" s="33"/>
      <c r="AM902" s="33"/>
      <c r="AN902" s="33"/>
      <c r="AO902" s="33"/>
      <c r="AP902" s="33"/>
      <c r="AQ902" s="33"/>
      <c r="AR902" s="33"/>
      <c r="AS902" s="33"/>
      <c r="AT902" s="33"/>
      <c r="AU902" s="33"/>
    </row>
    <row r="903" spans="1:47" ht="12.75" customHeight="1">
      <c r="A903" s="92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96"/>
      <c r="AE903" s="33"/>
      <c r="AF903" s="33"/>
      <c r="AG903" s="33"/>
      <c r="AH903" s="33"/>
      <c r="AI903" s="33"/>
      <c r="AJ903" s="33"/>
      <c r="AK903" s="33"/>
      <c r="AL903" s="33"/>
      <c r="AM903" s="33"/>
      <c r="AN903" s="33"/>
      <c r="AO903" s="33"/>
      <c r="AP903" s="33"/>
      <c r="AQ903" s="33"/>
      <c r="AR903" s="33"/>
      <c r="AS903" s="33"/>
      <c r="AT903" s="33"/>
      <c r="AU903" s="33"/>
    </row>
    <row r="904" spans="1:47" ht="12.75" customHeight="1">
      <c r="A904" s="92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96"/>
      <c r="AE904" s="33"/>
      <c r="AF904" s="33"/>
      <c r="AG904" s="33"/>
      <c r="AH904" s="33"/>
      <c r="AI904" s="33"/>
      <c r="AJ904" s="33"/>
      <c r="AK904" s="33"/>
      <c r="AL904" s="33"/>
      <c r="AM904" s="33"/>
      <c r="AN904" s="33"/>
      <c r="AO904" s="33"/>
      <c r="AP904" s="33"/>
      <c r="AQ904" s="33"/>
      <c r="AR904" s="33"/>
      <c r="AS904" s="33"/>
      <c r="AT904" s="33"/>
      <c r="AU904" s="33"/>
    </row>
    <row r="905" spans="1:47" ht="12.75" customHeight="1">
      <c r="A905" s="92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96"/>
      <c r="AE905" s="33"/>
      <c r="AF905" s="33"/>
      <c r="AG905" s="33"/>
      <c r="AH905" s="33"/>
      <c r="AI905" s="33"/>
      <c r="AJ905" s="33"/>
      <c r="AK905" s="33"/>
      <c r="AL905" s="33"/>
      <c r="AM905" s="33"/>
      <c r="AN905" s="33"/>
      <c r="AO905" s="33"/>
      <c r="AP905" s="33"/>
      <c r="AQ905" s="33"/>
      <c r="AR905" s="33"/>
      <c r="AS905" s="33"/>
      <c r="AT905" s="33"/>
      <c r="AU905" s="33"/>
    </row>
    <row r="906" spans="1:47" ht="12.75" customHeight="1">
      <c r="A906" s="92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96"/>
      <c r="AE906" s="33"/>
      <c r="AF906" s="33"/>
      <c r="AG906" s="33"/>
      <c r="AH906" s="33"/>
      <c r="AI906" s="33"/>
      <c r="AJ906" s="33"/>
      <c r="AK906" s="33"/>
      <c r="AL906" s="33"/>
      <c r="AM906" s="33"/>
      <c r="AN906" s="33"/>
      <c r="AO906" s="33"/>
      <c r="AP906" s="33"/>
      <c r="AQ906" s="33"/>
      <c r="AR906" s="33"/>
      <c r="AS906" s="33"/>
      <c r="AT906" s="33"/>
      <c r="AU906" s="33"/>
    </row>
    <row r="907" spans="1:47" ht="12.75" customHeight="1">
      <c r="A907" s="92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96"/>
      <c r="AE907" s="33"/>
      <c r="AF907" s="33"/>
      <c r="AG907" s="33"/>
      <c r="AH907" s="33"/>
      <c r="AI907" s="33"/>
      <c r="AJ907" s="33"/>
      <c r="AK907" s="33"/>
      <c r="AL907" s="33"/>
      <c r="AM907" s="33"/>
      <c r="AN907" s="33"/>
      <c r="AO907" s="33"/>
      <c r="AP907" s="33"/>
      <c r="AQ907" s="33"/>
      <c r="AR907" s="33"/>
      <c r="AS907" s="33"/>
      <c r="AT907" s="33"/>
      <c r="AU907" s="33"/>
    </row>
    <row r="908" spans="1:47" ht="12.75" customHeight="1">
      <c r="A908" s="92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96"/>
      <c r="AE908" s="33"/>
      <c r="AF908" s="33"/>
      <c r="AG908" s="33"/>
      <c r="AH908" s="33"/>
      <c r="AI908" s="33"/>
      <c r="AJ908" s="33"/>
      <c r="AK908" s="33"/>
      <c r="AL908" s="33"/>
      <c r="AM908" s="33"/>
      <c r="AN908" s="33"/>
      <c r="AO908" s="33"/>
      <c r="AP908" s="33"/>
      <c r="AQ908" s="33"/>
      <c r="AR908" s="33"/>
      <c r="AS908" s="33"/>
      <c r="AT908" s="33"/>
      <c r="AU908" s="33"/>
    </row>
    <row r="909" spans="1:47" ht="12.75" customHeight="1">
      <c r="A909" s="92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96"/>
      <c r="AE909" s="33"/>
      <c r="AF909" s="33"/>
      <c r="AG909" s="33"/>
      <c r="AH909" s="33"/>
      <c r="AI909" s="33"/>
      <c r="AJ909" s="33"/>
      <c r="AK909" s="33"/>
      <c r="AL909" s="33"/>
      <c r="AM909" s="33"/>
      <c r="AN909" s="33"/>
      <c r="AO909" s="33"/>
      <c r="AP909" s="33"/>
      <c r="AQ909" s="33"/>
      <c r="AR909" s="33"/>
      <c r="AS909" s="33"/>
      <c r="AT909" s="33"/>
      <c r="AU909" s="33"/>
    </row>
    <row r="910" spans="1:47" ht="12.75" customHeight="1">
      <c r="A910" s="92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96"/>
      <c r="AE910" s="33"/>
      <c r="AF910" s="33"/>
      <c r="AG910" s="33"/>
      <c r="AH910" s="33"/>
      <c r="AI910" s="33"/>
      <c r="AJ910" s="33"/>
      <c r="AK910" s="33"/>
      <c r="AL910" s="33"/>
      <c r="AM910" s="33"/>
      <c r="AN910" s="33"/>
      <c r="AO910" s="33"/>
      <c r="AP910" s="33"/>
      <c r="AQ910" s="33"/>
      <c r="AR910" s="33"/>
      <c r="AS910" s="33"/>
      <c r="AT910" s="33"/>
      <c r="AU910" s="33"/>
    </row>
    <row r="911" spans="1:47" ht="12.75" customHeight="1">
      <c r="A911" s="92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96"/>
      <c r="AE911" s="33"/>
      <c r="AF911" s="33"/>
      <c r="AG911" s="33"/>
      <c r="AH911" s="33"/>
      <c r="AI911" s="33"/>
      <c r="AJ911" s="33"/>
      <c r="AK911" s="33"/>
      <c r="AL911" s="33"/>
      <c r="AM911" s="33"/>
      <c r="AN911" s="33"/>
      <c r="AO911" s="33"/>
      <c r="AP911" s="33"/>
      <c r="AQ911" s="33"/>
      <c r="AR911" s="33"/>
      <c r="AS911" s="33"/>
      <c r="AT911" s="33"/>
      <c r="AU911" s="33"/>
    </row>
    <row r="912" spans="1:47" ht="12.75" customHeight="1">
      <c r="A912" s="92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96"/>
      <c r="AE912" s="33"/>
      <c r="AF912" s="33"/>
      <c r="AG912" s="33"/>
      <c r="AH912" s="33"/>
      <c r="AI912" s="33"/>
      <c r="AJ912" s="33"/>
      <c r="AK912" s="33"/>
      <c r="AL912" s="33"/>
      <c r="AM912" s="33"/>
      <c r="AN912" s="33"/>
      <c r="AO912" s="33"/>
      <c r="AP912" s="33"/>
      <c r="AQ912" s="33"/>
      <c r="AR912" s="33"/>
      <c r="AS912" s="33"/>
      <c r="AT912" s="33"/>
      <c r="AU912" s="33"/>
    </row>
    <row r="913" spans="1:47" ht="12.75" customHeight="1">
      <c r="A913" s="92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96"/>
      <c r="AE913" s="33"/>
      <c r="AF913" s="33"/>
      <c r="AG913" s="33"/>
      <c r="AH913" s="33"/>
      <c r="AI913" s="33"/>
      <c r="AJ913" s="33"/>
      <c r="AK913" s="33"/>
      <c r="AL913" s="33"/>
      <c r="AM913" s="33"/>
      <c r="AN913" s="33"/>
      <c r="AO913" s="33"/>
      <c r="AP913" s="33"/>
      <c r="AQ913" s="33"/>
      <c r="AR913" s="33"/>
      <c r="AS913" s="33"/>
      <c r="AT913" s="33"/>
      <c r="AU913" s="33"/>
    </row>
    <row r="914" spans="1:47" ht="12.75" customHeight="1">
      <c r="A914" s="92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96"/>
      <c r="AE914" s="33"/>
      <c r="AF914" s="33"/>
      <c r="AG914" s="33"/>
      <c r="AH914" s="33"/>
      <c r="AI914" s="33"/>
      <c r="AJ914" s="33"/>
      <c r="AK914" s="33"/>
      <c r="AL914" s="33"/>
      <c r="AM914" s="33"/>
      <c r="AN914" s="33"/>
      <c r="AO914" s="33"/>
      <c r="AP914" s="33"/>
      <c r="AQ914" s="33"/>
      <c r="AR914" s="33"/>
      <c r="AS914" s="33"/>
      <c r="AT914" s="33"/>
      <c r="AU914" s="33"/>
    </row>
    <row r="915" spans="1:47" ht="12.75" customHeight="1">
      <c r="A915" s="92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96"/>
      <c r="AE915" s="33"/>
      <c r="AF915" s="33"/>
      <c r="AG915" s="33"/>
      <c r="AH915" s="33"/>
      <c r="AI915" s="33"/>
      <c r="AJ915" s="33"/>
      <c r="AK915" s="33"/>
      <c r="AL915" s="33"/>
      <c r="AM915" s="33"/>
      <c r="AN915" s="33"/>
      <c r="AO915" s="33"/>
      <c r="AP915" s="33"/>
      <c r="AQ915" s="33"/>
      <c r="AR915" s="33"/>
      <c r="AS915" s="33"/>
      <c r="AT915" s="33"/>
      <c r="AU915" s="33"/>
    </row>
    <row r="916" spans="1:47" ht="12.75" customHeight="1">
      <c r="A916" s="92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96"/>
      <c r="AE916" s="33"/>
      <c r="AF916" s="33"/>
      <c r="AG916" s="33"/>
      <c r="AH916" s="33"/>
      <c r="AI916" s="33"/>
      <c r="AJ916" s="33"/>
      <c r="AK916" s="33"/>
      <c r="AL916" s="33"/>
      <c r="AM916" s="33"/>
      <c r="AN916" s="33"/>
      <c r="AO916" s="33"/>
      <c r="AP916" s="33"/>
      <c r="AQ916" s="33"/>
      <c r="AR916" s="33"/>
      <c r="AS916" s="33"/>
      <c r="AT916" s="33"/>
      <c r="AU916" s="33"/>
    </row>
    <row r="917" spans="1:47" ht="12.75" customHeight="1">
      <c r="A917" s="92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96"/>
      <c r="AE917" s="33"/>
      <c r="AF917" s="33"/>
      <c r="AG917" s="33"/>
      <c r="AH917" s="33"/>
      <c r="AI917" s="33"/>
      <c r="AJ917" s="33"/>
      <c r="AK917" s="33"/>
      <c r="AL917" s="33"/>
      <c r="AM917" s="33"/>
      <c r="AN917" s="33"/>
      <c r="AO917" s="33"/>
      <c r="AP917" s="33"/>
      <c r="AQ917" s="33"/>
      <c r="AR917" s="33"/>
      <c r="AS917" s="33"/>
      <c r="AT917" s="33"/>
      <c r="AU917" s="33"/>
    </row>
    <row r="918" spans="1:47" ht="12.75" customHeight="1">
      <c r="A918" s="92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96"/>
      <c r="AE918" s="33"/>
      <c r="AF918" s="33"/>
      <c r="AG918" s="33"/>
      <c r="AH918" s="33"/>
      <c r="AI918" s="33"/>
      <c r="AJ918" s="33"/>
      <c r="AK918" s="33"/>
      <c r="AL918" s="33"/>
      <c r="AM918" s="33"/>
      <c r="AN918" s="33"/>
      <c r="AO918" s="33"/>
      <c r="AP918" s="33"/>
      <c r="AQ918" s="33"/>
      <c r="AR918" s="33"/>
      <c r="AS918" s="33"/>
      <c r="AT918" s="33"/>
      <c r="AU918" s="33"/>
    </row>
    <row r="919" spans="1:47" ht="12.75" customHeight="1">
      <c r="A919" s="92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96"/>
      <c r="AE919" s="33"/>
      <c r="AF919" s="33"/>
      <c r="AG919" s="33"/>
      <c r="AH919" s="33"/>
      <c r="AI919" s="33"/>
      <c r="AJ919" s="33"/>
      <c r="AK919" s="33"/>
      <c r="AL919" s="33"/>
      <c r="AM919" s="33"/>
      <c r="AN919" s="33"/>
      <c r="AO919" s="33"/>
      <c r="AP919" s="33"/>
      <c r="AQ919" s="33"/>
      <c r="AR919" s="33"/>
      <c r="AS919" s="33"/>
      <c r="AT919" s="33"/>
      <c r="AU919" s="33"/>
    </row>
    <row r="920" spans="1:47" ht="12.75" customHeight="1">
      <c r="A920" s="92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96"/>
      <c r="AE920" s="33"/>
      <c r="AF920" s="33"/>
      <c r="AG920" s="33"/>
      <c r="AH920" s="33"/>
      <c r="AI920" s="33"/>
      <c r="AJ920" s="33"/>
      <c r="AK920" s="33"/>
      <c r="AL920" s="33"/>
      <c r="AM920" s="33"/>
      <c r="AN920" s="33"/>
      <c r="AO920" s="33"/>
      <c r="AP920" s="33"/>
      <c r="AQ920" s="33"/>
      <c r="AR920" s="33"/>
      <c r="AS920" s="33"/>
      <c r="AT920" s="33"/>
      <c r="AU920" s="33"/>
    </row>
    <row r="921" spans="1:47" ht="12.75" customHeight="1">
      <c r="A921" s="92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96"/>
      <c r="AE921" s="33"/>
      <c r="AF921" s="33"/>
      <c r="AG921" s="33"/>
      <c r="AH921" s="33"/>
      <c r="AI921" s="33"/>
      <c r="AJ921" s="33"/>
      <c r="AK921" s="33"/>
      <c r="AL921" s="33"/>
      <c r="AM921" s="33"/>
      <c r="AN921" s="33"/>
      <c r="AO921" s="33"/>
      <c r="AP921" s="33"/>
      <c r="AQ921" s="33"/>
      <c r="AR921" s="33"/>
      <c r="AS921" s="33"/>
      <c r="AT921" s="33"/>
      <c r="AU921" s="33"/>
    </row>
    <row r="922" spans="1:47" ht="12.75" customHeight="1">
      <c r="A922" s="92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96"/>
      <c r="AE922" s="33"/>
      <c r="AF922" s="33"/>
      <c r="AG922" s="33"/>
      <c r="AH922" s="33"/>
      <c r="AI922" s="33"/>
      <c r="AJ922" s="33"/>
      <c r="AK922" s="33"/>
      <c r="AL922" s="33"/>
      <c r="AM922" s="33"/>
      <c r="AN922" s="33"/>
      <c r="AO922" s="33"/>
      <c r="AP922" s="33"/>
      <c r="AQ922" s="33"/>
      <c r="AR922" s="33"/>
      <c r="AS922" s="33"/>
      <c r="AT922" s="33"/>
      <c r="AU922" s="33"/>
    </row>
    <row r="923" spans="1:47" ht="12.75" customHeight="1">
      <c r="A923" s="92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96"/>
      <c r="AE923" s="33"/>
      <c r="AF923" s="33"/>
      <c r="AG923" s="33"/>
      <c r="AH923" s="33"/>
      <c r="AI923" s="33"/>
      <c r="AJ923" s="33"/>
      <c r="AK923" s="33"/>
      <c r="AL923" s="33"/>
      <c r="AM923" s="33"/>
      <c r="AN923" s="33"/>
      <c r="AO923" s="33"/>
      <c r="AP923" s="33"/>
      <c r="AQ923" s="33"/>
      <c r="AR923" s="33"/>
      <c r="AS923" s="33"/>
      <c r="AT923" s="33"/>
      <c r="AU923" s="33"/>
    </row>
    <row r="924" spans="1:47" ht="12.75" customHeight="1">
      <c r="A924" s="92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96"/>
      <c r="AE924" s="33"/>
      <c r="AF924" s="33"/>
      <c r="AG924" s="33"/>
      <c r="AH924" s="33"/>
      <c r="AI924" s="33"/>
      <c r="AJ924" s="33"/>
      <c r="AK924" s="33"/>
      <c r="AL924" s="33"/>
      <c r="AM924" s="33"/>
      <c r="AN924" s="33"/>
      <c r="AO924" s="33"/>
      <c r="AP924" s="33"/>
      <c r="AQ924" s="33"/>
      <c r="AR924" s="33"/>
      <c r="AS924" s="33"/>
      <c r="AT924" s="33"/>
      <c r="AU924" s="33"/>
    </row>
    <row r="925" spans="1:47" ht="12.75" customHeight="1">
      <c r="A925" s="92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96"/>
      <c r="AE925" s="33"/>
      <c r="AF925" s="33"/>
      <c r="AG925" s="33"/>
      <c r="AH925" s="33"/>
      <c r="AI925" s="33"/>
      <c r="AJ925" s="33"/>
      <c r="AK925" s="33"/>
      <c r="AL925" s="33"/>
      <c r="AM925" s="33"/>
      <c r="AN925" s="33"/>
      <c r="AO925" s="33"/>
      <c r="AP925" s="33"/>
      <c r="AQ925" s="33"/>
      <c r="AR925" s="33"/>
      <c r="AS925" s="33"/>
      <c r="AT925" s="33"/>
      <c r="AU925" s="33"/>
    </row>
    <row r="926" spans="1:47" ht="12.75" customHeight="1">
      <c r="A926" s="92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96"/>
      <c r="AE926" s="33"/>
      <c r="AF926" s="33"/>
      <c r="AG926" s="33"/>
      <c r="AH926" s="33"/>
      <c r="AI926" s="33"/>
      <c r="AJ926" s="33"/>
      <c r="AK926" s="33"/>
      <c r="AL926" s="33"/>
      <c r="AM926" s="33"/>
      <c r="AN926" s="33"/>
      <c r="AO926" s="33"/>
      <c r="AP926" s="33"/>
      <c r="AQ926" s="33"/>
      <c r="AR926" s="33"/>
      <c r="AS926" s="33"/>
      <c r="AT926" s="33"/>
      <c r="AU926" s="33"/>
    </row>
    <row r="927" spans="1:47" ht="12.75" customHeight="1">
      <c r="A927" s="92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96"/>
      <c r="AE927" s="33"/>
      <c r="AF927" s="33"/>
      <c r="AG927" s="33"/>
      <c r="AH927" s="33"/>
      <c r="AI927" s="33"/>
      <c r="AJ927" s="33"/>
      <c r="AK927" s="33"/>
      <c r="AL927" s="33"/>
      <c r="AM927" s="33"/>
      <c r="AN927" s="33"/>
      <c r="AO927" s="33"/>
      <c r="AP927" s="33"/>
      <c r="AQ927" s="33"/>
      <c r="AR927" s="33"/>
      <c r="AS927" s="33"/>
      <c r="AT927" s="33"/>
      <c r="AU927" s="33"/>
    </row>
    <row r="928" spans="1:47" ht="12.75" customHeight="1">
      <c r="A928" s="92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96"/>
      <c r="AE928" s="33"/>
      <c r="AF928" s="33"/>
      <c r="AG928" s="33"/>
      <c r="AH928" s="33"/>
      <c r="AI928" s="33"/>
      <c r="AJ928" s="33"/>
      <c r="AK928" s="33"/>
      <c r="AL928" s="33"/>
      <c r="AM928" s="33"/>
      <c r="AN928" s="33"/>
      <c r="AO928" s="33"/>
      <c r="AP928" s="33"/>
      <c r="AQ928" s="33"/>
      <c r="AR928" s="33"/>
      <c r="AS928" s="33"/>
      <c r="AT928" s="33"/>
      <c r="AU928" s="33"/>
    </row>
    <row r="929" spans="1:47" ht="12.75" customHeight="1">
      <c r="A929" s="92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96"/>
      <c r="AE929" s="33"/>
      <c r="AF929" s="33"/>
      <c r="AG929" s="33"/>
      <c r="AH929" s="33"/>
      <c r="AI929" s="33"/>
      <c r="AJ929" s="33"/>
      <c r="AK929" s="33"/>
      <c r="AL929" s="33"/>
      <c r="AM929" s="33"/>
      <c r="AN929" s="33"/>
      <c r="AO929" s="33"/>
      <c r="AP929" s="33"/>
      <c r="AQ929" s="33"/>
      <c r="AR929" s="33"/>
      <c r="AS929" s="33"/>
      <c r="AT929" s="33"/>
      <c r="AU929" s="33"/>
    </row>
    <row r="930" spans="1:47" ht="12.75" customHeight="1">
      <c r="A930" s="92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96"/>
      <c r="AE930" s="33"/>
      <c r="AF930" s="33"/>
      <c r="AG930" s="33"/>
      <c r="AH930" s="33"/>
      <c r="AI930" s="33"/>
      <c r="AJ930" s="33"/>
      <c r="AK930" s="33"/>
      <c r="AL930" s="33"/>
      <c r="AM930" s="33"/>
      <c r="AN930" s="33"/>
      <c r="AO930" s="33"/>
      <c r="AP930" s="33"/>
      <c r="AQ930" s="33"/>
      <c r="AR930" s="33"/>
      <c r="AS930" s="33"/>
      <c r="AT930" s="33"/>
      <c r="AU930" s="33"/>
    </row>
    <row r="931" spans="1:47" ht="12.75" customHeight="1">
      <c r="A931" s="92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96"/>
      <c r="AE931" s="33"/>
      <c r="AF931" s="33"/>
      <c r="AG931" s="33"/>
      <c r="AH931" s="33"/>
      <c r="AI931" s="33"/>
      <c r="AJ931" s="33"/>
      <c r="AK931" s="33"/>
      <c r="AL931" s="33"/>
      <c r="AM931" s="33"/>
      <c r="AN931" s="33"/>
      <c r="AO931" s="33"/>
      <c r="AP931" s="33"/>
      <c r="AQ931" s="33"/>
      <c r="AR931" s="33"/>
      <c r="AS931" s="33"/>
      <c r="AT931" s="33"/>
      <c r="AU931" s="33"/>
    </row>
    <row r="932" spans="1:47" ht="12.75" customHeight="1">
      <c r="A932" s="92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96"/>
      <c r="AE932" s="33"/>
      <c r="AF932" s="33"/>
      <c r="AG932" s="33"/>
      <c r="AH932" s="33"/>
      <c r="AI932" s="33"/>
      <c r="AJ932" s="33"/>
      <c r="AK932" s="33"/>
      <c r="AL932" s="33"/>
      <c r="AM932" s="33"/>
      <c r="AN932" s="33"/>
      <c r="AO932" s="33"/>
      <c r="AP932" s="33"/>
      <c r="AQ932" s="33"/>
      <c r="AR932" s="33"/>
      <c r="AS932" s="33"/>
      <c r="AT932" s="33"/>
      <c r="AU932" s="33"/>
    </row>
    <row r="933" spans="1:47" ht="12.75" customHeight="1">
      <c r="A933" s="92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96"/>
      <c r="AE933" s="33"/>
      <c r="AF933" s="33"/>
      <c r="AG933" s="33"/>
      <c r="AH933" s="33"/>
      <c r="AI933" s="33"/>
      <c r="AJ933" s="33"/>
      <c r="AK933" s="33"/>
      <c r="AL933" s="33"/>
      <c r="AM933" s="33"/>
      <c r="AN933" s="33"/>
      <c r="AO933" s="33"/>
      <c r="AP933" s="33"/>
      <c r="AQ933" s="33"/>
      <c r="AR933" s="33"/>
      <c r="AS933" s="33"/>
      <c r="AT933" s="33"/>
      <c r="AU933" s="33"/>
    </row>
    <row r="934" spans="1:47" ht="12.75" customHeight="1">
      <c r="A934" s="92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96"/>
      <c r="AE934" s="33"/>
      <c r="AF934" s="33"/>
      <c r="AG934" s="33"/>
      <c r="AH934" s="33"/>
      <c r="AI934" s="33"/>
      <c r="AJ934" s="33"/>
      <c r="AK934" s="33"/>
      <c r="AL934" s="33"/>
      <c r="AM934" s="33"/>
      <c r="AN934" s="33"/>
      <c r="AO934" s="33"/>
      <c r="AP934" s="33"/>
      <c r="AQ934" s="33"/>
      <c r="AR934" s="33"/>
      <c r="AS934" s="33"/>
      <c r="AT934" s="33"/>
      <c r="AU934" s="33"/>
    </row>
    <row r="935" spans="1:47" ht="12.75" customHeight="1">
      <c r="A935" s="92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96"/>
      <c r="AE935" s="33"/>
      <c r="AF935" s="33"/>
      <c r="AG935" s="33"/>
      <c r="AH935" s="33"/>
      <c r="AI935" s="33"/>
      <c r="AJ935" s="33"/>
      <c r="AK935" s="33"/>
      <c r="AL935" s="33"/>
      <c r="AM935" s="33"/>
      <c r="AN935" s="33"/>
      <c r="AO935" s="33"/>
      <c r="AP935" s="33"/>
      <c r="AQ935" s="33"/>
      <c r="AR935" s="33"/>
      <c r="AS935" s="33"/>
      <c r="AT935" s="33"/>
      <c r="AU935" s="33"/>
    </row>
    <row r="936" spans="1:47" ht="12.75" customHeight="1">
      <c r="A936" s="92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96"/>
      <c r="AE936" s="33"/>
      <c r="AF936" s="33"/>
      <c r="AG936" s="33"/>
      <c r="AH936" s="33"/>
      <c r="AI936" s="33"/>
      <c r="AJ936" s="33"/>
      <c r="AK936" s="33"/>
      <c r="AL936" s="33"/>
      <c r="AM936" s="33"/>
      <c r="AN936" s="33"/>
      <c r="AO936" s="33"/>
      <c r="AP936" s="33"/>
      <c r="AQ936" s="33"/>
      <c r="AR936" s="33"/>
      <c r="AS936" s="33"/>
      <c r="AT936" s="33"/>
      <c r="AU936" s="33"/>
    </row>
    <row r="937" spans="1:47" ht="12.75" customHeight="1">
      <c r="A937" s="92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96"/>
      <c r="AE937" s="33"/>
      <c r="AF937" s="33"/>
      <c r="AG937" s="33"/>
      <c r="AH937" s="33"/>
      <c r="AI937" s="33"/>
      <c r="AJ937" s="33"/>
      <c r="AK937" s="33"/>
      <c r="AL937" s="33"/>
      <c r="AM937" s="33"/>
      <c r="AN937" s="33"/>
      <c r="AO937" s="33"/>
      <c r="AP937" s="33"/>
      <c r="AQ937" s="33"/>
      <c r="AR937" s="33"/>
      <c r="AS937" s="33"/>
      <c r="AT937" s="33"/>
      <c r="AU937" s="33"/>
    </row>
    <row r="938" spans="1:47" ht="12.75" customHeight="1">
      <c r="A938" s="92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96"/>
      <c r="AE938" s="33"/>
      <c r="AF938" s="33"/>
      <c r="AG938" s="33"/>
      <c r="AH938" s="33"/>
      <c r="AI938" s="33"/>
      <c r="AJ938" s="33"/>
      <c r="AK938" s="33"/>
      <c r="AL938" s="33"/>
      <c r="AM938" s="33"/>
      <c r="AN938" s="33"/>
      <c r="AO938" s="33"/>
      <c r="AP938" s="33"/>
      <c r="AQ938" s="33"/>
      <c r="AR938" s="33"/>
      <c r="AS938" s="33"/>
      <c r="AT938" s="33"/>
      <c r="AU938" s="33"/>
    </row>
    <row r="939" spans="1:47" ht="12.75" customHeight="1">
      <c r="A939" s="92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96"/>
      <c r="AE939" s="33"/>
      <c r="AF939" s="33"/>
      <c r="AG939" s="33"/>
      <c r="AH939" s="33"/>
      <c r="AI939" s="33"/>
      <c r="AJ939" s="33"/>
      <c r="AK939" s="33"/>
      <c r="AL939" s="33"/>
      <c r="AM939" s="33"/>
      <c r="AN939" s="33"/>
      <c r="AO939" s="33"/>
      <c r="AP939" s="33"/>
      <c r="AQ939" s="33"/>
      <c r="AR939" s="33"/>
      <c r="AS939" s="33"/>
      <c r="AT939" s="33"/>
      <c r="AU939" s="33"/>
    </row>
    <row r="940" spans="1:47" ht="12.75" customHeight="1">
      <c r="A940" s="92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96"/>
      <c r="AE940" s="33"/>
      <c r="AF940" s="33"/>
      <c r="AG940" s="33"/>
      <c r="AH940" s="33"/>
      <c r="AI940" s="33"/>
      <c r="AJ940" s="33"/>
      <c r="AK940" s="33"/>
      <c r="AL940" s="33"/>
      <c r="AM940" s="33"/>
      <c r="AN940" s="33"/>
      <c r="AO940" s="33"/>
      <c r="AP940" s="33"/>
      <c r="AQ940" s="33"/>
      <c r="AR940" s="33"/>
      <c r="AS940" s="33"/>
      <c r="AT940" s="33"/>
      <c r="AU940" s="33"/>
    </row>
    <row r="941" spans="1:47" ht="12.75" customHeight="1">
      <c r="A941" s="92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96"/>
      <c r="AE941" s="33"/>
      <c r="AF941" s="33"/>
      <c r="AG941" s="33"/>
      <c r="AH941" s="33"/>
      <c r="AI941" s="33"/>
      <c r="AJ941" s="33"/>
      <c r="AK941" s="33"/>
      <c r="AL941" s="33"/>
      <c r="AM941" s="33"/>
      <c r="AN941" s="33"/>
      <c r="AO941" s="33"/>
      <c r="AP941" s="33"/>
      <c r="AQ941" s="33"/>
      <c r="AR941" s="33"/>
      <c r="AS941" s="33"/>
      <c r="AT941" s="33"/>
      <c r="AU941" s="33"/>
    </row>
    <row r="942" spans="1:47" ht="12.75" customHeight="1">
      <c r="A942" s="92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96"/>
      <c r="AE942" s="33"/>
      <c r="AF942" s="33"/>
      <c r="AG942" s="33"/>
      <c r="AH942" s="33"/>
      <c r="AI942" s="33"/>
      <c r="AJ942" s="33"/>
      <c r="AK942" s="33"/>
      <c r="AL942" s="33"/>
      <c r="AM942" s="33"/>
      <c r="AN942" s="33"/>
      <c r="AO942" s="33"/>
      <c r="AP942" s="33"/>
      <c r="AQ942" s="33"/>
      <c r="AR942" s="33"/>
      <c r="AS942" s="33"/>
      <c r="AT942" s="33"/>
      <c r="AU942" s="33"/>
    </row>
    <row r="943" spans="1:47" ht="12.75" customHeight="1">
      <c r="A943" s="92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96"/>
      <c r="AE943" s="33"/>
      <c r="AF943" s="33"/>
      <c r="AG943" s="33"/>
      <c r="AH943" s="33"/>
      <c r="AI943" s="33"/>
      <c r="AJ943" s="33"/>
      <c r="AK943" s="33"/>
      <c r="AL943" s="33"/>
      <c r="AM943" s="33"/>
      <c r="AN943" s="33"/>
      <c r="AO943" s="33"/>
      <c r="AP943" s="33"/>
      <c r="AQ943" s="33"/>
      <c r="AR943" s="33"/>
      <c r="AS943" s="33"/>
      <c r="AT943" s="33"/>
      <c r="AU943" s="33"/>
    </row>
    <row r="944" spans="1:47" ht="12.75" customHeight="1">
      <c r="A944" s="92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96"/>
      <c r="AE944" s="33"/>
      <c r="AF944" s="33"/>
      <c r="AG944" s="33"/>
      <c r="AH944" s="33"/>
      <c r="AI944" s="33"/>
      <c r="AJ944" s="33"/>
      <c r="AK944" s="33"/>
      <c r="AL944" s="33"/>
      <c r="AM944" s="33"/>
      <c r="AN944" s="33"/>
      <c r="AO944" s="33"/>
      <c r="AP944" s="33"/>
      <c r="AQ944" s="33"/>
      <c r="AR944" s="33"/>
      <c r="AS944" s="33"/>
      <c r="AT944" s="33"/>
      <c r="AU944" s="33"/>
    </row>
    <row r="945" spans="1:47" ht="12.75" customHeight="1">
      <c r="A945" s="92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96"/>
      <c r="AE945" s="33"/>
      <c r="AF945" s="33"/>
      <c r="AG945" s="33"/>
      <c r="AH945" s="33"/>
      <c r="AI945" s="33"/>
      <c r="AJ945" s="33"/>
      <c r="AK945" s="33"/>
      <c r="AL945" s="33"/>
      <c r="AM945" s="33"/>
      <c r="AN945" s="33"/>
      <c r="AO945" s="33"/>
      <c r="AP945" s="33"/>
      <c r="AQ945" s="33"/>
      <c r="AR945" s="33"/>
      <c r="AS945" s="33"/>
      <c r="AT945" s="33"/>
      <c r="AU945" s="33"/>
    </row>
    <row r="946" spans="1:47" ht="12.75" customHeight="1">
      <c r="A946" s="92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96"/>
      <c r="AE946" s="33"/>
      <c r="AF946" s="33"/>
      <c r="AG946" s="33"/>
      <c r="AH946" s="33"/>
      <c r="AI946" s="33"/>
      <c r="AJ946" s="33"/>
      <c r="AK946" s="33"/>
      <c r="AL946" s="33"/>
      <c r="AM946" s="33"/>
      <c r="AN946" s="33"/>
      <c r="AO946" s="33"/>
      <c r="AP946" s="33"/>
      <c r="AQ946" s="33"/>
      <c r="AR946" s="33"/>
      <c r="AS946" s="33"/>
      <c r="AT946" s="33"/>
      <c r="AU946" s="33"/>
    </row>
    <row r="947" spans="1:47" ht="12.75" customHeight="1">
      <c r="A947" s="92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96"/>
      <c r="AE947" s="33"/>
      <c r="AF947" s="33"/>
      <c r="AG947" s="33"/>
      <c r="AH947" s="33"/>
      <c r="AI947" s="33"/>
      <c r="AJ947" s="33"/>
      <c r="AK947" s="33"/>
      <c r="AL947" s="33"/>
      <c r="AM947" s="33"/>
      <c r="AN947" s="33"/>
      <c r="AO947" s="33"/>
      <c r="AP947" s="33"/>
      <c r="AQ947" s="33"/>
      <c r="AR947" s="33"/>
      <c r="AS947" s="33"/>
      <c r="AT947" s="33"/>
      <c r="AU947" s="33"/>
    </row>
    <row r="948" spans="1:47" ht="12.75" customHeight="1">
      <c r="A948" s="92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96"/>
      <c r="AE948" s="33"/>
      <c r="AF948" s="33"/>
      <c r="AG948" s="33"/>
      <c r="AH948" s="33"/>
      <c r="AI948" s="33"/>
      <c r="AJ948" s="33"/>
      <c r="AK948" s="33"/>
      <c r="AL948" s="33"/>
      <c r="AM948" s="33"/>
      <c r="AN948" s="33"/>
      <c r="AO948" s="33"/>
      <c r="AP948" s="33"/>
      <c r="AQ948" s="33"/>
      <c r="AR948" s="33"/>
      <c r="AS948" s="33"/>
      <c r="AT948" s="33"/>
      <c r="AU948" s="33"/>
    </row>
    <row r="949" spans="1:47" ht="12.75" customHeight="1">
      <c r="A949" s="92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96"/>
      <c r="AE949" s="33"/>
      <c r="AF949" s="33"/>
      <c r="AG949" s="33"/>
      <c r="AH949" s="33"/>
      <c r="AI949" s="33"/>
      <c r="AJ949" s="33"/>
      <c r="AK949" s="33"/>
      <c r="AL949" s="33"/>
      <c r="AM949" s="33"/>
      <c r="AN949" s="33"/>
      <c r="AO949" s="33"/>
      <c r="AP949" s="33"/>
      <c r="AQ949" s="33"/>
      <c r="AR949" s="33"/>
      <c r="AS949" s="33"/>
      <c r="AT949" s="33"/>
      <c r="AU949" s="33"/>
    </row>
    <row r="950" spans="1:47" ht="12.75" customHeight="1">
      <c r="A950" s="92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96"/>
      <c r="AE950" s="33"/>
      <c r="AF950" s="33"/>
      <c r="AG950" s="33"/>
      <c r="AH950" s="33"/>
      <c r="AI950" s="33"/>
      <c r="AJ950" s="33"/>
      <c r="AK950" s="33"/>
      <c r="AL950" s="33"/>
      <c r="AM950" s="33"/>
      <c r="AN950" s="33"/>
      <c r="AO950" s="33"/>
      <c r="AP950" s="33"/>
      <c r="AQ950" s="33"/>
      <c r="AR950" s="33"/>
      <c r="AS950" s="33"/>
      <c r="AT950" s="33"/>
      <c r="AU950" s="33"/>
    </row>
    <row r="951" spans="1:47" ht="12.75" customHeight="1">
      <c r="A951" s="92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96"/>
      <c r="AE951" s="33"/>
      <c r="AF951" s="33"/>
      <c r="AG951" s="33"/>
      <c r="AH951" s="33"/>
      <c r="AI951" s="33"/>
      <c r="AJ951" s="33"/>
      <c r="AK951" s="33"/>
      <c r="AL951" s="33"/>
      <c r="AM951" s="33"/>
      <c r="AN951" s="33"/>
      <c r="AO951" s="33"/>
      <c r="AP951" s="33"/>
      <c r="AQ951" s="33"/>
      <c r="AR951" s="33"/>
      <c r="AS951" s="33"/>
      <c r="AT951" s="33"/>
      <c r="AU951" s="33"/>
    </row>
    <row r="952" spans="1:47" ht="12.75" customHeight="1">
      <c r="A952" s="92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96"/>
      <c r="AE952" s="33"/>
      <c r="AF952" s="33"/>
      <c r="AG952" s="33"/>
      <c r="AH952" s="33"/>
      <c r="AI952" s="33"/>
      <c r="AJ952" s="33"/>
      <c r="AK952" s="33"/>
      <c r="AL952" s="33"/>
      <c r="AM952" s="33"/>
      <c r="AN952" s="33"/>
      <c r="AO952" s="33"/>
      <c r="AP952" s="33"/>
      <c r="AQ952" s="33"/>
      <c r="AR952" s="33"/>
      <c r="AS952" s="33"/>
      <c r="AT952" s="33"/>
      <c r="AU952" s="33"/>
    </row>
    <row r="953" spans="1:47" ht="12.75" customHeight="1">
      <c r="A953" s="92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96"/>
      <c r="AE953" s="33"/>
      <c r="AF953" s="33"/>
      <c r="AG953" s="33"/>
      <c r="AH953" s="33"/>
      <c r="AI953" s="33"/>
      <c r="AJ953" s="33"/>
      <c r="AK953" s="33"/>
      <c r="AL953" s="33"/>
      <c r="AM953" s="33"/>
      <c r="AN953" s="33"/>
      <c r="AO953" s="33"/>
      <c r="AP953" s="33"/>
      <c r="AQ953" s="33"/>
      <c r="AR953" s="33"/>
      <c r="AS953" s="33"/>
      <c r="AT953" s="33"/>
      <c r="AU953" s="33"/>
    </row>
    <row r="954" spans="1:47" ht="12.75" customHeight="1">
      <c r="A954" s="92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96"/>
      <c r="AE954" s="33"/>
      <c r="AF954" s="33"/>
      <c r="AG954" s="33"/>
      <c r="AH954" s="33"/>
      <c r="AI954" s="33"/>
      <c r="AJ954" s="33"/>
      <c r="AK954" s="33"/>
      <c r="AL954" s="33"/>
      <c r="AM954" s="33"/>
      <c r="AN954" s="33"/>
      <c r="AO954" s="33"/>
      <c r="AP954" s="33"/>
      <c r="AQ954" s="33"/>
      <c r="AR954" s="33"/>
      <c r="AS954" s="33"/>
      <c r="AT954" s="33"/>
      <c r="AU954" s="33"/>
    </row>
    <row r="955" spans="1:47" ht="12.75" customHeight="1">
      <c r="A955" s="92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96"/>
      <c r="AE955" s="33"/>
      <c r="AF955" s="33"/>
      <c r="AG955" s="33"/>
      <c r="AH955" s="33"/>
      <c r="AI955" s="33"/>
      <c r="AJ955" s="33"/>
      <c r="AK955" s="33"/>
      <c r="AL955" s="33"/>
      <c r="AM955" s="33"/>
      <c r="AN955" s="33"/>
      <c r="AO955" s="33"/>
      <c r="AP955" s="33"/>
      <c r="AQ955" s="33"/>
      <c r="AR955" s="33"/>
      <c r="AS955" s="33"/>
      <c r="AT955" s="33"/>
      <c r="AU955" s="33"/>
    </row>
    <row r="956" spans="1:47" ht="12.75" customHeight="1">
      <c r="A956" s="92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96"/>
      <c r="AE956" s="33"/>
      <c r="AF956" s="33"/>
      <c r="AG956" s="33"/>
      <c r="AH956" s="33"/>
      <c r="AI956" s="33"/>
      <c r="AJ956" s="33"/>
      <c r="AK956" s="33"/>
      <c r="AL956" s="33"/>
      <c r="AM956" s="33"/>
      <c r="AN956" s="33"/>
      <c r="AO956" s="33"/>
      <c r="AP956" s="33"/>
      <c r="AQ956" s="33"/>
      <c r="AR956" s="33"/>
      <c r="AS956" s="33"/>
      <c r="AT956" s="33"/>
      <c r="AU956" s="33"/>
    </row>
    <row r="957" spans="1:47" ht="12.75" customHeight="1">
      <c r="A957" s="92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96"/>
      <c r="AE957" s="33"/>
      <c r="AF957" s="33"/>
      <c r="AG957" s="33"/>
      <c r="AH957" s="33"/>
      <c r="AI957" s="33"/>
      <c r="AJ957" s="33"/>
      <c r="AK957" s="33"/>
      <c r="AL957" s="33"/>
      <c r="AM957" s="33"/>
      <c r="AN957" s="33"/>
      <c r="AO957" s="33"/>
      <c r="AP957" s="33"/>
      <c r="AQ957" s="33"/>
      <c r="AR957" s="33"/>
      <c r="AS957" s="33"/>
      <c r="AT957" s="33"/>
      <c r="AU957" s="33"/>
    </row>
    <row r="958" spans="1:47" ht="12.75" customHeight="1">
      <c r="A958" s="92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96"/>
      <c r="AE958" s="33"/>
      <c r="AF958" s="33"/>
      <c r="AG958" s="33"/>
      <c r="AH958" s="33"/>
      <c r="AI958" s="33"/>
      <c r="AJ958" s="33"/>
      <c r="AK958" s="33"/>
      <c r="AL958" s="33"/>
      <c r="AM958" s="33"/>
      <c r="AN958" s="33"/>
      <c r="AO958" s="33"/>
      <c r="AP958" s="33"/>
      <c r="AQ958" s="33"/>
      <c r="AR958" s="33"/>
      <c r="AS958" s="33"/>
      <c r="AT958" s="33"/>
      <c r="AU958" s="33"/>
    </row>
    <row r="959" spans="1:47" ht="12.75" customHeight="1">
      <c r="A959" s="92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96"/>
      <c r="AE959" s="33"/>
      <c r="AF959" s="33"/>
      <c r="AG959" s="33"/>
      <c r="AH959" s="33"/>
      <c r="AI959" s="33"/>
      <c r="AJ959" s="33"/>
      <c r="AK959" s="33"/>
      <c r="AL959" s="33"/>
      <c r="AM959" s="33"/>
      <c r="AN959" s="33"/>
      <c r="AO959" s="33"/>
      <c r="AP959" s="33"/>
      <c r="AQ959" s="33"/>
      <c r="AR959" s="33"/>
      <c r="AS959" s="33"/>
      <c r="AT959" s="33"/>
      <c r="AU959" s="33"/>
    </row>
    <row r="960" spans="1:47" ht="12.75" customHeight="1">
      <c r="A960" s="92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96"/>
      <c r="AE960" s="33"/>
      <c r="AF960" s="33"/>
      <c r="AG960" s="33"/>
      <c r="AH960" s="33"/>
      <c r="AI960" s="33"/>
      <c r="AJ960" s="33"/>
      <c r="AK960" s="33"/>
      <c r="AL960" s="33"/>
      <c r="AM960" s="33"/>
      <c r="AN960" s="33"/>
      <c r="AO960" s="33"/>
      <c r="AP960" s="33"/>
      <c r="AQ960" s="33"/>
      <c r="AR960" s="33"/>
      <c r="AS960" s="33"/>
      <c r="AT960" s="33"/>
      <c r="AU960" s="33"/>
    </row>
    <row r="961" spans="1:47" ht="12.75" customHeight="1">
      <c r="A961" s="92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96"/>
      <c r="AE961" s="33"/>
      <c r="AF961" s="33"/>
      <c r="AG961" s="33"/>
      <c r="AH961" s="33"/>
      <c r="AI961" s="33"/>
      <c r="AJ961" s="33"/>
      <c r="AK961" s="33"/>
      <c r="AL961" s="33"/>
      <c r="AM961" s="33"/>
      <c r="AN961" s="33"/>
      <c r="AO961" s="33"/>
      <c r="AP961" s="33"/>
      <c r="AQ961" s="33"/>
      <c r="AR961" s="33"/>
      <c r="AS961" s="33"/>
      <c r="AT961" s="33"/>
      <c r="AU961" s="33"/>
    </row>
    <row r="962" spans="1:47" ht="12.75" customHeight="1">
      <c r="A962" s="92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96"/>
      <c r="AE962" s="33"/>
      <c r="AF962" s="33"/>
      <c r="AG962" s="33"/>
      <c r="AH962" s="33"/>
      <c r="AI962" s="33"/>
      <c r="AJ962" s="33"/>
      <c r="AK962" s="33"/>
      <c r="AL962" s="33"/>
      <c r="AM962" s="33"/>
      <c r="AN962" s="33"/>
      <c r="AO962" s="33"/>
      <c r="AP962" s="33"/>
      <c r="AQ962" s="33"/>
      <c r="AR962" s="33"/>
      <c r="AS962" s="33"/>
      <c r="AT962" s="33"/>
      <c r="AU962" s="33"/>
    </row>
    <row r="963" spans="1:47" ht="12.75" customHeight="1">
      <c r="A963" s="92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96"/>
      <c r="AE963" s="33"/>
      <c r="AF963" s="33"/>
      <c r="AG963" s="33"/>
      <c r="AH963" s="33"/>
      <c r="AI963" s="33"/>
      <c r="AJ963" s="33"/>
      <c r="AK963" s="33"/>
      <c r="AL963" s="33"/>
      <c r="AM963" s="33"/>
      <c r="AN963" s="33"/>
      <c r="AO963" s="33"/>
      <c r="AP963" s="33"/>
      <c r="AQ963" s="33"/>
      <c r="AR963" s="33"/>
      <c r="AS963" s="33"/>
      <c r="AT963" s="33"/>
      <c r="AU963" s="33"/>
    </row>
    <row r="964" spans="1:47" ht="12.75" customHeight="1">
      <c r="A964" s="92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96"/>
      <c r="AE964" s="33"/>
      <c r="AF964" s="33"/>
      <c r="AG964" s="33"/>
      <c r="AH964" s="33"/>
      <c r="AI964" s="33"/>
      <c r="AJ964" s="33"/>
      <c r="AK964" s="33"/>
      <c r="AL964" s="33"/>
      <c r="AM964" s="33"/>
      <c r="AN964" s="33"/>
      <c r="AO964" s="33"/>
      <c r="AP964" s="33"/>
      <c r="AQ964" s="33"/>
      <c r="AR964" s="33"/>
      <c r="AS964" s="33"/>
      <c r="AT964" s="33"/>
      <c r="AU964" s="33"/>
    </row>
    <row r="965" spans="1:47" ht="12.75" customHeight="1">
      <c r="A965" s="92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96"/>
      <c r="AE965" s="33"/>
      <c r="AF965" s="33"/>
      <c r="AG965" s="33"/>
      <c r="AH965" s="33"/>
      <c r="AI965" s="33"/>
      <c r="AJ965" s="33"/>
      <c r="AK965" s="33"/>
      <c r="AL965" s="33"/>
      <c r="AM965" s="33"/>
      <c r="AN965" s="33"/>
      <c r="AO965" s="33"/>
      <c r="AP965" s="33"/>
      <c r="AQ965" s="33"/>
      <c r="AR965" s="33"/>
      <c r="AS965" s="33"/>
      <c r="AT965" s="33"/>
      <c r="AU965" s="33"/>
    </row>
    <row r="966" spans="1:47" ht="12.75" customHeight="1">
      <c r="A966" s="92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96"/>
      <c r="AE966" s="33"/>
      <c r="AF966" s="33"/>
      <c r="AG966" s="33"/>
      <c r="AH966" s="33"/>
      <c r="AI966" s="33"/>
      <c r="AJ966" s="33"/>
      <c r="AK966" s="33"/>
      <c r="AL966" s="33"/>
      <c r="AM966" s="33"/>
      <c r="AN966" s="33"/>
      <c r="AO966" s="33"/>
      <c r="AP966" s="33"/>
      <c r="AQ966" s="33"/>
      <c r="AR966" s="33"/>
      <c r="AS966" s="33"/>
      <c r="AT966" s="33"/>
      <c r="AU966" s="33"/>
    </row>
    <row r="967" spans="1:47" ht="12.75" customHeight="1">
      <c r="A967" s="92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96"/>
      <c r="AE967" s="33"/>
      <c r="AF967" s="33"/>
      <c r="AG967" s="33"/>
      <c r="AH967" s="33"/>
      <c r="AI967" s="33"/>
      <c r="AJ967" s="33"/>
      <c r="AK967" s="33"/>
      <c r="AL967" s="33"/>
      <c r="AM967" s="33"/>
      <c r="AN967" s="33"/>
      <c r="AO967" s="33"/>
      <c r="AP967" s="33"/>
      <c r="AQ967" s="33"/>
      <c r="AR967" s="33"/>
      <c r="AS967" s="33"/>
      <c r="AT967" s="33"/>
      <c r="AU967" s="33"/>
    </row>
    <row r="968" spans="1:47" ht="12.75" customHeight="1">
      <c r="A968" s="92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96"/>
      <c r="AE968" s="33"/>
      <c r="AF968" s="33"/>
      <c r="AG968" s="33"/>
      <c r="AH968" s="33"/>
      <c r="AI968" s="33"/>
      <c r="AJ968" s="33"/>
      <c r="AK968" s="33"/>
      <c r="AL968" s="33"/>
      <c r="AM968" s="33"/>
      <c r="AN968" s="33"/>
      <c r="AO968" s="33"/>
      <c r="AP968" s="33"/>
      <c r="AQ968" s="33"/>
      <c r="AR968" s="33"/>
      <c r="AS968" s="33"/>
      <c r="AT968" s="33"/>
      <c r="AU968" s="33"/>
    </row>
    <row r="969" spans="1:47" ht="12.75" customHeight="1">
      <c r="A969" s="92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96"/>
      <c r="AE969" s="33"/>
      <c r="AF969" s="33"/>
      <c r="AG969" s="33"/>
      <c r="AH969" s="33"/>
      <c r="AI969" s="33"/>
      <c r="AJ969" s="33"/>
      <c r="AK969" s="33"/>
      <c r="AL969" s="33"/>
      <c r="AM969" s="33"/>
      <c r="AN969" s="33"/>
      <c r="AO969" s="33"/>
      <c r="AP969" s="33"/>
      <c r="AQ969" s="33"/>
      <c r="AR969" s="33"/>
      <c r="AS969" s="33"/>
      <c r="AT969" s="33"/>
      <c r="AU969" s="33"/>
    </row>
    <row r="970" spans="1:47" ht="12.75" customHeight="1">
      <c r="A970" s="92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96"/>
      <c r="AE970" s="33"/>
      <c r="AF970" s="33"/>
      <c r="AG970" s="33"/>
      <c r="AH970" s="33"/>
      <c r="AI970" s="33"/>
      <c r="AJ970" s="33"/>
      <c r="AK970" s="33"/>
      <c r="AL970" s="33"/>
      <c r="AM970" s="33"/>
      <c r="AN970" s="33"/>
      <c r="AO970" s="33"/>
      <c r="AP970" s="33"/>
      <c r="AQ970" s="33"/>
      <c r="AR970" s="33"/>
      <c r="AS970" s="33"/>
      <c r="AT970" s="33"/>
      <c r="AU970" s="33"/>
    </row>
    <row r="971" spans="1:47" ht="12.75" customHeight="1">
      <c r="A971" s="92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96"/>
      <c r="AE971" s="33"/>
      <c r="AF971" s="33"/>
      <c r="AG971" s="33"/>
      <c r="AH971" s="33"/>
      <c r="AI971" s="33"/>
      <c r="AJ971" s="33"/>
      <c r="AK971" s="33"/>
      <c r="AL971" s="33"/>
      <c r="AM971" s="33"/>
      <c r="AN971" s="33"/>
      <c r="AO971" s="33"/>
      <c r="AP971" s="33"/>
      <c r="AQ971" s="33"/>
      <c r="AR971" s="33"/>
      <c r="AS971" s="33"/>
      <c r="AT971" s="33"/>
      <c r="AU971" s="33"/>
    </row>
    <row r="972" spans="1:47" ht="12.75" customHeight="1">
      <c r="A972" s="92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96"/>
      <c r="AE972" s="33"/>
      <c r="AF972" s="33"/>
      <c r="AG972" s="33"/>
      <c r="AH972" s="33"/>
      <c r="AI972" s="33"/>
      <c r="AJ972" s="33"/>
      <c r="AK972" s="33"/>
      <c r="AL972" s="33"/>
      <c r="AM972" s="33"/>
      <c r="AN972" s="33"/>
      <c r="AO972" s="33"/>
      <c r="AP972" s="33"/>
      <c r="AQ972" s="33"/>
      <c r="AR972" s="33"/>
      <c r="AS972" s="33"/>
      <c r="AT972" s="33"/>
      <c r="AU972" s="33"/>
    </row>
    <row r="973" spans="1:47" ht="12.75" customHeight="1">
      <c r="A973" s="92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96"/>
      <c r="AE973" s="33"/>
      <c r="AF973" s="33"/>
      <c r="AG973" s="33"/>
      <c r="AH973" s="33"/>
      <c r="AI973" s="33"/>
      <c r="AJ973" s="33"/>
      <c r="AK973" s="33"/>
      <c r="AL973" s="33"/>
      <c r="AM973" s="33"/>
      <c r="AN973" s="33"/>
      <c r="AO973" s="33"/>
      <c r="AP973" s="33"/>
      <c r="AQ973" s="33"/>
      <c r="AR973" s="33"/>
      <c r="AS973" s="33"/>
      <c r="AT973" s="33"/>
      <c r="AU973" s="33"/>
    </row>
    <row r="974" spans="1:47" ht="12.75" customHeight="1">
      <c r="A974" s="92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96"/>
      <c r="AE974" s="33"/>
      <c r="AF974" s="33"/>
      <c r="AG974" s="33"/>
      <c r="AH974" s="33"/>
      <c r="AI974" s="33"/>
      <c r="AJ974" s="33"/>
      <c r="AK974" s="33"/>
      <c r="AL974" s="33"/>
      <c r="AM974" s="33"/>
      <c r="AN974" s="33"/>
      <c r="AO974" s="33"/>
      <c r="AP974" s="33"/>
      <c r="AQ974" s="33"/>
      <c r="AR974" s="33"/>
      <c r="AS974" s="33"/>
      <c r="AT974" s="33"/>
      <c r="AU974" s="33"/>
    </row>
    <row r="975" spans="1:47" ht="12.75" customHeight="1">
      <c r="A975" s="92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96"/>
      <c r="AE975" s="33"/>
      <c r="AF975" s="33"/>
      <c r="AG975" s="33"/>
      <c r="AH975" s="33"/>
      <c r="AI975" s="33"/>
      <c r="AJ975" s="33"/>
      <c r="AK975" s="33"/>
      <c r="AL975" s="33"/>
      <c r="AM975" s="33"/>
      <c r="AN975" s="33"/>
      <c r="AO975" s="33"/>
      <c r="AP975" s="33"/>
      <c r="AQ975" s="33"/>
      <c r="AR975" s="33"/>
      <c r="AS975" s="33"/>
      <c r="AT975" s="33"/>
      <c r="AU975" s="33"/>
    </row>
    <row r="976" spans="1:47" ht="12.75" customHeight="1">
      <c r="A976" s="92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96"/>
      <c r="AE976" s="33"/>
      <c r="AF976" s="33"/>
      <c r="AG976" s="33"/>
      <c r="AH976" s="33"/>
      <c r="AI976" s="33"/>
      <c r="AJ976" s="33"/>
      <c r="AK976" s="33"/>
      <c r="AL976" s="33"/>
      <c r="AM976" s="33"/>
      <c r="AN976" s="33"/>
      <c r="AO976" s="33"/>
      <c r="AP976" s="33"/>
      <c r="AQ976" s="33"/>
      <c r="AR976" s="33"/>
      <c r="AS976" s="33"/>
      <c r="AT976" s="33"/>
      <c r="AU976" s="33"/>
    </row>
    <row r="977" spans="1:47" ht="12.75" customHeight="1">
      <c r="A977" s="92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96"/>
      <c r="AE977" s="33"/>
      <c r="AF977" s="33"/>
      <c r="AG977" s="33"/>
      <c r="AH977" s="33"/>
      <c r="AI977" s="33"/>
      <c r="AJ977" s="33"/>
      <c r="AK977" s="33"/>
      <c r="AL977" s="33"/>
      <c r="AM977" s="33"/>
      <c r="AN977" s="33"/>
      <c r="AO977" s="33"/>
      <c r="AP977" s="33"/>
      <c r="AQ977" s="33"/>
      <c r="AR977" s="33"/>
      <c r="AS977" s="33"/>
      <c r="AT977" s="33"/>
      <c r="AU977" s="33"/>
    </row>
    <row r="978" spans="1:47" ht="12.75" customHeight="1">
      <c r="A978" s="92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96"/>
      <c r="AE978" s="33"/>
      <c r="AF978" s="33"/>
      <c r="AG978" s="33"/>
      <c r="AH978" s="33"/>
      <c r="AI978" s="33"/>
      <c r="AJ978" s="33"/>
      <c r="AK978" s="33"/>
      <c r="AL978" s="33"/>
      <c r="AM978" s="33"/>
      <c r="AN978" s="33"/>
      <c r="AO978" s="33"/>
      <c r="AP978" s="33"/>
      <c r="AQ978" s="33"/>
      <c r="AR978" s="33"/>
      <c r="AS978" s="33"/>
      <c r="AT978" s="33"/>
      <c r="AU978" s="33"/>
    </row>
    <row r="979" spans="1:47" ht="12.75" customHeight="1">
      <c r="A979" s="92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96"/>
      <c r="AE979" s="33"/>
      <c r="AF979" s="33"/>
      <c r="AG979" s="33"/>
      <c r="AH979" s="33"/>
      <c r="AI979" s="33"/>
      <c r="AJ979" s="33"/>
      <c r="AK979" s="33"/>
      <c r="AL979" s="33"/>
      <c r="AM979" s="33"/>
      <c r="AN979" s="33"/>
      <c r="AO979" s="33"/>
      <c r="AP979" s="33"/>
      <c r="AQ979" s="33"/>
      <c r="AR979" s="33"/>
      <c r="AS979" s="33"/>
      <c r="AT979" s="33"/>
      <c r="AU979" s="33"/>
    </row>
    <row r="980" spans="1:47" ht="12.75" customHeight="1">
      <c r="A980" s="92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96"/>
      <c r="AE980" s="33"/>
      <c r="AF980" s="33"/>
      <c r="AG980" s="33"/>
      <c r="AH980" s="33"/>
      <c r="AI980" s="33"/>
      <c r="AJ980" s="33"/>
      <c r="AK980" s="33"/>
      <c r="AL980" s="33"/>
      <c r="AM980" s="33"/>
      <c r="AN980" s="33"/>
      <c r="AO980" s="33"/>
      <c r="AP980" s="33"/>
      <c r="AQ980" s="33"/>
      <c r="AR980" s="33"/>
      <c r="AS980" s="33"/>
      <c r="AT980" s="33"/>
      <c r="AU980" s="33"/>
    </row>
    <row r="981" spans="1:47" ht="12.75" customHeight="1">
      <c r="A981" s="92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96"/>
      <c r="AE981" s="33"/>
      <c r="AF981" s="33"/>
      <c r="AG981" s="33"/>
      <c r="AH981" s="33"/>
      <c r="AI981" s="33"/>
      <c r="AJ981" s="33"/>
      <c r="AK981" s="33"/>
      <c r="AL981" s="33"/>
      <c r="AM981" s="33"/>
      <c r="AN981" s="33"/>
      <c r="AO981" s="33"/>
      <c r="AP981" s="33"/>
      <c r="AQ981" s="33"/>
      <c r="AR981" s="33"/>
      <c r="AS981" s="33"/>
      <c r="AT981" s="33"/>
      <c r="AU981" s="33"/>
    </row>
    <row r="982" spans="1:47" ht="12.75" customHeight="1">
      <c r="A982" s="92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96"/>
      <c r="AE982" s="33"/>
      <c r="AF982" s="33"/>
      <c r="AG982" s="33"/>
      <c r="AH982" s="33"/>
      <c r="AI982" s="33"/>
      <c r="AJ982" s="33"/>
      <c r="AK982" s="33"/>
      <c r="AL982" s="33"/>
      <c r="AM982" s="33"/>
      <c r="AN982" s="33"/>
      <c r="AO982" s="33"/>
      <c r="AP982" s="33"/>
      <c r="AQ982" s="33"/>
      <c r="AR982" s="33"/>
      <c r="AS982" s="33"/>
      <c r="AT982" s="33"/>
      <c r="AU982" s="33"/>
    </row>
    <row r="983" spans="1:47" ht="12.75" customHeight="1">
      <c r="A983" s="92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96"/>
      <c r="AE983" s="33"/>
      <c r="AF983" s="33"/>
      <c r="AG983" s="33"/>
      <c r="AH983" s="33"/>
      <c r="AI983" s="33"/>
      <c r="AJ983" s="33"/>
      <c r="AK983" s="33"/>
      <c r="AL983" s="33"/>
      <c r="AM983" s="33"/>
      <c r="AN983" s="33"/>
      <c r="AO983" s="33"/>
      <c r="AP983" s="33"/>
      <c r="AQ983" s="33"/>
      <c r="AR983" s="33"/>
      <c r="AS983" s="33"/>
      <c r="AT983" s="33"/>
      <c r="AU983" s="33"/>
    </row>
    <row r="984" spans="1:47" ht="12.75" customHeight="1">
      <c r="A984" s="92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96"/>
      <c r="AE984" s="33"/>
      <c r="AF984" s="33"/>
      <c r="AG984" s="33"/>
      <c r="AH984" s="33"/>
      <c r="AI984" s="33"/>
      <c r="AJ984" s="33"/>
      <c r="AK984" s="33"/>
      <c r="AL984" s="33"/>
      <c r="AM984" s="33"/>
      <c r="AN984" s="33"/>
      <c r="AO984" s="33"/>
      <c r="AP984" s="33"/>
      <c r="AQ984" s="33"/>
      <c r="AR984" s="33"/>
      <c r="AS984" s="33"/>
      <c r="AT984" s="33"/>
      <c r="AU984" s="33"/>
    </row>
    <row r="985" spans="1:47" ht="12.75" customHeight="1">
      <c r="A985" s="92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96"/>
      <c r="AE985" s="33"/>
      <c r="AF985" s="33"/>
      <c r="AG985" s="33"/>
      <c r="AH985" s="33"/>
      <c r="AI985" s="33"/>
      <c r="AJ985" s="33"/>
      <c r="AK985" s="33"/>
      <c r="AL985" s="33"/>
      <c r="AM985" s="33"/>
      <c r="AN985" s="33"/>
      <c r="AO985" s="33"/>
      <c r="AP985" s="33"/>
      <c r="AQ985" s="33"/>
      <c r="AR985" s="33"/>
      <c r="AS985" s="33"/>
      <c r="AT985" s="33"/>
      <c r="AU985" s="33"/>
    </row>
    <row r="986" spans="1:47" ht="12.75" customHeight="1">
      <c r="A986" s="92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96"/>
      <c r="AE986" s="33"/>
      <c r="AF986" s="33"/>
      <c r="AG986" s="33"/>
      <c r="AH986" s="33"/>
      <c r="AI986" s="33"/>
      <c r="AJ986" s="33"/>
      <c r="AK986" s="33"/>
      <c r="AL986" s="33"/>
      <c r="AM986" s="33"/>
      <c r="AN986" s="33"/>
      <c r="AO986" s="33"/>
      <c r="AP986" s="33"/>
      <c r="AQ986" s="33"/>
      <c r="AR986" s="33"/>
      <c r="AS986" s="33"/>
      <c r="AT986" s="33"/>
      <c r="AU986" s="33"/>
    </row>
    <row r="987" spans="1:47" ht="12.75" customHeight="1">
      <c r="A987" s="92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96"/>
      <c r="AE987" s="33"/>
      <c r="AF987" s="33"/>
      <c r="AG987" s="33"/>
      <c r="AH987" s="33"/>
      <c r="AI987" s="33"/>
      <c r="AJ987" s="33"/>
      <c r="AK987" s="33"/>
      <c r="AL987" s="33"/>
      <c r="AM987" s="33"/>
      <c r="AN987" s="33"/>
      <c r="AO987" s="33"/>
      <c r="AP987" s="33"/>
      <c r="AQ987" s="33"/>
      <c r="AR987" s="33"/>
      <c r="AS987" s="33"/>
      <c r="AT987" s="33"/>
      <c r="AU987" s="33"/>
    </row>
    <row r="988" spans="1:47" ht="12.75" customHeight="1">
      <c r="A988" s="92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96"/>
      <c r="AE988" s="33"/>
      <c r="AF988" s="33"/>
      <c r="AG988" s="33"/>
      <c r="AH988" s="33"/>
      <c r="AI988" s="33"/>
      <c r="AJ988" s="33"/>
      <c r="AK988" s="33"/>
      <c r="AL988" s="33"/>
      <c r="AM988" s="33"/>
      <c r="AN988" s="33"/>
      <c r="AO988" s="33"/>
      <c r="AP988" s="33"/>
      <c r="AQ988" s="33"/>
      <c r="AR988" s="33"/>
      <c r="AS988" s="33"/>
      <c r="AT988" s="33"/>
      <c r="AU988" s="33"/>
    </row>
    <row r="989" spans="1:47" ht="12.75" customHeight="1">
      <c r="A989" s="92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96"/>
      <c r="AE989" s="33"/>
      <c r="AF989" s="33"/>
      <c r="AG989" s="33"/>
      <c r="AH989" s="33"/>
      <c r="AI989" s="33"/>
      <c r="AJ989" s="33"/>
      <c r="AK989" s="33"/>
      <c r="AL989" s="33"/>
      <c r="AM989" s="33"/>
      <c r="AN989" s="33"/>
      <c r="AO989" s="33"/>
      <c r="AP989" s="33"/>
      <c r="AQ989" s="33"/>
      <c r="AR989" s="33"/>
      <c r="AS989" s="33"/>
      <c r="AT989" s="33"/>
      <c r="AU989" s="33"/>
    </row>
    <row r="990" spans="1:47" ht="12.75" customHeight="1">
      <c r="A990" s="92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96"/>
      <c r="AE990" s="33"/>
      <c r="AF990" s="33"/>
      <c r="AG990" s="33"/>
      <c r="AH990" s="33"/>
      <c r="AI990" s="33"/>
      <c r="AJ990" s="33"/>
      <c r="AK990" s="33"/>
      <c r="AL990" s="33"/>
      <c r="AM990" s="33"/>
      <c r="AN990" s="33"/>
      <c r="AO990" s="33"/>
      <c r="AP990" s="33"/>
      <c r="AQ990" s="33"/>
      <c r="AR990" s="33"/>
      <c r="AS990" s="33"/>
      <c r="AT990" s="33"/>
      <c r="AU990" s="33"/>
    </row>
    <row r="991" spans="1:47" ht="12.75" customHeight="1">
      <c r="A991" s="92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96"/>
      <c r="AE991" s="33"/>
      <c r="AF991" s="33"/>
      <c r="AG991" s="33"/>
      <c r="AH991" s="33"/>
      <c r="AI991" s="33"/>
      <c r="AJ991" s="33"/>
      <c r="AK991" s="33"/>
      <c r="AL991" s="33"/>
      <c r="AM991" s="33"/>
      <c r="AN991" s="33"/>
      <c r="AO991" s="33"/>
      <c r="AP991" s="33"/>
      <c r="AQ991" s="33"/>
      <c r="AR991" s="33"/>
      <c r="AS991" s="33"/>
      <c r="AT991" s="33"/>
      <c r="AU991" s="33"/>
    </row>
    <row r="992" spans="1:47" ht="12.75" customHeight="1">
      <c r="A992" s="92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96"/>
      <c r="AE992" s="33"/>
      <c r="AF992" s="33"/>
      <c r="AG992" s="33"/>
      <c r="AH992" s="33"/>
      <c r="AI992" s="33"/>
      <c r="AJ992" s="33"/>
      <c r="AK992" s="33"/>
      <c r="AL992" s="33"/>
      <c r="AM992" s="33"/>
      <c r="AN992" s="33"/>
      <c r="AO992" s="33"/>
      <c r="AP992" s="33"/>
      <c r="AQ992" s="33"/>
      <c r="AR992" s="33"/>
      <c r="AS992" s="33"/>
      <c r="AT992" s="33"/>
      <c r="AU992" s="33"/>
    </row>
    <row r="993" spans="1:47" ht="12.75" customHeight="1">
      <c r="A993" s="92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96"/>
      <c r="AE993" s="33"/>
      <c r="AF993" s="33"/>
      <c r="AG993" s="33"/>
      <c r="AH993" s="33"/>
      <c r="AI993" s="33"/>
      <c r="AJ993" s="33"/>
      <c r="AK993" s="33"/>
      <c r="AL993" s="33"/>
      <c r="AM993" s="33"/>
      <c r="AN993" s="33"/>
      <c r="AO993" s="33"/>
      <c r="AP993" s="33"/>
      <c r="AQ993" s="33"/>
      <c r="AR993" s="33"/>
      <c r="AS993" s="33"/>
      <c r="AT993" s="33"/>
      <c r="AU993" s="33"/>
    </row>
    <row r="994" spans="1:47" ht="12.75" customHeight="1">
      <c r="A994" s="92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96"/>
      <c r="AE994" s="33"/>
      <c r="AF994" s="33"/>
      <c r="AG994" s="33"/>
      <c r="AH994" s="33"/>
      <c r="AI994" s="33"/>
      <c r="AJ994" s="33"/>
      <c r="AK994" s="33"/>
      <c r="AL994" s="33"/>
      <c r="AM994" s="33"/>
      <c r="AN994" s="33"/>
      <c r="AO994" s="33"/>
      <c r="AP994" s="33"/>
      <c r="AQ994" s="33"/>
      <c r="AR994" s="33"/>
      <c r="AS994" s="33"/>
      <c r="AT994" s="33"/>
      <c r="AU994" s="33"/>
    </row>
    <row r="995" spans="1:47" ht="12.75" customHeight="1">
      <c r="A995" s="92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96"/>
      <c r="AE995" s="33"/>
      <c r="AF995" s="33"/>
      <c r="AG995" s="33"/>
      <c r="AH995" s="33"/>
      <c r="AI995" s="33"/>
      <c r="AJ995" s="33"/>
      <c r="AK995" s="33"/>
      <c r="AL995" s="33"/>
      <c r="AM995" s="33"/>
      <c r="AN995" s="33"/>
      <c r="AO995" s="33"/>
      <c r="AP995" s="33"/>
      <c r="AQ995" s="33"/>
      <c r="AR995" s="33"/>
      <c r="AS995" s="33"/>
      <c r="AT995" s="33"/>
      <c r="AU995" s="33"/>
    </row>
    <row r="996" spans="1:47" ht="12.75" customHeight="1">
      <c r="A996" s="92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96"/>
      <c r="AE996" s="33"/>
      <c r="AF996" s="33"/>
      <c r="AG996" s="33"/>
      <c r="AH996" s="33"/>
      <c r="AI996" s="33"/>
      <c r="AJ996" s="33"/>
      <c r="AK996" s="33"/>
      <c r="AL996" s="33"/>
      <c r="AM996" s="33"/>
      <c r="AN996" s="33"/>
      <c r="AO996" s="33"/>
      <c r="AP996" s="33"/>
      <c r="AQ996" s="33"/>
      <c r="AR996" s="33"/>
      <c r="AS996" s="33"/>
      <c r="AT996" s="33"/>
      <c r="AU996" s="33"/>
    </row>
    <row r="997" spans="1:47" ht="12.75" customHeight="1">
      <c r="A997" s="92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96"/>
      <c r="AE997" s="33"/>
      <c r="AF997" s="33"/>
      <c r="AG997" s="33"/>
      <c r="AH997" s="33"/>
      <c r="AI997" s="33"/>
      <c r="AJ997" s="33"/>
      <c r="AK997" s="33"/>
      <c r="AL997" s="33"/>
      <c r="AM997" s="33"/>
      <c r="AN997" s="33"/>
      <c r="AO997" s="33"/>
      <c r="AP997" s="33"/>
      <c r="AQ997" s="33"/>
      <c r="AR997" s="33"/>
      <c r="AS997" s="33"/>
      <c r="AT997" s="33"/>
      <c r="AU997" s="33"/>
    </row>
    <row r="998" spans="1:47" ht="12.75" customHeight="1">
      <c r="A998" s="92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96"/>
      <c r="AE998" s="33"/>
      <c r="AF998" s="33"/>
      <c r="AG998" s="33"/>
      <c r="AH998" s="33"/>
      <c r="AI998" s="33"/>
      <c r="AJ998" s="33"/>
      <c r="AK998" s="33"/>
      <c r="AL998" s="33"/>
      <c r="AM998" s="33"/>
      <c r="AN998" s="33"/>
      <c r="AO998" s="33"/>
      <c r="AP998" s="33"/>
      <c r="AQ998" s="33"/>
      <c r="AR998" s="33"/>
      <c r="AS998" s="33"/>
      <c r="AT998" s="33"/>
      <c r="AU998" s="33"/>
    </row>
    <row r="999" spans="1:47" ht="12.75" customHeight="1">
      <c r="A999" s="92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96"/>
      <c r="AE999" s="33"/>
      <c r="AF999" s="33"/>
      <c r="AG999" s="33"/>
      <c r="AH999" s="33"/>
      <c r="AI999" s="33"/>
      <c r="AJ999" s="33"/>
      <c r="AK999" s="33"/>
      <c r="AL999" s="33"/>
      <c r="AM999" s="33"/>
      <c r="AN999" s="33"/>
      <c r="AO999" s="33"/>
      <c r="AP999" s="33"/>
      <c r="AQ999" s="33"/>
      <c r="AR999" s="33"/>
      <c r="AS999" s="33"/>
      <c r="AT999" s="33"/>
      <c r="AU999" s="33"/>
    </row>
  </sheetData>
  <mergeCells count="15">
    <mergeCell ref="AU6:AU7"/>
    <mergeCell ref="AT6:AT7"/>
    <mergeCell ref="B6:B7"/>
    <mergeCell ref="A6:A7"/>
    <mergeCell ref="E6:I6"/>
    <mergeCell ref="AJ6:AM6"/>
    <mergeCell ref="AG6:AI6"/>
    <mergeCell ref="AD6:AD7"/>
    <mergeCell ref="AF6:AF7"/>
    <mergeCell ref="AE6:AE7"/>
    <mergeCell ref="AQ6:AS6"/>
    <mergeCell ref="AN6:AP6"/>
    <mergeCell ref="J6:R6"/>
    <mergeCell ref="S6:AB6"/>
    <mergeCell ref="C6:C7"/>
  </mergeCells>
  <dataValidations count="1">
    <dataValidation type="decimal" allowBlank="1" showInputMessage="1" showErrorMessage="1" prompt="Perhatian - Input nilai anda salah gunakan nilai 0 - 10" sqref="E9:AC24 E27:AC50 V25:AC26 P25:R26 E25:M26">
      <formula1>0</formula1>
      <formula2>100</formula2>
    </dataValidation>
  </dataValidations>
  <pageMargins left="0.7" right="0.7" top="0.75" bottom="0.75" header="0.3" footer="0.3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workbookViewId="0"/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5"/>
      <c r="B1" s="115"/>
      <c r="C1" s="115"/>
      <c r="D1" s="116"/>
      <c r="E1" s="117"/>
      <c r="F1" s="116"/>
      <c r="G1" s="115"/>
      <c r="H1" s="334" t="s">
        <v>183</v>
      </c>
      <c r="I1" s="296"/>
      <c r="J1" s="118">
        <v>5</v>
      </c>
      <c r="K1" s="115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  <c r="AA1" s="119"/>
      <c r="AB1" s="119"/>
      <c r="AC1" s="119"/>
      <c r="AD1" s="119"/>
    </row>
    <row r="2" spans="1:30" ht="29.25" customHeight="1">
      <c r="A2" s="333" t="s">
        <v>184</v>
      </c>
      <c r="B2" s="302"/>
      <c r="C2" s="302"/>
      <c r="D2" s="302"/>
      <c r="E2" s="302"/>
      <c r="F2" s="302"/>
      <c r="G2" s="302"/>
      <c r="H2" s="302"/>
      <c r="I2" s="302"/>
      <c r="J2" s="302"/>
      <c r="K2" s="120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</row>
    <row r="3" spans="1:30" ht="16.5" customHeight="1">
      <c r="A3" s="122" t="s">
        <v>185</v>
      </c>
      <c r="B3" s="123"/>
      <c r="C3" s="124" t="str">
        <f>VLOOKUP($J$1,'ENTRI NILAI PILIH TAB INI'!$A$9:$AC$50,3)</f>
        <v>ARIF SAIFUDIN</v>
      </c>
      <c r="D3" s="125"/>
      <c r="E3" s="126"/>
      <c r="F3" s="123"/>
      <c r="G3" s="122" t="s">
        <v>4</v>
      </c>
      <c r="H3" s="123"/>
      <c r="I3" s="123"/>
      <c r="J3" s="124" t="str">
        <f>nama_mapel!$J$3</f>
        <v xml:space="preserve"> XI / 3</v>
      </c>
      <c r="K3" s="127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</row>
    <row r="4" spans="1:30" ht="16.5" customHeight="1">
      <c r="A4" s="122" t="s">
        <v>186</v>
      </c>
      <c r="B4" s="123"/>
      <c r="C4" s="124" t="str">
        <f>IF(VLOOKUP($J$1,'ENTRI NILAI PILIH TAB INI'!$A$9:$AC$50,2)&lt;100,"00","0")&amp;VLOOKUP($J$1,'ENTRI NILAI PILIH TAB INI'!$A$9:$AC$50,2)</f>
        <v>00914</v>
      </c>
      <c r="D4" s="129"/>
      <c r="E4" s="130"/>
      <c r="F4" s="123"/>
      <c r="G4" s="122" t="s">
        <v>7</v>
      </c>
      <c r="H4" s="123"/>
      <c r="I4" s="123"/>
      <c r="J4" s="124" t="str">
        <f>nama_mapel!$H$4</f>
        <v>2015-2016</v>
      </c>
      <c r="K4" s="127"/>
      <c r="L4" s="128"/>
      <c r="M4" s="131" t="str">
        <f>nama_mapel!$H$4</f>
        <v>2015-2016</v>
      </c>
      <c r="N4" s="128"/>
      <c r="O4" s="128"/>
      <c r="P4" s="128" t="s">
        <v>187</v>
      </c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</row>
    <row r="5" spans="1:30" ht="16.5" customHeight="1">
      <c r="A5" s="122" t="s">
        <v>188</v>
      </c>
      <c r="B5" s="123"/>
      <c r="C5" s="124" t="s">
        <v>189</v>
      </c>
      <c r="D5" s="129"/>
      <c r="E5" s="130"/>
      <c r="F5" s="123"/>
      <c r="G5" s="122" t="s">
        <v>10</v>
      </c>
      <c r="H5" s="123"/>
      <c r="I5" s="123"/>
      <c r="J5" s="124" t="s">
        <v>252</v>
      </c>
      <c r="K5" s="127"/>
      <c r="L5" s="128"/>
      <c r="M5" s="132" t="str">
        <f>nama_mapel!$J$5</f>
        <v>Rekayasa Perangkat Lunak</v>
      </c>
      <c r="N5" s="128"/>
      <c r="O5" s="128"/>
      <c r="P5" s="128" t="s">
        <v>190</v>
      </c>
      <c r="Q5" s="128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</row>
    <row r="6" spans="1:30" ht="15.75" customHeight="1">
      <c r="A6" s="123"/>
      <c r="B6" s="122"/>
      <c r="C6" s="122"/>
      <c r="D6" s="123"/>
      <c r="E6" s="133"/>
      <c r="F6" s="123"/>
      <c r="G6" s="123"/>
      <c r="H6" s="122"/>
      <c r="I6" s="123"/>
      <c r="J6" s="123"/>
      <c r="K6" s="116"/>
      <c r="L6" s="134"/>
      <c r="M6" s="134"/>
      <c r="N6" s="134"/>
      <c r="O6" s="134"/>
      <c r="P6" s="134" t="s">
        <v>191</v>
      </c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</row>
    <row r="7" spans="1:30" ht="16.5" customHeight="1">
      <c r="A7" s="356" t="s">
        <v>192</v>
      </c>
      <c r="B7" s="360" t="s">
        <v>193</v>
      </c>
      <c r="C7" s="361"/>
      <c r="D7" s="355" t="s">
        <v>3</v>
      </c>
      <c r="E7" s="352" t="s">
        <v>194</v>
      </c>
      <c r="F7" s="353"/>
      <c r="G7" s="353"/>
      <c r="H7" s="353"/>
      <c r="I7" s="353"/>
      <c r="J7" s="354"/>
      <c r="K7" s="135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</row>
    <row r="8" spans="1:30" ht="16.5" customHeight="1">
      <c r="A8" s="357"/>
      <c r="B8" s="325"/>
      <c r="C8" s="327"/>
      <c r="D8" s="310"/>
      <c r="E8" s="137" t="s">
        <v>195</v>
      </c>
      <c r="F8" s="138" t="s">
        <v>196</v>
      </c>
      <c r="G8" s="138" t="s">
        <v>165</v>
      </c>
      <c r="H8" s="365" t="s">
        <v>197</v>
      </c>
      <c r="I8" s="346"/>
      <c r="J8" s="366"/>
      <c r="K8" s="139"/>
      <c r="L8" s="136"/>
      <c r="M8" s="136"/>
      <c r="N8" s="136"/>
      <c r="O8" s="136"/>
      <c r="P8" s="136" t="s">
        <v>198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</row>
    <row r="9" spans="1:30" ht="21" customHeight="1">
      <c r="A9" s="140" t="s">
        <v>1</v>
      </c>
      <c r="B9" s="141" t="s">
        <v>2</v>
      </c>
      <c r="C9" s="142"/>
      <c r="D9" s="143"/>
      <c r="E9" s="144"/>
      <c r="F9" s="143"/>
      <c r="G9" s="145"/>
      <c r="H9" s="367"/>
      <c r="I9" s="340"/>
      <c r="J9" s="341"/>
      <c r="K9" s="146"/>
      <c r="L9" s="136"/>
      <c r="M9" s="136"/>
      <c r="N9" s="136"/>
      <c r="O9" s="136"/>
      <c r="P9" s="136" t="s">
        <v>199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</row>
    <row r="10" spans="1:30" ht="35.25" customHeight="1">
      <c r="A10" s="147">
        <v>1</v>
      </c>
      <c r="B10" s="328" t="str">
        <f>nama_mapel!C4</f>
        <v>Pendidikan Agama</v>
      </c>
      <c r="C10" s="329"/>
      <c r="D10" s="148">
        <f>nama_mapel!D4</f>
        <v>76</v>
      </c>
      <c r="E10" s="149">
        <f>IF(VLOOKUP($J$1,'ENTRI NILAI PILIH TAB INI'!$A$9:$AC$50,M10)=0,"",ROUND(VLOOKUP($J$1,'ENTRI NILAI PILIH TAB INI'!$A$9:$AC$50,M10),0))</f>
        <v>78</v>
      </c>
      <c r="F10" s="150" t="str">
        <f t="shared" ref="F10:F24" si="0">IF((E10=0),"",CONCATENATE(VLOOKUP(ABS(LEFT(E10,1)),$O$11:$Q$21,3)," ",IF((ABS(RIGHT(E10,1))=0),"",VLOOKUP(ABS(RIGHT(E10,1)),$O$11:$Q$21,2))))</f>
        <v>Tujuh puluh delapan</v>
      </c>
      <c r="G10" s="151" t="str">
        <f t="shared" ref="G10:G14" si="1">IF(E10="","",VLOOKUP(E10,$S$16:$T$19,2))</f>
        <v>Baik</v>
      </c>
      <c r="H10" s="328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36"/>
      <c r="J10" s="337"/>
      <c r="K10" s="152"/>
      <c r="L10" s="136"/>
      <c r="M10" s="136">
        <v>5</v>
      </c>
      <c r="N10" s="136"/>
      <c r="O10" s="136"/>
      <c r="P10" s="136" t="s">
        <v>200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</row>
    <row r="11" spans="1:30" ht="35.25" customHeight="1">
      <c r="A11" s="153">
        <v>2</v>
      </c>
      <c r="B11" s="328" t="str">
        <f>nama_mapel!C5</f>
        <v xml:space="preserve">Pendidikan Pancasila dan Kewarganegaraan </v>
      </c>
      <c r="C11" s="329"/>
      <c r="D11" s="148">
        <f>nama_mapel!D5</f>
        <v>75</v>
      </c>
      <c r="E11" s="149">
        <f>IF(VLOOKUP($J$1,'ENTRI NILAI PILIH TAB INI'!$A$9:$AC$50,M11)=0,"",ROUND(VLOOKUP($J$1,'ENTRI NILAI PILIH TAB INI'!$A$9:$AC$50,M11),0))</f>
        <v>79</v>
      </c>
      <c r="F11" s="150" t="str">
        <f t="shared" si="0"/>
        <v>Tujuh puluh sembilan</v>
      </c>
      <c r="G11" s="151" t="str">
        <f t="shared" si="1"/>
        <v>Baik</v>
      </c>
      <c r="H11" s="328" t="str">
        <f t="shared" si="2"/>
        <v>Pemahaman materi Pendidikan Pancasila dan Kewarganegaraan  tercapai  dengan predikat Baik</v>
      </c>
      <c r="I11" s="336"/>
      <c r="J11" s="337"/>
      <c r="K11" s="152"/>
      <c r="L11" s="154">
        <f t="shared" ref="L11:L14" si="3">IF(E11="","",MOD(E11,1))</f>
        <v>0</v>
      </c>
      <c r="M11" s="136">
        <v>6</v>
      </c>
      <c r="N11" s="136"/>
      <c r="O11" s="2">
        <v>1</v>
      </c>
      <c r="P11" s="2" t="s">
        <v>201</v>
      </c>
      <c r="Q11" s="2" t="s">
        <v>202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</row>
    <row r="12" spans="1:30" ht="35.25" customHeight="1">
      <c r="A12" s="153">
        <v>3</v>
      </c>
      <c r="B12" s="328" t="str">
        <f>nama_mapel!C6</f>
        <v>Bahasa  Indonesia</v>
      </c>
      <c r="C12" s="329"/>
      <c r="D12" s="148">
        <f>nama_mapel!D6</f>
        <v>75</v>
      </c>
      <c r="E12" s="149">
        <f>IF(VLOOKUP($J$1,'ENTRI NILAI PILIH TAB INI'!$A$9:$AC$50,M12)=0,"",ROUND(VLOOKUP($J$1,'ENTRI NILAI PILIH TAB INI'!$A$9:$AC$50,M12),0))</f>
        <v>75</v>
      </c>
      <c r="F12" s="150" t="str">
        <f t="shared" si="0"/>
        <v>Tujuh puluh lima</v>
      </c>
      <c r="G12" s="151" t="str">
        <f t="shared" si="1"/>
        <v>Baik</v>
      </c>
      <c r="H12" s="328" t="str">
        <f t="shared" si="2"/>
        <v>Pemahaman materi Bahasa  Indonesia belum tercapai  dengan predikat Baik</v>
      </c>
      <c r="I12" s="336"/>
      <c r="J12" s="337"/>
      <c r="K12" s="152"/>
      <c r="L12" s="154">
        <f t="shared" si="3"/>
        <v>0</v>
      </c>
      <c r="M12" s="136">
        <v>7</v>
      </c>
      <c r="N12" s="136"/>
      <c r="O12" s="2">
        <v>2</v>
      </c>
      <c r="P12" s="2" t="s">
        <v>203</v>
      </c>
      <c r="Q12" s="2" t="s">
        <v>204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</row>
    <row r="13" spans="1:30" ht="35.25" customHeight="1">
      <c r="A13" s="153">
        <v>4</v>
      </c>
      <c r="B13" s="328" t="str">
        <f>nama_mapel!C7</f>
        <v>Pendidikan Jasmani dan Olahraga</v>
      </c>
      <c r="C13" s="329"/>
      <c r="D13" s="148">
        <f>nama_mapel!D7</f>
        <v>75</v>
      </c>
      <c r="E13" s="149">
        <f>IF(VLOOKUP($J$1,'ENTRI NILAI PILIH TAB INI'!$A$9:$AC$50,M13)=0,"",ROUND(VLOOKUP($J$1,'ENTRI NILAI PILIH TAB INI'!$A$9:$AC$50,M13),0))</f>
        <v>81</v>
      </c>
      <c r="F13" s="150" t="str">
        <f t="shared" si="0"/>
        <v>Delapan puluh satu</v>
      </c>
      <c r="G13" s="151" t="str">
        <f t="shared" si="1"/>
        <v>Baik</v>
      </c>
      <c r="H13" s="328" t="str">
        <f t="shared" si="2"/>
        <v>Pemahaman materi Pendidikan Jasmani dan Olahraga tercapai  dengan predikat Baik</v>
      </c>
      <c r="I13" s="336"/>
      <c r="J13" s="337"/>
      <c r="K13" s="152"/>
      <c r="L13" s="154">
        <f t="shared" si="3"/>
        <v>0</v>
      </c>
      <c r="M13" s="136">
        <v>8</v>
      </c>
      <c r="N13" s="136"/>
      <c r="O13" s="2">
        <v>3</v>
      </c>
      <c r="P13" s="2" t="s">
        <v>205</v>
      </c>
      <c r="Q13" s="2" t="s">
        <v>206</v>
      </c>
      <c r="R13" s="136"/>
      <c r="S13" s="155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</row>
    <row r="14" spans="1:30" ht="35.25" customHeight="1">
      <c r="A14" s="153">
        <v>5</v>
      </c>
      <c r="B14" s="328" t="str">
        <f>nama_mapel!C8</f>
        <v>Seni Budaya</v>
      </c>
      <c r="C14" s="329"/>
      <c r="D14" s="148">
        <f>nama_mapel!D8</f>
        <v>75</v>
      </c>
      <c r="E14" s="149">
        <f>IF(VLOOKUP($J$1,'ENTRI NILAI PILIH TAB INI'!$A$9:$AC$50,M14)=0,"",ROUND(VLOOKUP($J$1,'ENTRI NILAI PILIH TAB INI'!$A$9:$AC$50,M14),0))</f>
        <v>78</v>
      </c>
      <c r="F14" s="150" t="str">
        <f t="shared" si="0"/>
        <v>Tujuh puluh delapan</v>
      </c>
      <c r="G14" s="151" t="str">
        <f t="shared" si="1"/>
        <v>Baik</v>
      </c>
      <c r="H14" s="328" t="str">
        <f t="shared" si="2"/>
        <v>Pemahaman materi Seni Budaya tercapai  dengan predikat Baik</v>
      </c>
      <c r="I14" s="336"/>
      <c r="J14" s="337"/>
      <c r="K14" s="152"/>
      <c r="L14" s="154">
        <f t="shared" si="3"/>
        <v>0</v>
      </c>
      <c r="M14" s="136">
        <v>9</v>
      </c>
      <c r="N14" s="136"/>
      <c r="O14" s="2">
        <v>4</v>
      </c>
      <c r="P14" s="2" t="s">
        <v>207</v>
      </c>
      <c r="Q14" s="2" t="s">
        <v>208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</row>
    <row r="15" spans="1:30" ht="22.5" customHeight="1">
      <c r="A15" s="140" t="s">
        <v>24</v>
      </c>
      <c r="B15" s="141" t="s">
        <v>25</v>
      </c>
      <c r="C15" s="156"/>
      <c r="D15" s="157"/>
      <c r="E15" s="158"/>
      <c r="F15" s="159" t="str">
        <f t="shared" si="0"/>
        <v/>
      </c>
      <c r="G15" s="160"/>
      <c r="H15" s="339"/>
      <c r="I15" s="340"/>
      <c r="J15" s="341"/>
      <c r="K15" s="152"/>
      <c r="L15" s="136"/>
      <c r="M15" s="136"/>
      <c r="N15" s="136"/>
      <c r="O15" s="136">
        <v>5</v>
      </c>
      <c r="P15" s="136" t="s">
        <v>209</v>
      </c>
      <c r="Q15" s="136" t="s">
        <v>210</v>
      </c>
      <c r="R15" s="136"/>
      <c r="S15" s="136">
        <v>0</v>
      </c>
      <c r="T15" s="136" t="s">
        <v>211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</row>
    <row r="16" spans="1:30" ht="31.5" customHeight="1">
      <c r="A16" s="153">
        <v>1</v>
      </c>
      <c r="B16" s="328" t="str">
        <f>nama_mapel!C10</f>
        <v>Bahasa Inggris</v>
      </c>
      <c r="C16" s="329"/>
      <c r="D16" s="161">
        <f>nama_mapel!D10</f>
        <v>75</v>
      </c>
      <c r="E16" s="149">
        <f>IF(VLOOKUP($J$1,'ENTRI NILAI PILIH TAB INI'!$A$9:$AC$50,M16)=0,"",ROUND(VLOOKUP($J$1,'ENTRI NILAI PILIH TAB INI'!$A$9:$AC$50,M16),0))</f>
        <v>76</v>
      </c>
      <c r="F16" s="150" t="str">
        <f t="shared" si="0"/>
        <v>Tujuh puluh enam</v>
      </c>
      <c r="G16" s="151" t="str">
        <f t="shared" ref="G16:G24" si="4">IF(E16="","",VLOOKUP(E16,$S$16:$T$19,2))</f>
        <v>Baik</v>
      </c>
      <c r="H16" s="328" t="str">
        <f t="shared" ref="H16:H24" si="5">CONCATENATE("Pemahaman materi ",B16,IF(D16&lt;E16," tercapai "," belum tercapai ")," dengan predikat"," ",G16)</f>
        <v>Pemahaman materi Bahasa Inggris tercapai  dengan predikat Baik</v>
      </c>
      <c r="I16" s="336"/>
      <c r="J16" s="337"/>
      <c r="K16" s="152"/>
      <c r="L16" s="154">
        <f t="shared" ref="L16:L22" si="6">IF(E16="","",MOD(E16,1))</f>
        <v>0</v>
      </c>
      <c r="M16" s="136">
        <v>10</v>
      </c>
      <c r="N16" s="136"/>
      <c r="O16" s="136">
        <v>6</v>
      </c>
      <c r="P16" s="136" t="s">
        <v>212</v>
      </c>
      <c r="Q16" s="136" t="s">
        <v>204</v>
      </c>
      <c r="R16" s="136"/>
      <c r="S16" s="136">
        <v>60</v>
      </c>
      <c r="T16" s="136" t="s">
        <v>175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</row>
    <row r="17" spans="1:30" ht="31.5" customHeight="1">
      <c r="A17" s="153">
        <v>2</v>
      </c>
      <c r="B17" s="328" t="str">
        <f>nama_mapel!C11</f>
        <v>Matematika</v>
      </c>
      <c r="C17" s="329"/>
      <c r="D17" s="161">
        <f>nama_mapel!D11</f>
        <v>75</v>
      </c>
      <c r="E17" s="149">
        <f>IF(VLOOKUP($J$1,'ENTRI NILAI PILIH TAB INI'!$A$9:$AC$50,M17)=0,"",ROUND(VLOOKUP($J$1,'ENTRI NILAI PILIH TAB INI'!$A$9:$AC$50,M17),0))</f>
        <v>75</v>
      </c>
      <c r="F17" s="150" t="str">
        <f t="shared" si="0"/>
        <v>Tujuh puluh lima</v>
      </c>
      <c r="G17" s="151" t="str">
        <f t="shared" si="4"/>
        <v>Baik</v>
      </c>
      <c r="H17" s="328" t="str">
        <f t="shared" si="5"/>
        <v>Pemahaman materi Matematika belum tercapai  dengan predikat Baik</v>
      </c>
      <c r="I17" s="336"/>
      <c r="J17" s="337"/>
      <c r="K17" s="152"/>
      <c r="L17" s="154">
        <f t="shared" si="6"/>
        <v>0</v>
      </c>
      <c r="M17" s="136">
        <v>11</v>
      </c>
      <c r="N17" s="136"/>
      <c r="O17" s="136">
        <v>7</v>
      </c>
      <c r="P17" s="136" t="s">
        <v>213</v>
      </c>
      <c r="Q17" s="136" t="s">
        <v>206</v>
      </c>
      <c r="R17" s="136"/>
      <c r="S17" s="136">
        <v>75</v>
      </c>
      <c r="T17" s="136" t="s">
        <v>172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</row>
    <row r="18" spans="1:30" ht="31.5" customHeight="1">
      <c r="A18" s="153">
        <v>3</v>
      </c>
      <c r="B18" s="328" t="str">
        <f>nama_mapel!C12</f>
        <v>Fisika</v>
      </c>
      <c r="C18" s="329"/>
      <c r="D18" s="161">
        <f>nama_mapel!D12</f>
        <v>75</v>
      </c>
      <c r="E18" s="149">
        <f>IF(VLOOKUP($J$1,'ENTRI NILAI PILIH TAB INI'!$A$9:$AC$50,M18)=0,"",ROUND(VLOOKUP($J$1,'ENTRI NILAI PILIH TAB INI'!$A$9:$AC$50,M18),0))</f>
        <v>77</v>
      </c>
      <c r="F18" s="150" t="str">
        <f t="shared" si="0"/>
        <v>Tujuh puluh tujuh</v>
      </c>
      <c r="G18" s="151" t="str">
        <f t="shared" si="4"/>
        <v>Baik</v>
      </c>
      <c r="H18" s="328" t="str">
        <f t="shared" si="5"/>
        <v>Pemahaman materi Fisika tercapai  dengan predikat Baik</v>
      </c>
      <c r="I18" s="336"/>
      <c r="J18" s="337"/>
      <c r="K18" s="152"/>
      <c r="L18" s="154">
        <f t="shared" si="6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182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</row>
    <row r="19" spans="1:30" ht="31.5" customHeight="1">
      <c r="A19" s="153">
        <v>4</v>
      </c>
      <c r="B19" s="328" t="str">
        <f>nama_mapel!C13</f>
        <v>Kimia</v>
      </c>
      <c r="C19" s="329"/>
      <c r="D19" s="161">
        <f>nama_mapel!D13</f>
        <v>75</v>
      </c>
      <c r="E19" s="149">
        <f>IF(VLOOKUP($J$1,'ENTRI NILAI PILIH TAB INI'!$A$9:$AC$50,M19)=0,"",ROUND(VLOOKUP($J$1,'ENTRI NILAI PILIH TAB INI'!$A$9:$AC$50,M19),0))</f>
        <v>77</v>
      </c>
      <c r="F19" s="150" t="str">
        <f t="shared" si="0"/>
        <v>Tujuh puluh tujuh</v>
      </c>
      <c r="G19" s="151" t="str">
        <f t="shared" si="4"/>
        <v>Baik</v>
      </c>
      <c r="H19" s="328" t="str">
        <f t="shared" si="5"/>
        <v>Pemahaman materi Kimia tercapai  dengan predikat Baik</v>
      </c>
      <c r="I19" s="336"/>
      <c r="J19" s="337"/>
      <c r="K19" s="152"/>
      <c r="L19" s="154">
        <f t="shared" si="6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</row>
    <row r="20" spans="1:30" ht="31.5" customHeight="1">
      <c r="A20" s="153">
        <v>5</v>
      </c>
      <c r="B20" s="328" t="str">
        <f>nama_mapel!C14</f>
        <v>Ketrampilan Komputer dan Pengelolaan Informasi</v>
      </c>
      <c r="C20" s="329"/>
      <c r="D20" s="161">
        <f>nama_mapel!D14</f>
        <v>75</v>
      </c>
      <c r="E20" s="149">
        <f>IF(VLOOKUP($J$1,'ENTRI NILAI PILIH TAB INI'!$A$9:$AC$50,M20)=0,"",ROUND(VLOOKUP($J$1,'ENTRI NILAI PILIH TAB INI'!$A$9:$AC$50,M20),0))</f>
        <v>76</v>
      </c>
      <c r="F20" s="150" t="str">
        <f t="shared" si="0"/>
        <v>Tujuh puluh enam</v>
      </c>
      <c r="G20" s="151" t="str">
        <f t="shared" si="4"/>
        <v>Baik</v>
      </c>
      <c r="H20" s="328" t="str">
        <f t="shared" si="5"/>
        <v>Pemahaman materi Ketrampilan Komputer dan Pengelolaan Informasi tercapai  dengan predikat Baik</v>
      </c>
      <c r="I20" s="336"/>
      <c r="J20" s="337"/>
      <c r="K20" s="152"/>
      <c r="L20" s="154">
        <f t="shared" si="6"/>
        <v>0</v>
      </c>
      <c r="M20" s="136">
        <v>14</v>
      </c>
      <c r="N20" s="136"/>
      <c r="O20" s="136">
        <v>8</v>
      </c>
      <c r="P20" s="136" t="s">
        <v>214</v>
      </c>
      <c r="Q20" s="136" t="s">
        <v>208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</row>
    <row r="21" spans="1:30" ht="31.5" customHeight="1">
      <c r="A21" s="153">
        <v>6</v>
      </c>
      <c r="B21" s="328" t="str">
        <f>nama_mapel!C15</f>
        <v>Kewirausahaan</v>
      </c>
      <c r="C21" s="329"/>
      <c r="D21" s="161">
        <f>nama_mapel!D15</f>
        <v>75</v>
      </c>
      <c r="E21" s="149">
        <f>IF(VLOOKUP($J$1,'ENTRI NILAI PILIH TAB INI'!$A$9:$AC$50,M21)=0,"",ROUND(VLOOKUP($J$1,'ENTRI NILAI PILIH TAB INI'!$A$9:$AC$50,M21),0))</f>
        <v>75</v>
      </c>
      <c r="F21" s="150" t="str">
        <f t="shared" si="0"/>
        <v>Tujuh puluh lima</v>
      </c>
      <c r="G21" s="151" t="str">
        <f t="shared" si="4"/>
        <v>Baik</v>
      </c>
      <c r="H21" s="328" t="str">
        <f t="shared" si="5"/>
        <v>Pemahaman materi Kewirausahaan belum tercapai  dengan predikat Baik</v>
      </c>
      <c r="I21" s="336"/>
      <c r="J21" s="337"/>
      <c r="K21" s="152"/>
      <c r="L21" s="154">
        <f t="shared" si="6"/>
        <v>0</v>
      </c>
      <c r="M21" s="136">
        <v>15</v>
      </c>
      <c r="N21" s="136"/>
      <c r="O21" s="136">
        <v>9</v>
      </c>
      <c r="P21" s="136" t="s">
        <v>215</v>
      </c>
      <c r="Q21" s="136" t="s">
        <v>216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</row>
    <row r="22" spans="1:30" ht="16.5" hidden="1" customHeight="1">
      <c r="A22" s="153">
        <v>7</v>
      </c>
      <c r="B22" s="328">
        <f>nama_mapel!C16</f>
        <v>0</v>
      </c>
      <c r="C22" s="329"/>
      <c r="D22" s="161">
        <f>nama_mapel!D16</f>
        <v>0</v>
      </c>
      <c r="E22" s="149" t="str">
        <f>IF(VLOOKUP($J$1,'ENTRI NILAI PILIH TAB INI'!$A$9:$AC$50,M22)=0,"",ROUND(VLOOKUP($J$1,'ENTRI NILAI PILIH TAB INI'!$A$9:$AC$50,M22),0))</f>
        <v/>
      </c>
      <c r="F22" s="150" t="e">
        <f t="shared" si="0"/>
        <v>#VALUE!</v>
      </c>
      <c r="G22" s="151" t="str">
        <f t="shared" si="4"/>
        <v/>
      </c>
      <c r="H22" s="328" t="str">
        <f t="shared" si="5"/>
        <v xml:space="preserve">Pemahaman materi 0 tercapai  dengan predikat </v>
      </c>
      <c r="I22" s="336"/>
      <c r="J22" s="337"/>
      <c r="K22" s="152"/>
      <c r="L22" s="136" t="str">
        <f t="shared" si="6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217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</row>
    <row r="23" spans="1:30" ht="16.5" hidden="1" customHeight="1">
      <c r="A23" s="153">
        <v>8</v>
      </c>
      <c r="B23" s="328">
        <f>nama_mapel!C17</f>
        <v>0</v>
      </c>
      <c r="C23" s="329"/>
      <c r="D23" s="161">
        <f>nama_mapel!D17</f>
        <v>0</v>
      </c>
      <c r="E23" s="149" t="str">
        <f>IF(VLOOKUP($J$1,'ENTRI NILAI PILIH TAB INI'!$A$9:$AC$50,M23)=0,"",ROUND(VLOOKUP($J$1,'ENTRI NILAI PILIH TAB INI'!$A$9:$AC$50,M23),0))</f>
        <v/>
      </c>
      <c r="F23" s="150" t="e">
        <f t="shared" si="0"/>
        <v>#VALUE!</v>
      </c>
      <c r="G23" s="151" t="str">
        <f t="shared" si="4"/>
        <v/>
      </c>
      <c r="H23" s="328" t="str">
        <f t="shared" si="5"/>
        <v xml:space="preserve">Pemahaman materi 0 tercapai  dengan predikat </v>
      </c>
      <c r="I23" s="336"/>
      <c r="J23" s="337"/>
      <c r="K23" s="152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</row>
    <row r="24" spans="1:30" ht="16.5" hidden="1" customHeight="1">
      <c r="A24" s="153">
        <v>9</v>
      </c>
      <c r="B24" s="328">
        <f>nama_mapel!C18</f>
        <v>0</v>
      </c>
      <c r="C24" s="329"/>
      <c r="D24" s="161">
        <f>nama_mapel!D18</f>
        <v>0</v>
      </c>
      <c r="E24" s="149" t="str">
        <f>IF(VLOOKUP($J$1,'ENTRI NILAI PILIH TAB INI'!$A$9:$AC$50,M24)=0,"",ROUND(VLOOKUP($J$1,'ENTRI NILAI PILIH TAB INI'!$A$9:$AC$50,M24),0))</f>
        <v/>
      </c>
      <c r="F24" s="150" t="e">
        <f t="shared" si="0"/>
        <v>#VALUE!</v>
      </c>
      <c r="G24" s="151" t="str">
        <f t="shared" si="4"/>
        <v/>
      </c>
      <c r="H24" s="328" t="str">
        <f t="shared" si="5"/>
        <v xml:space="preserve">Pemahaman materi 0 tercapai  dengan predikat </v>
      </c>
      <c r="I24" s="336"/>
      <c r="J24" s="337"/>
      <c r="K24" s="152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</row>
    <row r="25" spans="1:30" ht="16.5" hidden="1" customHeight="1">
      <c r="A25" s="153"/>
      <c r="B25" s="328"/>
      <c r="C25" s="329"/>
      <c r="D25" s="162"/>
      <c r="E25" s="149"/>
      <c r="F25" s="150"/>
      <c r="G25" s="151"/>
      <c r="H25" s="328"/>
      <c r="I25" s="336"/>
      <c r="J25" s="337"/>
      <c r="K25" s="152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</row>
    <row r="26" spans="1:30" ht="24" customHeight="1">
      <c r="A26" s="140" t="s">
        <v>38</v>
      </c>
      <c r="B26" s="141" t="s">
        <v>39</v>
      </c>
      <c r="C26" s="156"/>
      <c r="D26" s="163"/>
      <c r="E26" s="158"/>
      <c r="F26" s="159" t="str">
        <f t="shared" ref="F26:F39" si="7">IF((E26=0),"",CONCATENATE(VLOOKUP(ABS(LEFT(E26,1)),$O$11:$Q$21,3)," ",IF((ABS(RIGHT(E26,1))=0),"",VLOOKUP(ABS(RIGHT(E26,1)),$O$11:$Q$21,2))))</f>
        <v/>
      </c>
      <c r="G26" s="160"/>
      <c r="H26" s="339"/>
      <c r="I26" s="340"/>
      <c r="J26" s="341"/>
      <c r="K26" s="152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</row>
    <row r="27" spans="1:30" ht="33" customHeight="1">
      <c r="A27" s="164">
        <v>1</v>
      </c>
      <c r="B27" s="328" t="str">
        <f>nama_mapel!C21</f>
        <v>Gambar Teknik</v>
      </c>
      <c r="C27" s="329"/>
      <c r="D27" s="161">
        <f>nama_mapel!D21</f>
        <v>77</v>
      </c>
      <c r="E27" s="149">
        <f>IF(VLOOKUP($J$1,'ENTRI NILAI PILIH TAB INI'!$A$9:$AC$50,M27)=0,"",ROUND(VLOOKUP($J$1,'ENTRI NILAI PILIH TAB INI'!$A$9:$AC$50,M27),0))</f>
        <v>77</v>
      </c>
      <c r="F27" s="150" t="str">
        <f t="shared" si="7"/>
        <v>Tujuh puluh tujuh</v>
      </c>
      <c r="G27" s="151" t="str">
        <f t="shared" ref="G27:G36" si="8">IF(E27&lt;D27,"Belum Kompeten","Kompeten")</f>
        <v>Kompeten</v>
      </c>
      <c r="H27" s="342" t="str">
        <f t="shared" ref="H27:H32" si="9">IF(E27="","",IF(E27&gt;=D27+5,"Kompeten Dalam  ","Cukup Kompeten dalam ")&amp;B27)</f>
        <v>Cukup Kompeten dalam Gambar Teknik</v>
      </c>
      <c r="I27" s="336"/>
      <c r="J27" s="337"/>
      <c r="K27" s="152"/>
      <c r="L27" s="154">
        <f t="shared" ref="L27:L31" si="10">IF(E27="","",MOD(E27,1))</f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</row>
    <row r="28" spans="1:30" ht="33" customHeight="1">
      <c r="A28" s="164">
        <v>2</v>
      </c>
      <c r="B28" s="328" t="str">
        <f>nama_mapel!C22</f>
        <v>Pemeliharaan Mesin Sepeda Motor</v>
      </c>
      <c r="C28" s="329"/>
      <c r="D28" s="161">
        <f>nama_mapel!D22</f>
        <v>77</v>
      </c>
      <c r="E28" s="149">
        <f>IF(VLOOKUP($J$1,'ENTRI NILAI PILIH TAB INI'!$A$9:$AC$50,M28)=0,"",ROUND(VLOOKUP($J$1,'ENTRI NILAI PILIH TAB INI'!$A$9:$AC$50,M28),0))</f>
        <v>86</v>
      </c>
      <c r="F28" s="150" t="str">
        <f t="shared" si="7"/>
        <v>Delapan puluh enam</v>
      </c>
      <c r="G28" s="151" t="str">
        <f t="shared" si="8"/>
        <v>Kompeten</v>
      </c>
      <c r="H28" s="342" t="str">
        <f t="shared" si="9"/>
        <v>Kompeten Dalam  Pemeliharaan Mesin Sepeda Motor</v>
      </c>
      <c r="I28" s="336"/>
      <c r="J28" s="337"/>
      <c r="K28" s="152"/>
      <c r="L28" s="154">
        <f t="shared" si="10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</row>
    <row r="29" spans="1:30" ht="33" customHeight="1">
      <c r="A29" s="153">
        <v>3</v>
      </c>
      <c r="B29" s="328" t="str">
        <f>nama_mapel!C23</f>
        <v>Pemeliharaan Sasis Sepeda Motor</v>
      </c>
      <c r="C29" s="329"/>
      <c r="D29" s="161">
        <f>nama_mapel!D23</f>
        <v>77</v>
      </c>
      <c r="E29" s="149">
        <f>IF(VLOOKUP($J$1,'ENTRI NILAI PILIH TAB INI'!$A$9:$AC$50,M29)=0,"",ROUND(VLOOKUP($J$1,'ENTRI NILAI PILIH TAB INI'!$A$9:$AC$50,M29),0))</f>
        <v>82</v>
      </c>
      <c r="F29" s="150" t="str">
        <f t="shared" si="7"/>
        <v>Delapan puluh dua</v>
      </c>
      <c r="G29" s="151" t="str">
        <f t="shared" si="8"/>
        <v>Kompeten</v>
      </c>
      <c r="H29" s="342" t="str">
        <f t="shared" si="9"/>
        <v>Kompeten Dalam  Pemeliharaan Sasis Sepeda Motor</v>
      </c>
      <c r="I29" s="336"/>
      <c r="J29" s="337"/>
      <c r="K29" s="152"/>
      <c r="L29" s="154">
        <f t="shared" si="10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</row>
    <row r="30" spans="1:30" ht="33" customHeight="1">
      <c r="A30" s="165">
        <v>4</v>
      </c>
      <c r="B30" s="328" t="str">
        <f>nama_mapel!C24</f>
        <v>Pemeliharaan dan Kelistrikan Sepeda Motor</v>
      </c>
      <c r="C30" s="329"/>
      <c r="D30" s="161">
        <f>nama_mapel!D24</f>
        <v>77</v>
      </c>
      <c r="E30" s="149">
        <f>IF(VLOOKUP($J$1,'ENTRI NILAI PILIH TAB INI'!$A$9:$AC$50,M30)=0,"",ROUND(VLOOKUP($J$1,'ENTRI NILAI PILIH TAB INI'!$A$9:$AC$50,M30),0))</f>
        <v>79</v>
      </c>
      <c r="F30" s="150" t="str">
        <f t="shared" si="7"/>
        <v>Tujuh puluh sembilan</v>
      </c>
      <c r="G30" s="151" t="str">
        <f t="shared" si="8"/>
        <v>Kompeten</v>
      </c>
      <c r="H30" s="342" t="str">
        <f t="shared" si="9"/>
        <v>Cukup Kompeten dalam Pemeliharaan dan Kelistrikan Sepeda Motor</v>
      </c>
      <c r="I30" s="336"/>
      <c r="J30" s="337"/>
      <c r="K30" s="152"/>
      <c r="L30" s="154">
        <f t="shared" si="10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</row>
    <row r="31" spans="1:30" ht="15" hidden="1" customHeight="1">
      <c r="A31" s="153">
        <v>5</v>
      </c>
      <c r="B31" s="166" t="str">
        <f>nama_mapel!C22</f>
        <v>Pemeliharaan Mesin Sepeda Motor</v>
      </c>
      <c r="C31" s="167"/>
      <c r="D31" s="161">
        <f>nama_mapel!D25</f>
        <v>0</v>
      </c>
      <c r="E31" s="149" t="str">
        <f>IF(VLOOKUP($J$1,'ENTRI NILAI PILIH TAB INI'!$A$9:$AC$50,M31)=0,"",ROUND(VLOOKUP($J$1,'ENTRI NILAI PILIH TAB INI'!$A$9:$AC$50,M31),0))</f>
        <v/>
      </c>
      <c r="F31" s="150" t="e">
        <f t="shared" si="7"/>
        <v>#VALUE!</v>
      </c>
      <c r="G31" s="151" t="str">
        <f t="shared" si="8"/>
        <v>Kompeten</v>
      </c>
      <c r="H31" s="342" t="str">
        <f t="shared" si="9"/>
        <v/>
      </c>
      <c r="I31" s="336"/>
      <c r="J31" s="337"/>
      <c r="K31" s="152"/>
      <c r="L31" s="136" t="str">
        <f t="shared" si="10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</row>
    <row r="32" spans="1:30" ht="15" hidden="1" customHeight="1">
      <c r="A32" s="165">
        <v>6</v>
      </c>
      <c r="B32" s="166" t="str">
        <f>nama_mapel!C22</f>
        <v>Pemeliharaan Mesin Sepeda Motor</v>
      </c>
      <c r="C32" s="167"/>
      <c r="D32" s="161">
        <f>nama_mapel!D26</f>
        <v>0</v>
      </c>
      <c r="E32" s="149" t="str">
        <f>IF(VLOOKUP($J$1,'ENTRI NILAI PILIH TAB INI'!$A$9:$AC$50,M32)=0,"",ROUND(VLOOKUP($J$1,'ENTRI NILAI PILIH TAB INI'!$A$9:$AC$50,M32),0))</f>
        <v/>
      </c>
      <c r="F32" s="150" t="e">
        <f t="shared" si="7"/>
        <v>#VALUE!</v>
      </c>
      <c r="G32" s="151" t="str">
        <f t="shared" si="8"/>
        <v>Kompeten</v>
      </c>
      <c r="H32" s="342" t="str">
        <f t="shared" si="9"/>
        <v/>
      </c>
      <c r="I32" s="336"/>
      <c r="J32" s="337"/>
      <c r="K32" s="152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</row>
    <row r="33" spans="1:30" ht="15" hidden="1" customHeight="1">
      <c r="A33" s="165">
        <v>7</v>
      </c>
      <c r="B33" s="166" t="str">
        <f>nama_mapel!C22</f>
        <v>Pemeliharaan Mesin Sepeda Motor</v>
      </c>
      <c r="C33" s="167"/>
      <c r="D33" s="161">
        <f>nama_mapel!D27</f>
        <v>0</v>
      </c>
      <c r="E33" s="149" t="str">
        <f>IF(VLOOKUP($J$1,'ENTRI NILAI PILIH TAB INI'!$A$9:$AC$50,M33)=0,"",ROUND(VLOOKUP($J$1,'ENTRI NILAI PILIH TAB INI'!$A$9:$AC$50,M33),0))</f>
        <v/>
      </c>
      <c r="F33" s="150" t="e">
        <f t="shared" si="7"/>
        <v>#VALUE!</v>
      </c>
      <c r="G33" s="151" t="str">
        <f t="shared" si="8"/>
        <v>Kompeten</v>
      </c>
      <c r="H33" s="343" t="str">
        <f t="shared" ref="H33:H36" si="11">IF(E33="","",IF(E33&gt;=D33+5,"Baik Dalam  ","Cukup dalam ")&amp;B33)</f>
        <v/>
      </c>
      <c r="I33" s="336"/>
      <c r="J33" s="337"/>
      <c r="K33" s="152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</row>
    <row r="34" spans="1:30" ht="15" hidden="1" customHeight="1">
      <c r="A34" s="165">
        <v>8</v>
      </c>
      <c r="B34" s="166" t="str">
        <f>nama_mapel!C22</f>
        <v>Pemeliharaan Mesin Sepeda Motor</v>
      </c>
      <c r="C34" s="167"/>
      <c r="D34" s="161">
        <f>nama_mapel!D28</f>
        <v>0</v>
      </c>
      <c r="E34" s="149" t="str">
        <f>IF(VLOOKUP($J$1,'ENTRI NILAI PILIH TAB INI'!$A$9:$AC$50,M34)=0,"",ROUND(VLOOKUP($J$1,'ENTRI NILAI PILIH TAB INI'!$A$9:$AC$50,M34),0))</f>
        <v/>
      </c>
      <c r="F34" s="150" t="e">
        <f t="shared" si="7"/>
        <v>#VALUE!</v>
      </c>
      <c r="G34" s="151" t="str">
        <f t="shared" si="8"/>
        <v>Kompeten</v>
      </c>
      <c r="H34" s="343" t="str">
        <f t="shared" si="11"/>
        <v/>
      </c>
      <c r="I34" s="336"/>
      <c r="J34" s="337"/>
      <c r="K34" s="152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</row>
    <row r="35" spans="1:30" ht="15" hidden="1" customHeight="1">
      <c r="A35" s="165">
        <v>9</v>
      </c>
      <c r="B35" s="166" t="str">
        <f>nama_mapel!C22</f>
        <v>Pemeliharaan Mesin Sepeda Motor</v>
      </c>
      <c r="C35" s="167"/>
      <c r="D35" s="161">
        <f>nama_mapel!D29</f>
        <v>0</v>
      </c>
      <c r="E35" s="149" t="str">
        <f>IF(VLOOKUP($J$1,'ENTRI NILAI PILIH TAB INI'!$A$9:$AC$50,M35)=0,"",ROUND(VLOOKUP($J$1,'ENTRI NILAI PILIH TAB INI'!$A$9:$AC$50,M35),0))</f>
        <v/>
      </c>
      <c r="F35" s="150" t="e">
        <f t="shared" si="7"/>
        <v>#VALUE!</v>
      </c>
      <c r="G35" s="151" t="str">
        <f t="shared" si="8"/>
        <v>Kompeten</v>
      </c>
      <c r="H35" s="343" t="str">
        <f t="shared" si="11"/>
        <v/>
      </c>
      <c r="I35" s="336"/>
      <c r="J35" s="337"/>
      <c r="K35" s="152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</row>
    <row r="36" spans="1:30" ht="15" hidden="1" customHeight="1">
      <c r="A36" s="165">
        <v>10</v>
      </c>
      <c r="B36" s="166" t="str">
        <f>nama_mapel!C22</f>
        <v>Pemeliharaan Mesin Sepeda Motor</v>
      </c>
      <c r="C36" s="167"/>
      <c r="D36" s="161">
        <f>nama_mapel!D30</f>
        <v>0</v>
      </c>
      <c r="E36" s="149" t="str">
        <f>IF(VLOOKUP($J$1,'ENTRI NILAI PILIH TAB INI'!$A$9:$AC$50,M36)=0,"",ROUND(VLOOKUP($J$1,'ENTRI NILAI PILIH TAB INI'!$A$9:$AC$50,M36),0))</f>
        <v/>
      </c>
      <c r="F36" s="150" t="e">
        <f t="shared" si="7"/>
        <v>#VALUE!</v>
      </c>
      <c r="G36" s="151" t="str">
        <f t="shared" si="8"/>
        <v>Kompeten</v>
      </c>
      <c r="H36" s="343" t="str">
        <f t="shared" si="11"/>
        <v/>
      </c>
      <c r="I36" s="336"/>
      <c r="J36" s="337"/>
      <c r="K36" s="152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</row>
    <row r="37" spans="1:30" ht="12.75" hidden="1" customHeight="1">
      <c r="A37" s="168"/>
      <c r="B37" s="331"/>
      <c r="C37" s="332"/>
      <c r="D37" s="169"/>
      <c r="E37" s="170"/>
      <c r="F37" s="171" t="str">
        <f t="shared" si="7"/>
        <v/>
      </c>
      <c r="G37" s="172"/>
      <c r="H37" s="335"/>
      <c r="I37" s="336"/>
      <c r="J37" s="337"/>
      <c r="K37" s="152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</row>
    <row r="38" spans="1:30" ht="22.5" customHeight="1">
      <c r="A38" s="173" t="s">
        <v>44</v>
      </c>
      <c r="B38" s="141" t="s">
        <v>45</v>
      </c>
      <c r="C38" s="174"/>
      <c r="D38" s="163"/>
      <c r="E38" s="158"/>
      <c r="F38" s="159" t="str">
        <f t="shared" si="7"/>
        <v/>
      </c>
      <c r="G38" s="160"/>
      <c r="H38" s="339"/>
      <c r="I38" s="340"/>
      <c r="J38" s="341"/>
      <c r="K38" s="152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</row>
    <row r="39" spans="1:30" ht="36.75" customHeight="1">
      <c r="A39" s="153">
        <v>1</v>
      </c>
      <c r="B39" s="175" t="s">
        <v>46</v>
      </c>
      <c r="C39" s="176"/>
      <c r="D39" s="161">
        <f>nama_mapel!D33</f>
        <v>75</v>
      </c>
      <c r="E39" s="149">
        <f>IF(VLOOKUP($J$1,'ENTRI NILAI PILIH TAB INI'!$A$9:$AU$50,M39)=0,"",ROUND(VLOOKUP($J$1,'ENTRI NILAI PILIH TAB INI'!$A$9:$AU$50,M39),0))</f>
        <v>76</v>
      </c>
      <c r="F39" s="150" t="str">
        <f t="shared" si="7"/>
        <v>Tujuh puluh enam</v>
      </c>
      <c r="G39" s="151" t="str">
        <f>IF(E39="","",VLOOKUP(E39,$S$16:$T$19,2))</f>
        <v>Baik</v>
      </c>
      <c r="H39" s="328" t="str">
        <f>CONCATENATE("Pemahaman materi ",B39,IF(D39&lt;E39," tercapai "," belum tercapai ")," dengan predikat"," ",G39)</f>
        <v>Pemahaman materi Bahasa Jawa tercapai  dengan predikat Baik</v>
      </c>
      <c r="I39" s="336"/>
      <c r="J39" s="337"/>
      <c r="K39" s="152"/>
      <c r="L39" s="154">
        <f t="shared" ref="L39:L40" si="12">IF(E39="","",MOD(E39,1))</f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</row>
    <row r="40" spans="1:30" ht="14.25" customHeight="1">
      <c r="A40" s="177"/>
      <c r="B40" s="178"/>
      <c r="C40" s="178"/>
      <c r="D40" s="179"/>
      <c r="E40" s="180"/>
      <c r="F40" s="181"/>
      <c r="G40" s="182"/>
      <c r="H40" s="183"/>
      <c r="I40" s="184"/>
      <c r="J40" s="185"/>
      <c r="K40" s="139"/>
      <c r="L40" s="136" t="str">
        <f t="shared" si="12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</row>
    <row r="41" spans="1:30" ht="30" customHeight="1">
      <c r="A41" s="186"/>
      <c r="B41" s="186"/>
      <c r="C41" s="186"/>
      <c r="D41" s="187"/>
      <c r="E41" s="188"/>
      <c r="F41" s="187"/>
      <c r="G41" s="186"/>
      <c r="H41" s="186"/>
      <c r="I41" s="186"/>
      <c r="J41" s="95" t="s">
        <v>218</v>
      </c>
      <c r="K41" s="189"/>
      <c r="L41" s="190"/>
      <c r="M41" s="190"/>
      <c r="N41" s="190"/>
      <c r="O41" s="190"/>
      <c r="P41" s="190"/>
      <c r="Q41" s="190"/>
      <c r="R41" s="190"/>
      <c r="S41" s="190"/>
      <c r="T41" s="190"/>
      <c r="U41" s="190"/>
      <c r="V41" s="190"/>
      <c r="W41" s="190"/>
      <c r="X41" s="190"/>
      <c r="Y41" s="190"/>
      <c r="Z41" s="190"/>
      <c r="AA41" s="190"/>
      <c r="AB41" s="190"/>
      <c r="AC41" s="190"/>
      <c r="AD41" s="190"/>
    </row>
    <row r="42" spans="1:30" ht="15.75" customHeight="1">
      <c r="A42" s="186"/>
      <c r="B42" s="186"/>
      <c r="C42" s="186"/>
      <c r="D42" s="191"/>
      <c r="E42" s="192"/>
      <c r="F42" s="187"/>
      <c r="G42" s="186"/>
      <c r="H42" s="193"/>
      <c r="I42" s="193"/>
      <c r="J42" s="33" t="s">
        <v>219</v>
      </c>
      <c r="K42" s="189"/>
      <c r="L42" s="190"/>
      <c r="M42" s="190"/>
      <c r="N42" s="190"/>
      <c r="O42" s="190"/>
      <c r="P42" s="190"/>
      <c r="Q42" s="190"/>
      <c r="R42" s="190"/>
      <c r="S42" s="190"/>
      <c r="T42" s="190"/>
      <c r="U42" s="190"/>
      <c r="V42" s="190"/>
      <c r="W42" s="190"/>
      <c r="X42" s="190"/>
      <c r="Y42" s="190"/>
      <c r="Z42" s="190"/>
      <c r="AA42" s="190"/>
      <c r="AB42" s="190"/>
      <c r="AC42" s="190"/>
      <c r="AD42" s="190"/>
    </row>
    <row r="43" spans="1:30" ht="20.25" customHeight="1">
      <c r="A43" s="194" t="s">
        <v>220</v>
      </c>
      <c r="B43" s="97"/>
      <c r="C43" s="194"/>
      <c r="D43" s="194"/>
      <c r="E43" s="195"/>
      <c r="F43" s="194"/>
      <c r="G43" s="97"/>
      <c r="H43" s="97"/>
      <c r="I43" s="97"/>
      <c r="J43" s="93" t="s">
        <v>221</v>
      </c>
      <c r="K43" s="196"/>
      <c r="L43" s="197"/>
      <c r="M43" s="197"/>
      <c r="N43" s="197"/>
      <c r="O43" s="197"/>
      <c r="P43" s="197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</row>
    <row r="44" spans="1:30" ht="14.25" customHeight="1">
      <c r="A44" s="193"/>
      <c r="B44" s="198"/>
      <c r="C44" s="198"/>
      <c r="D44" s="199"/>
      <c r="E44" s="192"/>
      <c r="F44" s="199"/>
      <c r="G44" s="193"/>
      <c r="H44" s="193"/>
      <c r="I44" s="193"/>
      <c r="J44" s="198"/>
      <c r="K44" s="200"/>
      <c r="L44" s="190"/>
      <c r="M44" s="190"/>
      <c r="N44" s="190"/>
      <c r="O44" s="190"/>
      <c r="P44" s="190"/>
      <c r="Q44" s="190"/>
      <c r="R44" s="190"/>
      <c r="S44" s="190"/>
      <c r="T44" s="190"/>
      <c r="U44" s="190"/>
      <c r="V44" s="190"/>
      <c r="W44" s="190"/>
      <c r="X44" s="190"/>
      <c r="Y44" s="190"/>
      <c r="Z44" s="190"/>
      <c r="AA44" s="190"/>
      <c r="AB44" s="190"/>
      <c r="AC44" s="190"/>
      <c r="AD44" s="190"/>
    </row>
    <row r="45" spans="1:30" ht="14.25" customHeight="1">
      <c r="A45" s="193"/>
      <c r="B45" s="198"/>
      <c r="C45" s="198"/>
      <c r="D45" s="199"/>
      <c r="E45" s="192"/>
      <c r="F45" s="199"/>
      <c r="G45" s="193"/>
      <c r="H45" s="193"/>
      <c r="I45" s="193"/>
      <c r="J45" s="198"/>
      <c r="K45" s="200"/>
      <c r="L45" s="190"/>
      <c r="M45" s="190"/>
      <c r="N45" s="190"/>
      <c r="O45" s="190"/>
      <c r="P45" s="190"/>
      <c r="Q45" s="190"/>
      <c r="R45" s="190"/>
      <c r="S45" s="190"/>
      <c r="T45" s="190"/>
      <c r="U45" s="190"/>
      <c r="V45" s="190"/>
      <c r="W45" s="190"/>
      <c r="X45" s="190"/>
      <c r="Y45" s="190"/>
      <c r="Z45" s="190"/>
      <c r="AA45" s="190"/>
      <c r="AB45" s="190"/>
      <c r="AC45" s="190"/>
      <c r="AD45" s="190"/>
    </row>
    <row r="46" spans="1:30" ht="14.25" customHeight="1">
      <c r="A46" s="193"/>
      <c r="B46" s="198"/>
      <c r="C46" s="198"/>
      <c r="D46" s="199"/>
      <c r="E46" s="201"/>
      <c r="F46" s="199"/>
      <c r="G46" s="193"/>
      <c r="H46" s="193"/>
      <c r="I46" s="193"/>
      <c r="J46" s="198"/>
      <c r="K46" s="200"/>
      <c r="L46" s="190"/>
      <c r="M46" s="190"/>
      <c r="N46" s="190"/>
      <c r="O46" s="190"/>
      <c r="P46" s="190"/>
      <c r="Q46" s="190"/>
      <c r="R46" s="190"/>
      <c r="S46" s="190"/>
      <c r="T46" s="190"/>
      <c r="U46" s="190"/>
      <c r="V46" s="190"/>
      <c r="W46" s="190"/>
      <c r="X46" s="190"/>
      <c r="Y46" s="190"/>
      <c r="Z46" s="190"/>
      <c r="AA46" s="190"/>
      <c r="AB46" s="190"/>
      <c r="AC46" s="190"/>
      <c r="AD46" s="190"/>
    </row>
    <row r="47" spans="1:30" ht="14.25" hidden="1" customHeight="1">
      <c r="A47" s="202"/>
      <c r="B47" s="202"/>
      <c r="C47" s="203"/>
      <c r="D47" s="199"/>
      <c r="E47" s="204"/>
      <c r="F47" s="199"/>
      <c r="G47" s="193"/>
      <c r="H47" s="193"/>
      <c r="I47" s="193"/>
      <c r="J47" s="202"/>
      <c r="K47" s="205"/>
      <c r="L47" s="206"/>
      <c r="M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</row>
    <row r="48" spans="1:30" ht="12" customHeight="1">
      <c r="A48" s="207"/>
      <c r="B48" s="199" t="s">
        <v>222</v>
      </c>
      <c r="C48" s="202"/>
      <c r="D48" s="123"/>
      <c r="E48" s="204"/>
      <c r="F48" s="123"/>
      <c r="G48" s="202"/>
      <c r="H48" s="202"/>
      <c r="I48" s="202"/>
      <c r="J48" s="208" t="str">
        <f>nama_mapel!$H$7</f>
        <v>Abdul Qohar, S.Psi</v>
      </c>
      <c r="K48" s="205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</row>
    <row r="49" spans="1:30" ht="14.25" customHeight="1">
      <c r="A49" s="202"/>
      <c r="B49" s="202"/>
      <c r="C49" s="202"/>
      <c r="D49" s="123"/>
      <c r="E49" s="204"/>
      <c r="F49" s="123"/>
      <c r="G49" s="202"/>
      <c r="H49" s="202"/>
      <c r="I49" s="202"/>
      <c r="J49" s="208" t="str">
        <f>CONCATENATE("NIP ",nama_mapel!$H$8)</f>
        <v>NIP -</v>
      </c>
      <c r="K49" s="205"/>
      <c r="L49" s="206"/>
      <c r="M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</row>
    <row r="50" spans="1:30" ht="18" customHeight="1">
      <c r="A50" s="338" t="s">
        <v>223</v>
      </c>
      <c r="B50" s="302"/>
      <c r="C50" s="302"/>
      <c r="D50" s="302"/>
      <c r="E50" s="302"/>
      <c r="F50" s="302"/>
      <c r="G50" s="302"/>
      <c r="H50" s="302"/>
      <c r="I50" s="302"/>
      <c r="J50" s="302"/>
      <c r="K50" s="209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210"/>
      <c r="AB50" s="210"/>
      <c r="AC50" s="210"/>
      <c r="AD50" s="210"/>
    </row>
    <row r="51" spans="1:30" ht="18" customHeight="1">
      <c r="A51" s="211"/>
      <c r="B51" s="88"/>
      <c r="C51" s="88"/>
      <c r="D51" s="88"/>
      <c r="E51" s="212"/>
      <c r="F51" s="88"/>
      <c r="G51" s="88"/>
      <c r="H51" s="88"/>
      <c r="I51" s="88"/>
      <c r="J51" s="213"/>
      <c r="K51" s="115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</row>
    <row r="52" spans="1:30" ht="15.75" customHeight="1">
      <c r="A52" s="122" t="s">
        <v>185</v>
      </c>
      <c r="B52" s="123"/>
      <c r="C52" s="124" t="str">
        <f>VLOOKUP($J$1,'ENTRI NILAI PILIH TAB INI'!$A$9:$AC$50,3)</f>
        <v>ARIF SAIFUDIN</v>
      </c>
      <c r="D52" s="125"/>
      <c r="E52" s="126"/>
      <c r="F52" s="123"/>
      <c r="G52" s="122" t="s">
        <v>4</v>
      </c>
      <c r="H52" s="123"/>
      <c r="I52" s="123"/>
      <c r="J52" s="124" t="str">
        <f>nama_mapel!$J$3</f>
        <v xml:space="preserve"> XI / 3</v>
      </c>
      <c r="K52" s="115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</row>
    <row r="53" spans="1:30" ht="15.75" customHeight="1">
      <c r="A53" s="122" t="s">
        <v>186</v>
      </c>
      <c r="B53" s="123"/>
      <c r="C53" s="124" t="str">
        <f>IF(VLOOKUP($J$1,'ENTRI NILAI PILIH TAB INI'!$A$9:$AC$50,2)&lt;100,"00","0")&amp;VLOOKUP($J$1,'ENTRI NILAI PILIH TAB INI'!$A$9:$AC$50,2)</f>
        <v>00914</v>
      </c>
      <c r="D53" s="129"/>
      <c r="E53" s="130"/>
      <c r="F53" s="123"/>
      <c r="G53" s="122" t="s">
        <v>7</v>
      </c>
      <c r="H53" s="123"/>
      <c r="I53" s="123"/>
      <c r="J53" s="124" t="str">
        <f>nama_mapel!$H$4</f>
        <v>2015-2016</v>
      </c>
      <c r="K53" s="115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</row>
    <row r="54" spans="1:30" ht="15.75" customHeight="1">
      <c r="A54" s="122" t="s">
        <v>188</v>
      </c>
      <c r="B54" s="123"/>
      <c r="C54" s="124" t="s">
        <v>189</v>
      </c>
      <c r="D54" s="129"/>
      <c r="E54" s="130"/>
      <c r="F54" s="123"/>
      <c r="G54" s="122" t="s">
        <v>10</v>
      </c>
      <c r="H54" s="123"/>
      <c r="I54" s="123"/>
      <c r="J54" s="124" t="str">
        <f>nama_mapel!$J$5</f>
        <v>Rekayasa Perangkat Lunak</v>
      </c>
      <c r="K54" s="115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</row>
    <row r="55" spans="1:30" ht="25.5" customHeight="1">
      <c r="A55" s="123"/>
      <c r="B55" s="122"/>
      <c r="C55" s="122"/>
      <c r="D55" s="123"/>
      <c r="E55" s="133"/>
      <c r="F55" s="123"/>
      <c r="G55" s="123"/>
      <c r="H55" s="122"/>
      <c r="I55" s="123"/>
      <c r="J55" s="123"/>
      <c r="K55" s="115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</row>
    <row r="56" spans="1:30" ht="23.25" customHeight="1">
      <c r="A56" s="214" t="s">
        <v>224</v>
      </c>
      <c r="B56" s="215"/>
      <c r="C56" s="215"/>
      <c r="D56" s="216"/>
      <c r="E56" s="217"/>
      <c r="F56" s="218"/>
      <c r="G56" s="215"/>
      <c r="H56" s="215"/>
      <c r="I56" s="215"/>
      <c r="J56" s="215"/>
      <c r="K56" s="219"/>
      <c r="L56" s="220"/>
      <c r="M56" s="220"/>
      <c r="N56" s="220"/>
      <c r="O56" s="220"/>
      <c r="P56" s="220"/>
      <c r="Q56" s="220"/>
      <c r="R56" s="220"/>
      <c r="S56" s="220"/>
      <c r="T56" s="220"/>
      <c r="U56" s="220"/>
      <c r="V56" s="220"/>
      <c r="W56" s="220"/>
      <c r="X56" s="220"/>
      <c r="Y56" s="220"/>
      <c r="Z56" s="220"/>
      <c r="AA56" s="220"/>
      <c r="AB56" s="220"/>
      <c r="AC56" s="220"/>
      <c r="AD56" s="220"/>
    </row>
    <row r="57" spans="1:30" ht="48.75" customHeight="1">
      <c r="A57" s="221"/>
      <c r="B57" s="222" t="s">
        <v>192</v>
      </c>
      <c r="C57" s="362" t="s">
        <v>225</v>
      </c>
      <c r="D57" s="363"/>
      <c r="E57" s="364"/>
      <c r="F57" s="222" t="s">
        <v>163</v>
      </c>
      <c r="G57" s="222" t="s">
        <v>226</v>
      </c>
      <c r="H57" s="222" t="s">
        <v>227</v>
      </c>
      <c r="I57" s="222"/>
      <c r="J57" s="222" t="s">
        <v>165</v>
      </c>
      <c r="K57" s="115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</row>
    <row r="58" spans="1:30" ht="24.75" customHeight="1">
      <c r="A58" s="221"/>
      <c r="B58" s="223"/>
      <c r="C58" s="330"/>
      <c r="D58" s="326"/>
      <c r="E58" s="327"/>
      <c r="F58" s="223"/>
      <c r="G58" s="223"/>
      <c r="H58" s="223"/>
      <c r="I58" s="223"/>
      <c r="J58" s="223"/>
      <c r="K58" s="115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</row>
    <row r="59" spans="1:30" ht="24.75" customHeight="1">
      <c r="A59" s="221"/>
      <c r="B59" s="224"/>
      <c r="C59" s="359"/>
      <c r="D59" s="346"/>
      <c r="E59" s="294"/>
      <c r="F59" s="224"/>
      <c r="G59" s="224"/>
      <c r="H59" s="224"/>
      <c r="I59" s="224"/>
      <c r="J59" s="224"/>
      <c r="K59" s="115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</row>
    <row r="60" spans="1:30" ht="12" customHeight="1">
      <c r="A60" s="221"/>
      <c r="B60" s="221"/>
      <c r="C60" s="221"/>
      <c r="D60" s="88"/>
      <c r="E60" s="225"/>
      <c r="F60" s="88"/>
      <c r="G60" s="221"/>
      <c r="H60" s="221"/>
      <c r="I60" s="221"/>
      <c r="J60" s="221"/>
      <c r="K60" s="115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</row>
    <row r="61" spans="1:30" ht="16.5" customHeight="1">
      <c r="A61" s="226" t="s">
        <v>228</v>
      </c>
      <c r="B61" s="227"/>
      <c r="C61" s="227"/>
      <c r="D61" s="228"/>
      <c r="E61" s="229"/>
      <c r="F61" s="228"/>
      <c r="G61" s="227"/>
      <c r="H61" s="227"/>
      <c r="I61" s="227"/>
      <c r="J61" s="227"/>
      <c r="K61" s="230"/>
      <c r="L61" s="231"/>
      <c r="M61" s="231"/>
      <c r="N61" s="231"/>
      <c r="O61" s="231"/>
      <c r="P61" s="231"/>
      <c r="Q61" s="231"/>
      <c r="R61" s="231"/>
      <c r="S61" s="231"/>
      <c r="T61" s="231"/>
      <c r="U61" s="231"/>
      <c r="V61" s="231"/>
      <c r="W61" s="231"/>
      <c r="X61" s="231"/>
      <c r="Y61" s="231"/>
      <c r="Z61" s="231"/>
      <c r="AA61" s="231"/>
      <c r="AB61" s="231"/>
      <c r="AC61" s="231"/>
      <c r="AD61" s="231"/>
    </row>
    <row r="62" spans="1:30" ht="8.25" customHeight="1">
      <c r="A62" s="221"/>
      <c r="B62" s="221"/>
      <c r="C62" s="221"/>
      <c r="D62" s="88"/>
      <c r="E62" s="225"/>
      <c r="F62" s="88"/>
      <c r="G62" s="221"/>
      <c r="H62" s="221"/>
      <c r="I62" s="221"/>
      <c r="J62" s="221"/>
      <c r="K62" s="115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</row>
    <row r="63" spans="1:30" ht="18.75" customHeight="1">
      <c r="A63" s="221"/>
      <c r="B63" s="359" t="s">
        <v>229</v>
      </c>
      <c r="C63" s="346"/>
      <c r="D63" s="346"/>
      <c r="E63" s="346"/>
      <c r="F63" s="346"/>
      <c r="G63" s="346"/>
      <c r="H63" s="294"/>
      <c r="I63" s="232"/>
      <c r="J63" s="224" t="s">
        <v>165</v>
      </c>
      <c r="K63" s="115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</row>
    <row r="64" spans="1:30" ht="18.75" customHeight="1">
      <c r="A64" s="221"/>
      <c r="B64" s="322" t="s">
        <v>230</v>
      </c>
      <c r="C64" s="323"/>
      <c r="D64" s="323"/>
      <c r="E64" s="324"/>
      <c r="F64" s="358">
        <f>VLOOKUP($J$1,'ENTRI NILAI PILIH TAB INI'!$A$9:$AU$50,36)</f>
        <v>0</v>
      </c>
      <c r="G64" s="346"/>
      <c r="H64" s="294"/>
      <c r="I64" s="233"/>
      <c r="J64" s="234">
        <f>VLOOKUP($J$1,'ENTRI NILAI PILIH TAB INI'!$A$9:$AU$50,37)</f>
        <v>0</v>
      </c>
      <c r="K64" s="115"/>
      <c r="L64" s="119"/>
      <c r="M64" s="119">
        <v>36</v>
      </c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</row>
    <row r="65" spans="1:30" ht="18.75" customHeight="1">
      <c r="A65" s="221"/>
      <c r="B65" s="325"/>
      <c r="C65" s="326"/>
      <c r="D65" s="326"/>
      <c r="E65" s="327"/>
      <c r="F65" s="358" t="str">
        <f>VLOOKUP($J$1,'ENTRI NILAI PILIH TAB INI'!$A$9:$AU$50,38)</f>
        <v>Voli</v>
      </c>
      <c r="G65" s="346"/>
      <c r="H65" s="294"/>
      <c r="I65" s="233"/>
      <c r="J65" s="234" t="str">
        <f>VLOOKUP($J$1,'ENTRI NILAI PILIH TAB INI'!$A$9:$AU$50,39)</f>
        <v>Baik</v>
      </c>
      <c r="K65" s="115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</row>
    <row r="66" spans="1:30" ht="18.75" customHeight="1">
      <c r="A66" s="221"/>
      <c r="B66" s="322" t="s">
        <v>157</v>
      </c>
      <c r="C66" s="323"/>
      <c r="D66" s="323"/>
      <c r="E66" s="324"/>
      <c r="F66" s="345" t="s">
        <v>166</v>
      </c>
      <c r="G66" s="346"/>
      <c r="H66" s="294"/>
      <c r="I66" s="233"/>
      <c r="J66" s="234" t="str">
        <f>VLOOKUP($J$1,'ENTRI NILAI PILIH TAB INI'!$A$9:$AU$50,40)</f>
        <v>Baik</v>
      </c>
      <c r="K66" s="115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</row>
    <row r="67" spans="1:30" ht="18.75" customHeight="1">
      <c r="A67" s="221"/>
      <c r="B67" s="348"/>
      <c r="C67" s="302"/>
      <c r="D67" s="302"/>
      <c r="E67" s="349"/>
      <c r="F67" s="345" t="s">
        <v>167</v>
      </c>
      <c r="G67" s="346"/>
      <c r="H67" s="294"/>
      <c r="I67" s="233"/>
      <c r="J67" s="234" t="str">
        <f>VLOOKUP($J$1,'ENTRI NILAI PILIH TAB INI'!$A$9:$AU$50,41)</f>
        <v>Baik</v>
      </c>
      <c r="K67" s="115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</row>
    <row r="68" spans="1:30" ht="18.75" customHeight="1">
      <c r="A68" s="221"/>
      <c r="B68" s="325"/>
      <c r="C68" s="326"/>
      <c r="D68" s="326"/>
      <c r="E68" s="327"/>
      <c r="F68" s="345" t="s">
        <v>168</v>
      </c>
      <c r="G68" s="346"/>
      <c r="H68" s="294"/>
      <c r="I68" s="233"/>
      <c r="J68" s="234" t="str">
        <f>VLOOKUP($J$1,'ENTRI NILAI PILIH TAB INI'!$A$9:$AU$50,42)</f>
        <v>Cukup</v>
      </c>
      <c r="K68" s="115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</row>
    <row r="69" spans="1:30" ht="12" customHeight="1">
      <c r="A69" s="221"/>
      <c r="B69" s="221"/>
      <c r="C69" s="221"/>
      <c r="D69" s="88"/>
      <c r="E69" s="225"/>
      <c r="F69" s="88"/>
      <c r="G69" s="221"/>
      <c r="H69" s="221"/>
      <c r="I69" s="221"/>
      <c r="J69" s="221"/>
      <c r="K69" s="115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</row>
    <row r="70" spans="1:30" ht="22.5" customHeight="1">
      <c r="A70" s="235" t="s">
        <v>231</v>
      </c>
      <c r="B70" s="236"/>
      <c r="C70" s="236"/>
      <c r="D70" s="237"/>
      <c r="E70" s="238"/>
      <c r="F70" s="237"/>
      <c r="G70" s="236"/>
      <c r="H70" s="236"/>
      <c r="I70" s="236"/>
      <c r="J70" s="236"/>
      <c r="K70" s="239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  <c r="AA70" s="240"/>
      <c r="AB70" s="240"/>
      <c r="AC70" s="240"/>
      <c r="AD70" s="240"/>
    </row>
    <row r="71" spans="1:30" ht="19.5" customHeight="1">
      <c r="A71" s="221"/>
      <c r="B71" s="351" t="s">
        <v>232</v>
      </c>
      <c r="C71" s="323"/>
      <c r="D71" s="323"/>
      <c r="E71" s="323"/>
      <c r="F71" s="324"/>
      <c r="G71" s="344" t="s">
        <v>233</v>
      </c>
      <c r="H71" s="294"/>
      <c r="I71" s="241"/>
      <c r="J71" s="242">
        <f>VLOOKUP($J$1,'ENTRI NILAI PILIH TAB INI'!$A$9:$AU$50,43)</f>
        <v>0</v>
      </c>
      <c r="K71" s="115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</row>
    <row r="72" spans="1:30" ht="19.5" customHeight="1">
      <c r="A72" s="221"/>
      <c r="B72" s="348"/>
      <c r="C72" s="302"/>
      <c r="D72" s="302"/>
      <c r="E72" s="302"/>
      <c r="F72" s="349"/>
      <c r="G72" s="344" t="s">
        <v>234</v>
      </c>
      <c r="H72" s="294"/>
      <c r="I72" s="241"/>
      <c r="J72" s="242">
        <f>VLOOKUP($J$1,'ENTRI NILAI PILIH TAB INI'!$A$9:$AU$50,44)</f>
        <v>0</v>
      </c>
      <c r="K72" s="115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</row>
    <row r="73" spans="1:30" ht="19.5" customHeight="1">
      <c r="A73" s="221"/>
      <c r="B73" s="325"/>
      <c r="C73" s="326"/>
      <c r="D73" s="326"/>
      <c r="E73" s="326"/>
      <c r="F73" s="327"/>
      <c r="G73" s="344" t="s">
        <v>235</v>
      </c>
      <c r="H73" s="294"/>
      <c r="I73" s="241"/>
      <c r="J73" s="242">
        <f>VLOOKUP($J$1,'ENTRI NILAI PILIH TAB INI'!$A$9:$AU$50,45)</f>
        <v>15</v>
      </c>
      <c r="K73" s="115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</row>
    <row r="74" spans="1:30" ht="12" customHeight="1">
      <c r="A74" s="221"/>
      <c r="B74" s="221"/>
      <c r="C74" s="221"/>
      <c r="D74" s="88"/>
      <c r="E74" s="225"/>
      <c r="F74" s="88"/>
      <c r="G74" s="221"/>
      <c r="H74" s="221"/>
      <c r="I74" s="221"/>
      <c r="J74" s="221"/>
      <c r="K74" s="115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</row>
    <row r="75" spans="1:30" ht="21.75" customHeight="1">
      <c r="A75" s="235" t="s">
        <v>236</v>
      </c>
      <c r="B75" s="236"/>
      <c r="C75" s="236"/>
      <c r="D75" s="237"/>
      <c r="E75" s="238"/>
      <c r="F75" s="237"/>
      <c r="G75" s="236"/>
      <c r="H75" s="236"/>
      <c r="I75" s="236"/>
      <c r="J75" s="236"/>
      <c r="K75" s="239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40"/>
      <c r="AC75" s="240"/>
      <c r="AD75" s="240"/>
    </row>
    <row r="76" spans="1:30" ht="12" customHeight="1">
      <c r="A76" s="221"/>
      <c r="B76" s="347" t="str">
        <f>VLOOKUP($J$1,'ENTRI NILAI PILIH TAB INI'!$A$9:$AU$50,46)</f>
        <v xml:space="preserve">Kurangi absensi dan giat belajar </v>
      </c>
      <c r="C76" s="323"/>
      <c r="D76" s="323"/>
      <c r="E76" s="323"/>
      <c r="F76" s="323"/>
      <c r="G76" s="323"/>
      <c r="H76" s="323"/>
      <c r="I76" s="323"/>
      <c r="J76" s="324"/>
      <c r="K76" s="115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</row>
    <row r="77" spans="1:30" ht="12" customHeight="1">
      <c r="A77" s="221"/>
      <c r="B77" s="348"/>
      <c r="C77" s="302"/>
      <c r="D77" s="302"/>
      <c r="E77" s="302"/>
      <c r="F77" s="302"/>
      <c r="G77" s="302"/>
      <c r="H77" s="302"/>
      <c r="I77" s="302"/>
      <c r="J77" s="349"/>
      <c r="K77" s="115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</row>
    <row r="78" spans="1:30" ht="12" customHeight="1">
      <c r="A78" s="221"/>
      <c r="B78" s="325"/>
      <c r="C78" s="326"/>
      <c r="D78" s="326"/>
      <c r="E78" s="326"/>
      <c r="F78" s="326"/>
      <c r="G78" s="326"/>
      <c r="H78" s="326"/>
      <c r="I78" s="326"/>
      <c r="J78" s="327"/>
      <c r="K78" s="115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</row>
    <row r="79" spans="1:30" ht="27.75" customHeight="1">
      <c r="A79" s="243" t="s">
        <v>237</v>
      </c>
      <c r="B79" s="244"/>
      <c r="C79" s="244"/>
      <c r="D79" s="245"/>
      <c r="E79" s="246"/>
      <c r="F79" s="245"/>
      <c r="G79" s="244"/>
      <c r="H79" s="244"/>
      <c r="I79" s="244"/>
      <c r="J79" s="244"/>
      <c r="K79" s="247"/>
      <c r="L79" s="248"/>
      <c r="M79" s="248"/>
      <c r="N79" s="248"/>
      <c r="O79" s="248"/>
      <c r="P79" s="248"/>
      <c r="Q79" s="248"/>
      <c r="R79" s="248"/>
      <c r="S79" s="248"/>
      <c r="T79" s="248"/>
      <c r="U79" s="248"/>
      <c r="V79" s="248"/>
      <c r="W79" s="248"/>
      <c r="X79" s="248"/>
      <c r="Y79" s="248"/>
      <c r="Z79" s="248"/>
      <c r="AA79" s="248"/>
      <c r="AB79" s="248"/>
      <c r="AC79" s="248"/>
      <c r="AD79" s="248"/>
    </row>
    <row r="80" spans="1:30" ht="12" customHeight="1">
      <c r="A80" s="221"/>
      <c r="B80" s="350"/>
      <c r="C80" s="323"/>
      <c r="D80" s="323"/>
      <c r="E80" s="323"/>
      <c r="F80" s="323"/>
      <c r="G80" s="323"/>
      <c r="H80" s="323"/>
      <c r="I80" s="323"/>
      <c r="J80" s="324"/>
      <c r="K80" s="115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</row>
    <row r="81" spans="1:30" ht="12" customHeight="1">
      <c r="A81" s="221"/>
      <c r="B81" s="348"/>
      <c r="C81" s="302"/>
      <c r="D81" s="302"/>
      <c r="E81" s="302"/>
      <c r="F81" s="302"/>
      <c r="G81" s="302"/>
      <c r="H81" s="302"/>
      <c r="I81" s="302"/>
      <c r="J81" s="349"/>
      <c r="K81" s="115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</row>
    <row r="82" spans="1:30" ht="12" customHeight="1">
      <c r="A82" s="221"/>
      <c r="B82" s="348"/>
      <c r="C82" s="302"/>
      <c r="D82" s="302"/>
      <c r="E82" s="302"/>
      <c r="F82" s="302"/>
      <c r="G82" s="302"/>
      <c r="H82" s="302"/>
      <c r="I82" s="302"/>
      <c r="J82" s="349"/>
      <c r="K82" s="115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</row>
    <row r="83" spans="1:30" ht="12" customHeight="1">
      <c r="A83" s="221"/>
      <c r="B83" s="325"/>
      <c r="C83" s="326"/>
      <c r="D83" s="326"/>
      <c r="E83" s="326"/>
      <c r="F83" s="326"/>
      <c r="G83" s="326"/>
      <c r="H83" s="326"/>
      <c r="I83" s="326"/>
      <c r="J83" s="327"/>
      <c r="K83" s="115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</row>
    <row r="84" spans="1:30" ht="12" customHeight="1">
      <c r="A84" s="221"/>
      <c r="B84" s="221"/>
      <c r="C84" s="221"/>
      <c r="D84" s="88"/>
      <c r="E84" s="225"/>
      <c r="F84" s="88"/>
      <c r="G84" s="221"/>
      <c r="H84" s="221"/>
      <c r="I84" s="221"/>
      <c r="J84" s="221"/>
      <c r="K84" s="115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</row>
    <row r="85" spans="1:30" ht="15.75" customHeight="1">
      <c r="A85" s="221"/>
      <c r="B85" s="221"/>
      <c r="C85" s="221"/>
      <c r="D85" s="88"/>
      <c r="E85" s="225"/>
      <c r="F85" s="88"/>
      <c r="G85" s="221"/>
      <c r="H85" s="249"/>
      <c r="I85" s="221"/>
      <c r="J85" s="221"/>
      <c r="K85" s="115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</row>
    <row r="86" spans="1:30" ht="15.75" customHeight="1">
      <c r="A86" s="221"/>
      <c r="B86" s="221"/>
      <c r="C86" s="31"/>
      <c r="D86" s="92"/>
      <c r="E86" s="250"/>
      <c r="F86" s="92"/>
      <c r="G86" s="221"/>
      <c r="H86" s="249"/>
      <c r="I86" s="221"/>
      <c r="J86" s="221"/>
      <c r="K86" s="115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</row>
    <row r="87" spans="1:30" ht="15.75" customHeight="1">
      <c r="A87" s="221"/>
      <c r="B87" s="221"/>
      <c r="C87" s="221"/>
      <c r="D87" s="88"/>
      <c r="E87" s="251"/>
      <c r="F87" s="88"/>
      <c r="G87" s="221"/>
      <c r="H87" s="221"/>
      <c r="I87" s="221"/>
      <c r="J87" s="95" t="s">
        <v>218</v>
      </c>
      <c r="K87" s="115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</row>
    <row r="88" spans="1:30" ht="12.75" customHeight="1">
      <c r="A88" s="221"/>
      <c r="B88" s="221"/>
      <c r="C88" s="221"/>
      <c r="D88" s="88"/>
      <c r="E88" s="250"/>
      <c r="F88" s="88"/>
      <c r="G88" s="221"/>
      <c r="H88" s="221"/>
      <c r="I88" s="221"/>
      <c r="J88" s="33" t="s">
        <v>219</v>
      </c>
      <c r="K88" s="252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</row>
    <row r="89" spans="1:30" ht="12.75" customHeight="1">
      <c r="A89" s="253"/>
      <c r="B89" s="95" t="s">
        <v>238</v>
      </c>
      <c r="C89" s="253"/>
      <c r="D89" s="254"/>
      <c r="E89" s="255"/>
      <c r="F89" s="254"/>
      <c r="G89" s="253"/>
      <c r="H89" s="253"/>
      <c r="I89" s="253"/>
      <c r="J89" s="33"/>
      <c r="K89" s="252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</row>
    <row r="90" spans="1:30" ht="12.75" customHeight="1">
      <c r="A90" s="253"/>
      <c r="B90" s="95" t="s">
        <v>239</v>
      </c>
      <c r="C90" s="253"/>
      <c r="D90" s="254"/>
      <c r="E90" s="255"/>
      <c r="F90" s="254"/>
      <c r="G90" s="253"/>
      <c r="H90" s="253"/>
      <c r="I90" s="253"/>
      <c r="J90" s="95" t="s">
        <v>240</v>
      </c>
      <c r="K90" s="135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</row>
    <row r="91" spans="1:30" ht="12.75" customHeight="1">
      <c r="A91" s="253"/>
      <c r="B91" s="95"/>
      <c r="C91" s="253"/>
      <c r="D91" s="92"/>
      <c r="E91" s="255"/>
      <c r="F91" s="254"/>
      <c r="G91" s="253"/>
      <c r="H91" s="253"/>
      <c r="I91" s="253"/>
      <c r="J91" s="33"/>
      <c r="K91" s="252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</row>
    <row r="92" spans="1:30" ht="12.75" customHeight="1">
      <c r="A92" s="253"/>
      <c r="B92" s="95"/>
      <c r="C92" s="253"/>
      <c r="D92" s="92"/>
      <c r="E92" s="255"/>
      <c r="F92" s="254"/>
      <c r="G92" s="253"/>
      <c r="H92" s="253"/>
      <c r="I92" s="253"/>
      <c r="J92" s="33"/>
      <c r="K92" s="252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</row>
    <row r="93" spans="1:30" ht="12.75" customHeight="1">
      <c r="A93" s="253"/>
      <c r="B93" s="95"/>
      <c r="C93" s="253"/>
      <c r="D93" s="92"/>
      <c r="E93" s="255"/>
      <c r="F93" s="254"/>
      <c r="G93" s="253"/>
      <c r="H93" s="253"/>
      <c r="I93" s="253"/>
      <c r="J93" s="33"/>
      <c r="K93" s="252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</row>
    <row r="94" spans="1:30" ht="13.5" customHeight="1">
      <c r="A94" s="253"/>
      <c r="B94" s="93" t="s">
        <v>241</v>
      </c>
      <c r="C94" s="253"/>
      <c r="D94" s="254"/>
      <c r="E94" s="255"/>
      <c r="F94" s="254"/>
      <c r="G94" s="253"/>
      <c r="H94" s="253"/>
      <c r="I94" s="253"/>
      <c r="J94" s="208" t="str">
        <f>nama_mapel!$H$7</f>
        <v>Abdul Qohar, S.Psi</v>
      </c>
      <c r="K94" s="25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</row>
    <row r="95" spans="1:30" ht="12.75" customHeight="1">
      <c r="A95" s="253"/>
      <c r="B95" s="253"/>
      <c r="C95" s="253"/>
      <c r="D95" s="254"/>
      <c r="E95" s="255"/>
      <c r="F95" s="254"/>
      <c r="G95" s="253"/>
      <c r="H95" s="253"/>
      <c r="I95" s="253"/>
      <c r="J95" s="208" t="str">
        <f>CONCATENATE("NIP ",nama_mapel!$H$8)</f>
        <v>NIP -</v>
      </c>
      <c r="K95" s="252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</row>
    <row r="96" spans="1:30" ht="12.75" customHeight="1">
      <c r="A96" s="221"/>
      <c r="B96" s="221"/>
      <c r="C96" s="221"/>
      <c r="D96" s="92"/>
      <c r="E96" s="250"/>
      <c r="F96" s="92"/>
      <c r="G96" s="221"/>
      <c r="H96" s="221"/>
      <c r="I96" s="221"/>
      <c r="J96" s="221"/>
      <c r="K96" s="115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</row>
    <row r="97" spans="1:30" ht="12" customHeight="1">
      <c r="A97" s="221"/>
      <c r="B97" s="221"/>
      <c r="C97" s="221"/>
      <c r="D97" s="221"/>
      <c r="E97" s="257"/>
      <c r="F97" s="221"/>
      <c r="G97" s="221"/>
      <c r="H97" s="221"/>
      <c r="I97" s="221"/>
      <c r="J97" s="221"/>
      <c r="K97" s="221"/>
      <c r="L97" s="221"/>
      <c r="M97" s="221"/>
      <c r="N97" s="221"/>
      <c r="O97" s="221"/>
      <c r="P97" s="221"/>
      <c r="Q97" s="221"/>
      <c r="R97" s="221"/>
      <c r="S97" s="221"/>
      <c r="T97" s="221"/>
      <c r="U97" s="221"/>
      <c r="V97" s="221"/>
      <c r="W97" s="221"/>
      <c r="X97" s="221"/>
      <c r="Y97" s="221"/>
      <c r="Z97" s="221"/>
      <c r="AA97" s="221"/>
      <c r="AB97" s="221"/>
      <c r="AC97" s="221"/>
      <c r="AD97" s="221"/>
    </row>
    <row r="98" spans="1:30" ht="12" customHeight="1">
      <c r="A98" s="221"/>
      <c r="B98" s="221"/>
      <c r="C98" s="221"/>
      <c r="D98" s="221"/>
      <c r="E98" s="257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</row>
    <row r="99" spans="1:30" ht="12" customHeight="1">
      <c r="A99" s="221"/>
      <c r="B99" s="221"/>
      <c r="C99" s="221"/>
      <c r="D99" s="221"/>
      <c r="E99" s="257"/>
      <c r="F99" s="221"/>
      <c r="G99" s="221"/>
      <c r="H99" s="221"/>
      <c r="I99" s="221"/>
      <c r="J99" s="221"/>
      <c r="K99" s="221"/>
      <c r="L99" s="221"/>
      <c r="M99" s="221"/>
      <c r="N99" s="221"/>
      <c r="O99" s="221"/>
      <c r="P99" s="221"/>
      <c r="Q99" s="221"/>
      <c r="R99" s="221"/>
      <c r="S99" s="221"/>
      <c r="T99" s="221"/>
      <c r="U99" s="221"/>
      <c r="V99" s="221"/>
      <c r="W99" s="221"/>
      <c r="X99" s="221"/>
      <c r="Y99" s="221"/>
      <c r="Z99" s="221"/>
      <c r="AA99" s="221"/>
      <c r="AB99" s="221"/>
      <c r="AC99" s="221"/>
      <c r="AD99" s="221"/>
    </row>
    <row r="100" spans="1:30" ht="12" customHeight="1">
      <c r="A100" s="221"/>
      <c r="B100" s="221"/>
      <c r="C100" s="221"/>
      <c r="D100" s="221"/>
      <c r="E100" s="257"/>
      <c r="F100" s="221"/>
      <c r="G100" s="221"/>
      <c r="H100" s="221"/>
      <c r="I100" s="221"/>
      <c r="J100" s="221"/>
      <c r="K100" s="221"/>
      <c r="L100" s="221"/>
      <c r="M100" s="221"/>
      <c r="N100" s="221"/>
      <c r="O100" s="221"/>
      <c r="P100" s="221"/>
      <c r="Q100" s="221"/>
      <c r="R100" s="221"/>
      <c r="S100" s="221"/>
      <c r="T100" s="221"/>
      <c r="U100" s="221"/>
      <c r="V100" s="221"/>
      <c r="W100" s="221"/>
      <c r="X100" s="221"/>
      <c r="Y100" s="221"/>
      <c r="Z100" s="221"/>
      <c r="AA100" s="221"/>
      <c r="AB100" s="221"/>
      <c r="AC100" s="221"/>
      <c r="AD100" s="221"/>
    </row>
    <row r="101" spans="1:30" ht="12" customHeight="1">
      <c r="A101" s="115"/>
      <c r="B101" s="115"/>
      <c r="C101" s="115"/>
      <c r="D101" s="116"/>
      <c r="E101" s="117"/>
      <c r="F101" s="116"/>
      <c r="G101" s="115"/>
      <c r="H101" s="115"/>
      <c r="I101" s="115"/>
      <c r="J101" s="115"/>
      <c r="K101" s="115"/>
      <c r="L101" s="115"/>
      <c r="M101" s="119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</row>
    <row r="102" spans="1:30" ht="12" customHeight="1">
      <c r="A102" s="115"/>
      <c r="B102" s="115"/>
      <c r="C102" s="115"/>
      <c r="D102" s="116"/>
      <c r="E102" s="117"/>
      <c r="F102" s="116"/>
      <c r="G102" s="115"/>
      <c r="H102" s="115"/>
      <c r="I102" s="115"/>
      <c r="J102" s="115"/>
      <c r="K102" s="115"/>
      <c r="L102" s="115"/>
      <c r="M102" s="119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</row>
    <row r="103" spans="1:30" ht="12" customHeight="1">
      <c r="A103" s="115"/>
      <c r="B103" s="115"/>
      <c r="C103" s="115"/>
      <c r="D103" s="116"/>
      <c r="E103" s="117"/>
      <c r="F103" s="116"/>
      <c r="G103" s="115"/>
      <c r="H103" s="115"/>
      <c r="I103" s="115"/>
      <c r="J103" s="115"/>
      <c r="K103" s="115"/>
      <c r="L103" s="115"/>
      <c r="M103" s="119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</row>
    <row r="104" spans="1:30" ht="12" customHeight="1">
      <c r="A104" s="115"/>
      <c r="B104" s="115"/>
      <c r="C104" s="115"/>
      <c r="D104" s="116"/>
      <c r="E104" s="117"/>
      <c r="F104" s="116"/>
      <c r="G104" s="115"/>
      <c r="H104" s="115"/>
      <c r="I104" s="115"/>
      <c r="J104" s="115"/>
      <c r="K104" s="115"/>
      <c r="L104" s="115"/>
      <c r="M104" s="119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</row>
    <row r="105" spans="1:30" ht="12" customHeight="1">
      <c r="A105" s="115"/>
      <c r="B105" s="115"/>
      <c r="C105" s="115"/>
      <c r="D105" s="116"/>
      <c r="E105" s="117"/>
      <c r="F105" s="116"/>
      <c r="G105" s="115"/>
      <c r="H105" s="115"/>
      <c r="I105" s="115"/>
      <c r="J105" s="115"/>
      <c r="K105" s="115"/>
      <c r="L105" s="115"/>
      <c r="M105" s="119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</row>
    <row r="106" spans="1:30" ht="12" customHeight="1">
      <c r="A106" s="115"/>
      <c r="B106" s="115"/>
      <c r="C106" s="115"/>
      <c r="D106" s="116"/>
      <c r="E106" s="117"/>
      <c r="F106" s="116"/>
      <c r="G106" s="115"/>
      <c r="H106" s="115"/>
      <c r="I106" s="115"/>
      <c r="J106" s="115"/>
      <c r="K106" s="115"/>
      <c r="L106" s="115"/>
      <c r="M106" s="119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</row>
    <row r="107" spans="1:30" ht="12" customHeight="1">
      <c r="A107" s="115"/>
      <c r="B107" s="115"/>
      <c r="C107" s="115"/>
      <c r="D107" s="116"/>
      <c r="E107" s="117"/>
      <c r="F107" s="116"/>
      <c r="G107" s="115"/>
      <c r="H107" s="115"/>
      <c r="I107" s="115"/>
      <c r="J107" s="115"/>
      <c r="K107" s="115"/>
      <c r="L107" s="115"/>
      <c r="M107" s="119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</row>
    <row r="108" spans="1:30" ht="12" customHeight="1">
      <c r="A108" s="115"/>
      <c r="B108" s="115"/>
      <c r="C108" s="115"/>
      <c r="D108" s="116"/>
      <c r="E108" s="117"/>
      <c r="F108" s="116"/>
      <c r="G108" s="115"/>
      <c r="H108" s="115"/>
      <c r="I108" s="115"/>
      <c r="J108" s="115"/>
      <c r="K108" s="115"/>
      <c r="L108" s="115"/>
      <c r="M108" s="119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</row>
    <row r="109" spans="1:30" ht="12" customHeight="1">
      <c r="A109" s="115"/>
      <c r="B109" s="115"/>
      <c r="C109" s="115"/>
      <c r="D109" s="116"/>
      <c r="E109" s="117"/>
      <c r="F109" s="116"/>
      <c r="G109" s="115"/>
      <c r="H109" s="115"/>
      <c r="I109" s="115"/>
      <c r="J109" s="115"/>
      <c r="K109" s="115"/>
      <c r="L109" s="115"/>
      <c r="M109" s="119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</row>
    <row r="110" spans="1:30" ht="12" customHeight="1">
      <c r="A110" s="115"/>
      <c r="B110" s="115"/>
      <c r="C110" s="115"/>
      <c r="D110" s="116"/>
      <c r="E110" s="117"/>
      <c r="F110" s="116"/>
      <c r="G110" s="115"/>
      <c r="H110" s="115"/>
      <c r="I110" s="115"/>
      <c r="J110" s="115"/>
      <c r="K110" s="115"/>
      <c r="L110" s="115"/>
      <c r="M110" s="119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</row>
    <row r="111" spans="1:30" ht="12" customHeight="1">
      <c r="A111" s="115"/>
      <c r="B111" s="115"/>
      <c r="C111" s="115"/>
      <c r="D111" s="116"/>
      <c r="E111" s="117"/>
      <c r="F111" s="116"/>
      <c r="G111" s="115"/>
      <c r="H111" s="115"/>
      <c r="I111" s="115"/>
      <c r="J111" s="115"/>
      <c r="K111" s="115"/>
      <c r="L111" s="115"/>
      <c r="M111" s="119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</row>
    <row r="112" spans="1:30" ht="12" customHeight="1">
      <c r="A112" s="115"/>
      <c r="B112" s="115"/>
      <c r="C112" s="115"/>
      <c r="D112" s="116"/>
      <c r="E112" s="117"/>
      <c r="F112" s="116"/>
      <c r="G112" s="115"/>
      <c r="H112" s="115"/>
      <c r="I112" s="115"/>
      <c r="J112" s="115"/>
      <c r="K112" s="115"/>
      <c r="L112" s="115"/>
      <c r="M112" s="119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</row>
    <row r="113" spans="1:30" ht="12" customHeight="1">
      <c r="A113" s="115"/>
      <c r="B113" s="115"/>
      <c r="C113" s="115"/>
      <c r="D113" s="116"/>
      <c r="E113" s="117"/>
      <c r="F113" s="116"/>
      <c r="G113" s="115"/>
      <c r="H113" s="115"/>
      <c r="I113" s="115"/>
      <c r="J113" s="115"/>
      <c r="K113" s="115"/>
      <c r="L113" s="115"/>
      <c r="M113" s="119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</row>
    <row r="114" spans="1:30" ht="12" customHeight="1">
      <c r="A114" s="115"/>
      <c r="B114" s="115"/>
      <c r="C114" s="115"/>
      <c r="D114" s="116"/>
      <c r="E114" s="117"/>
      <c r="F114" s="116"/>
      <c r="G114" s="115"/>
      <c r="H114" s="115"/>
      <c r="I114" s="115"/>
      <c r="J114" s="115"/>
      <c r="K114" s="115"/>
      <c r="L114" s="115"/>
      <c r="M114" s="119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</row>
    <row r="115" spans="1:30" ht="12" customHeight="1">
      <c r="A115" s="115"/>
      <c r="B115" s="115"/>
      <c r="C115" s="115"/>
      <c r="D115" s="116"/>
      <c r="E115" s="117"/>
      <c r="F115" s="116"/>
      <c r="G115" s="115"/>
      <c r="H115" s="115"/>
      <c r="I115" s="115"/>
      <c r="J115" s="115"/>
      <c r="K115" s="115"/>
      <c r="L115" s="115"/>
      <c r="M115" s="119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</row>
    <row r="116" spans="1:30" ht="12" customHeight="1">
      <c r="A116" s="115"/>
      <c r="B116" s="115"/>
      <c r="C116" s="115"/>
      <c r="D116" s="116"/>
      <c r="E116" s="117"/>
      <c r="F116" s="116"/>
      <c r="G116" s="115"/>
      <c r="H116" s="115"/>
      <c r="I116" s="115"/>
      <c r="J116" s="115"/>
      <c r="K116" s="115"/>
      <c r="L116" s="115"/>
      <c r="M116" s="119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</row>
    <row r="117" spans="1:30" ht="12" customHeight="1">
      <c r="A117" s="115"/>
      <c r="B117" s="115"/>
      <c r="C117" s="115"/>
      <c r="D117" s="116"/>
      <c r="E117" s="117"/>
      <c r="F117" s="116"/>
      <c r="G117" s="115"/>
      <c r="H117" s="115"/>
      <c r="I117" s="115"/>
      <c r="J117" s="115"/>
      <c r="K117" s="115"/>
      <c r="L117" s="115"/>
      <c r="M117" s="119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</row>
    <row r="118" spans="1:30" ht="12" customHeight="1">
      <c r="A118" s="115"/>
      <c r="B118" s="115"/>
      <c r="C118" s="115"/>
      <c r="D118" s="116"/>
      <c r="E118" s="117"/>
      <c r="F118" s="116"/>
      <c r="G118" s="115"/>
      <c r="H118" s="115"/>
      <c r="I118" s="115"/>
      <c r="J118" s="115"/>
      <c r="K118" s="115"/>
      <c r="L118" s="115"/>
      <c r="M118" s="119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</row>
    <row r="119" spans="1:30" ht="12" customHeight="1">
      <c r="A119" s="115"/>
      <c r="B119" s="115"/>
      <c r="C119" s="115"/>
      <c r="D119" s="116"/>
      <c r="E119" s="117"/>
      <c r="F119" s="116"/>
      <c r="G119" s="115"/>
      <c r="H119" s="115"/>
      <c r="I119" s="115"/>
      <c r="J119" s="115"/>
      <c r="K119" s="115"/>
      <c r="L119" s="115"/>
      <c r="M119" s="119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</row>
    <row r="120" spans="1:30" ht="12" customHeight="1">
      <c r="A120" s="115"/>
      <c r="B120" s="115"/>
      <c r="C120" s="115"/>
      <c r="D120" s="116"/>
      <c r="E120" s="117"/>
      <c r="F120" s="116"/>
      <c r="G120" s="115"/>
      <c r="H120" s="115"/>
      <c r="I120" s="115"/>
      <c r="J120" s="115"/>
      <c r="K120" s="115"/>
      <c r="L120" s="115"/>
      <c r="M120" s="119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</row>
    <row r="121" spans="1:30" ht="12" customHeight="1">
      <c r="A121" s="115"/>
      <c r="B121" s="115"/>
      <c r="C121" s="115"/>
      <c r="D121" s="116"/>
      <c r="E121" s="117"/>
      <c r="F121" s="116"/>
      <c r="G121" s="115"/>
      <c r="H121" s="115"/>
      <c r="I121" s="115"/>
      <c r="J121" s="115"/>
      <c r="K121" s="115"/>
      <c r="L121" s="115"/>
      <c r="M121" s="119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</row>
    <row r="122" spans="1:30" ht="12" customHeight="1">
      <c r="A122" s="115"/>
      <c r="B122" s="115"/>
      <c r="C122" s="115"/>
      <c r="D122" s="116"/>
      <c r="E122" s="117"/>
      <c r="F122" s="116"/>
      <c r="G122" s="115"/>
      <c r="H122" s="115"/>
      <c r="I122" s="115"/>
      <c r="J122" s="115"/>
      <c r="K122" s="115"/>
      <c r="L122" s="115"/>
      <c r="M122" s="119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</row>
    <row r="123" spans="1:30" ht="12" customHeight="1">
      <c r="A123" s="115"/>
      <c r="B123" s="115"/>
      <c r="C123" s="115"/>
      <c r="D123" s="116"/>
      <c r="E123" s="117"/>
      <c r="F123" s="116"/>
      <c r="G123" s="115"/>
      <c r="H123" s="115"/>
      <c r="I123" s="115"/>
      <c r="J123" s="115"/>
      <c r="K123" s="115"/>
      <c r="L123" s="115"/>
      <c r="M123" s="119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</row>
    <row r="124" spans="1:30" ht="12" customHeight="1">
      <c r="A124" s="115"/>
      <c r="B124" s="115"/>
      <c r="C124" s="115"/>
      <c r="D124" s="116"/>
      <c r="E124" s="117"/>
      <c r="F124" s="116"/>
      <c r="G124" s="115"/>
      <c r="H124" s="115"/>
      <c r="I124" s="115"/>
      <c r="J124" s="115"/>
      <c r="K124" s="115"/>
      <c r="L124" s="115"/>
      <c r="M124" s="119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</row>
    <row r="125" spans="1:30" ht="12" customHeight="1">
      <c r="A125" s="115"/>
      <c r="B125" s="115"/>
      <c r="C125" s="115"/>
      <c r="D125" s="116"/>
      <c r="E125" s="117"/>
      <c r="F125" s="116"/>
      <c r="G125" s="115"/>
      <c r="H125" s="115"/>
      <c r="I125" s="115"/>
      <c r="J125" s="115"/>
      <c r="K125" s="115"/>
      <c r="L125" s="115"/>
      <c r="M125" s="119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</row>
    <row r="126" spans="1:30" ht="12" customHeight="1">
      <c r="A126" s="115"/>
      <c r="B126" s="115"/>
      <c r="C126" s="115"/>
      <c r="D126" s="116"/>
      <c r="E126" s="117"/>
      <c r="F126" s="116"/>
      <c r="G126" s="115"/>
      <c r="H126" s="115"/>
      <c r="I126" s="115"/>
      <c r="J126" s="115"/>
      <c r="K126" s="115"/>
      <c r="L126" s="115"/>
      <c r="M126" s="119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</row>
    <row r="127" spans="1:30" ht="12" customHeight="1">
      <c r="A127" s="115"/>
      <c r="B127" s="115"/>
      <c r="C127" s="115"/>
      <c r="D127" s="116"/>
      <c r="E127" s="117"/>
      <c r="F127" s="116"/>
      <c r="G127" s="115"/>
      <c r="H127" s="115"/>
      <c r="I127" s="115"/>
      <c r="J127" s="115"/>
      <c r="K127" s="115"/>
      <c r="L127" s="115"/>
      <c r="M127" s="119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</row>
    <row r="128" spans="1:30" ht="12" customHeight="1">
      <c r="A128" s="115"/>
      <c r="B128" s="115"/>
      <c r="C128" s="115"/>
      <c r="D128" s="116"/>
      <c r="E128" s="117"/>
      <c r="F128" s="116"/>
      <c r="G128" s="115"/>
      <c r="H128" s="115"/>
      <c r="I128" s="115"/>
      <c r="J128" s="115"/>
      <c r="K128" s="115"/>
      <c r="L128" s="115"/>
      <c r="M128" s="119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</row>
    <row r="129" spans="1:30" ht="12" customHeight="1">
      <c r="A129" s="115"/>
      <c r="B129" s="115"/>
      <c r="C129" s="115"/>
      <c r="D129" s="116"/>
      <c r="E129" s="117"/>
      <c r="F129" s="116"/>
      <c r="G129" s="115"/>
      <c r="H129" s="115"/>
      <c r="I129" s="115"/>
      <c r="J129" s="115"/>
      <c r="K129" s="115"/>
      <c r="L129" s="115"/>
      <c r="M129" s="119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</row>
    <row r="130" spans="1:30" ht="12" customHeight="1">
      <c r="A130" s="115"/>
      <c r="B130" s="115"/>
      <c r="C130" s="115"/>
      <c r="D130" s="116"/>
      <c r="E130" s="117"/>
      <c r="F130" s="116"/>
      <c r="G130" s="115"/>
      <c r="H130" s="115"/>
      <c r="I130" s="115"/>
      <c r="J130" s="115"/>
      <c r="K130" s="115"/>
      <c r="L130" s="115"/>
      <c r="M130" s="119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</row>
    <row r="131" spans="1:30" ht="12" customHeight="1">
      <c r="A131" s="115"/>
      <c r="B131" s="115"/>
      <c r="C131" s="115"/>
      <c r="D131" s="116"/>
      <c r="E131" s="117"/>
      <c r="F131" s="116"/>
      <c r="G131" s="115"/>
      <c r="H131" s="115"/>
      <c r="I131" s="115"/>
      <c r="J131" s="115"/>
      <c r="K131" s="115"/>
      <c r="L131" s="115"/>
      <c r="M131" s="119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</row>
    <row r="132" spans="1:30" ht="12" customHeight="1">
      <c r="A132" s="115"/>
      <c r="B132" s="115"/>
      <c r="C132" s="115"/>
      <c r="D132" s="116"/>
      <c r="E132" s="117"/>
      <c r="F132" s="116"/>
      <c r="G132" s="115"/>
      <c r="H132" s="115"/>
      <c r="I132" s="115"/>
      <c r="J132" s="115"/>
      <c r="K132" s="115"/>
      <c r="L132" s="115"/>
      <c r="M132" s="119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</row>
    <row r="133" spans="1:30" ht="12" customHeight="1">
      <c r="A133" s="115"/>
      <c r="B133" s="115"/>
      <c r="C133" s="115"/>
      <c r="D133" s="116"/>
      <c r="E133" s="117"/>
      <c r="F133" s="116"/>
      <c r="G133" s="115"/>
      <c r="H133" s="115"/>
      <c r="I133" s="115"/>
      <c r="J133" s="115"/>
      <c r="K133" s="115"/>
      <c r="L133" s="115"/>
      <c r="M133" s="119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</row>
    <row r="134" spans="1:30" ht="12" customHeight="1">
      <c r="A134" s="115"/>
      <c r="B134" s="115"/>
      <c r="C134" s="115"/>
      <c r="D134" s="116"/>
      <c r="E134" s="117"/>
      <c r="F134" s="116"/>
      <c r="G134" s="115"/>
      <c r="H134" s="115"/>
      <c r="I134" s="115"/>
      <c r="J134" s="115"/>
      <c r="K134" s="115"/>
      <c r="L134" s="115"/>
      <c r="M134" s="119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</row>
    <row r="135" spans="1:30" ht="12" customHeight="1">
      <c r="A135" s="115"/>
      <c r="B135" s="115"/>
      <c r="C135" s="115"/>
      <c r="D135" s="116"/>
      <c r="E135" s="117"/>
      <c r="F135" s="116"/>
      <c r="G135" s="115"/>
      <c r="H135" s="115"/>
      <c r="I135" s="115"/>
      <c r="J135" s="115"/>
      <c r="K135" s="115"/>
      <c r="L135" s="115"/>
      <c r="M135" s="119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</row>
    <row r="136" spans="1:30" ht="12" customHeight="1">
      <c r="A136" s="115"/>
      <c r="B136" s="115"/>
      <c r="C136" s="115"/>
      <c r="D136" s="116"/>
      <c r="E136" s="117"/>
      <c r="F136" s="116"/>
      <c r="G136" s="115"/>
      <c r="H136" s="115"/>
      <c r="I136" s="115"/>
      <c r="J136" s="115"/>
      <c r="K136" s="115"/>
      <c r="L136" s="115"/>
      <c r="M136" s="119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</row>
    <row r="137" spans="1:30" ht="12" customHeight="1">
      <c r="A137" s="115"/>
      <c r="B137" s="115"/>
      <c r="C137" s="115"/>
      <c r="D137" s="116"/>
      <c r="E137" s="117"/>
      <c r="F137" s="116"/>
      <c r="G137" s="115"/>
      <c r="H137" s="115"/>
      <c r="I137" s="115"/>
      <c r="J137" s="115"/>
      <c r="K137" s="115"/>
      <c r="L137" s="115"/>
      <c r="M137" s="119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</row>
    <row r="138" spans="1:30" ht="12" customHeight="1">
      <c r="A138" s="115"/>
      <c r="B138" s="115"/>
      <c r="C138" s="115"/>
      <c r="D138" s="116"/>
      <c r="E138" s="117"/>
      <c r="F138" s="116"/>
      <c r="G138" s="115"/>
      <c r="H138" s="115"/>
      <c r="I138" s="115"/>
      <c r="J138" s="115"/>
      <c r="K138" s="115"/>
      <c r="L138" s="115"/>
      <c r="M138" s="119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</row>
    <row r="139" spans="1:30" ht="12" customHeight="1">
      <c r="A139" s="115"/>
      <c r="B139" s="115"/>
      <c r="C139" s="115"/>
      <c r="D139" s="116"/>
      <c r="E139" s="117"/>
      <c r="F139" s="116"/>
      <c r="G139" s="115"/>
      <c r="H139" s="115"/>
      <c r="I139" s="115"/>
      <c r="J139" s="115"/>
      <c r="K139" s="115"/>
      <c r="L139" s="115"/>
      <c r="M139" s="119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</row>
    <row r="140" spans="1:30" ht="12" customHeight="1">
      <c r="A140" s="115"/>
      <c r="B140" s="115"/>
      <c r="C140" s="115"/>
      <c r="D140" s="116"/>
      <c r="E140" s="117"/>
      <c r="F140" s="116"/>
      <c r="G140" s="115"/>
      <c r="H140" s="115"/>
      <c r="I140" s="115"/>
      <c r="J140" s="115"/>
      <c r="K140" s="115"/>
      <c r="L140" s="115"/>
      <c r="M140" s="119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</row>
    <row r="141" spans="1:30" ht="12" customHeight="1">
      <c r="A141" s="115"/>
      <c r="B141" s="115"/>
      <c r="C141" s="115"/>
      <c r="D141" s="116"/>
      <c r="E141" s="117"/>
      <c r="F141" s="116"/>
      <c r="G141" s="115"/>
      <c r="H141" s="115"/>
      <c r="I141" s="115"/>
      <c r="J141" s="115"/>
      <c r="K141" s="115"/>
      <c r="L141" s="115"/>
      <c r="M141" s="119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</row>
    <row r="142" spans="1:30" ht="12" customHeight="1">
      <c r="A142" s="115"/>
      <c r="B142" s="115"/>
      <c r="C142" s="115"/>
      <c r="D142" s="116"/>
      <c r="E142" s="117"/>
      <c r="F142" s="116"/>
      <c r="G142" s="115"/>
      <c r="H142" s="115"/>
      <c r="I142" s="115"/>
      <c r="J142" s="115"/>
      <c r="K142" s="115"/>
      <c r="L142" s="115"/>
      <c r="M142" s="119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</row>
    <row r="143" spans="1:30" ht="12" customHeight="1">
      <c r="A143" s="115"/>
      <c r="B143" s="115"/>
      <c r="C143" s="115"/>
      <c r="D143" s="116"/>
      <c r="E143" s="117"/>
      <c r="F143" s="116"/>
      <c r="G143" s="115"/>
      <c r="H143" s="115"/>
      <c r="I143" s="115"/>
      <c r="J143" s="115"/>
      <c r="K143" s="115"/>
      <c r="L143" s="115"/>
      <c r="M143" s="119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</row>
    <row r="144" spans="1:30" ht="12" customHeight="1">
      <c r="A144" s="115"/>
      <c r="B144" s="115"/>
      <c r="C144" s="115"/>
      <c r="D144" s="116"/>
      <c r="E144" s="117"/>
      <c r="F144" s="116"/>
      <c r="G144" s="115"/>
      <c r="H144" s="115"/>
      <c r="I144" s="115"/>
      <c r="J144" s="115"/>
      <c r="K144" s="115"/>
      <c r="L144" s="115"/>
      <c r="M144" s="119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</row>
    <row r="145" spans="1:30" ht="12" customHeight="1">
      <c r="A145" s="115"/>
      <c r="B145" s="115"/>
      <c r="C145" s="115"/>
      <c r="D145" s="116"/>
      <c r="E145" s="117"/>
      <c r="F145" s="116"/>
      <c r="G145" s="115"/>
      <c r="H145" s="115"/>
      <c r="I145" s="115"/>
      <c r="J145" s="115"/>
      <c r="K145" s="115"/>
      <c r="L145" s="115"/>
      <c r="M145" s="119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</row>
    <row r="146" spans="1:30" ht="12" customHeight="1">
      <c r="A146" s="115"/>
      <c r="B146" s="115"/>
      <c r="C146" s="115"/>
      <c r="D146" s="116"/>
      <c r="E146" s="117"/>
      <c r="F146" s="116"/>
      <c r="G146" s="115"/>
      <c r="H146" s="115"/>
      <c r="I146" s="115"/>
      <c r="J146" s="115"/>
      <c r="K146" s="115"/>
      <c r="L146" s="115"/>
      <c r="M146" s="119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</row>
    <row r="147" spans="1:30" ht="12" customHeight="1">
      <c r="A147" s="115"/>
      <c r="B147" s="115"/>
      <c r="C147" s="115"/>
      <c r="D147" s="116"/>
      <c r="E147" s="117"/>
      <c r="F147" s="116"/>
      <c r="G147" s="115"/>
      <c r="H147" s="115"/>
      <c r="I147" s="115"/>
      <c r="J147" s="115"/>
      <c r="K147" s="115"/>
      <c r="L147" s="115"/>
      <c r="M147" s="119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</row>
    <row r="148" spans="1:30" ht="12" customHeight="1">
      <c r="A148" s="115"/>
      <c r="B148" s="115"/>
      <c r="C148" s="115"/>
      <c r="D148" s="116"/>
      <c r="E148" s="117"/>
      <c r="F148" s="116"/>
      <c r="G148" s="115"/>
      <c r="H148" s="115"/>
      <c r="I148" s="115"/>
      <c r="J148" s="115"/>
      <c r="K148" s="115"/>
      <c r="L148" s="115"/>
      <c r="M148" s="119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</row>
    <row r="149" spans="1:30" ht="12" customHeight="1">
      <c r="A149" s="115"/>
      <c r="B149" s="115"/>
      <c r="C149" s="115"/>
      <c r="D149" s="116"/>
      <c r="E149" s="117"/>
      <c r="F149" s="116"/>
      <c r="G149" s="115"/>
      <c r="H149" s="115"/>
      <c r="I149" s="115"/>
      <c r="J149" s="115"/>
      <c r="K149" s="115"/>
      <c r="L149" s="115"/>
      <c r="M149" s="119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</row>
    <row r="150" spans="1:30" ht="12" customHeight="1">
      <c r="A150" s="115"/>
      <c r="B150" s="115"/>
      <c r="C150" s="115"/>
      <c r="D150" s="116"/>
      <c r="E150" s="117"/>
      <c r="F150" s="116"/>
      <c r="G150" s="115"/>
      <c r="H150" s="115"/>
      <c r="I150" s="115"/>
      <c r="J150" s="115"/>
      <c r="K150" s="115"/>
      <c r="L150" s="115"/>
      <c r="M150" s="119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</row>
    <row r="151" spans="1:30" ht="12" customHeight="1">
      <c r="A151" s="115"/>
      <c r="B151" s="115"/>
      <c r="C151" s="115"/>
      <c r="D151" s="116"/>
      <c r="E151" s="117"/>
      <c r="F151" s="116"/>
      <c r="G151" s="115"/>
      <c r="H151" s="115"/>
      <c r="I151" s="115"/>
      <c r="J151" s="115"/>
      <c r="K151" s="115"/>
      <c r="L151" s="115"/>
      <c r="M151" s="119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</row>
    <row r="152" spans="1:30" ht="12" customHeight="1">
      <c r="A152" s="115"/>
      <c r="B152" s="115"/>
      <c r="C152" s="115"/>
      <c r="D152" s="116"/>
      <c r="E152" s="117"/>
      <c r="F152" s="116"/>
      <c r="G152" s="115"/>
      <c r="H152" s="115"/>
      <c r="I152" s="115"/>
      <c r="J152" s="115"/>
      <c r="K152" s="115"/>
      <c r="L152" s="115"/>
      <c r="M152" s="119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</row>
    <row r="153" spans="1:30" ht="12" customHeight="1">
      <c r="A153" s="115"/>
      <c r="B153" s="115"/>
      <c r="C153" s="115"/>
      <c r="D153" s="116"/>
      <c r="E153" s="117"/>
      <c r="F153" s="116"/>
      <c r="G153" s="115"/>
      <c r="H153" s="115"/>
      <c r="I153" s="115"/>
      <c r="J153" s="115"/>
      <c r="K153" s="115"/>
      <c r="L153" s="115"/>
      <c r="M153" s="119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</row>
    <row r="154" spans="1:30" ht="12" customHeight="1">
      <c r="A154" s="115"/>
      <c r="B154" s="115"/>
      <c r="C154" s="115"/>
      <c r="D154" s="116"/>
      <c r="E154" s="117"/>
      <c r="F154" s="116"/>
      <c r="G154" s="115"/>
      <c r="H154" s="115"/>
      <c r="I154" s="115"/>
      <c r="J154" s="115"/>
      <c r="K154" s="115"/>
      <c r="L154" s="115"/>
      <c r="M154" s="119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</row>
    <row r="155" spans="1:30" ht="12" customHeight="1">
      <c r="A155" s="115"/>
      <c r="B155" s="115"/>
      <c r="C155" s="115"/>
      <c r="D155" s="116"/>
      <c r="E155" s="117"/>
      <c r="F155" s="116"/>
      <c r="G155" s="115"/>
      <c r="H155" s="115"/>
      <c r="I155" s="115"/>
      <c r="J155" s="115"/>
      <c r="K155" s="115"/>
      <c r="L155" s="115"/>
      <c r="M155" s="119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</row>
    <row r="156" spans="1:30" ht="12" customHeight="1">
      <c r="A156" s="115"/>
      <c r="B156" s="115"/>
      <c r="C156" s="115"/>
      <c r="D156" s="116"/>
      <c r="E156" s="117"/>
      <c r="F156" s="116"/>
      <c r="G156" s="115"/>
      <c r="H156" s="115"/>
      <c r="I156" s="115"/>
      <c r="J156" s="115"/>
      <c r="K156" s="115"/>
      <c r="L156" s="115"/>
      <c r="M156" s="119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</row>
    <row r="157" spans="1:30" ht="12" customHeight="1">
      <c r="A157" s="115"/>
      <c r="B157" s="115"/>
      <c r="C157" s="115"/>
      <c r="D157" s="116"/>
      <c r="E157" s="117"/>
      <c r="F157" s="116"/>
      <c r="G157" s="115"/>
      <c r="H157" s="115"/>
      <c r="I157" s="115"/>
      <c r="J157" s="115"/>
      <c r="K157" s="115"/>
      <c r="L157" s="115"/>
      <c r="M157" s="119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</row>
    <row r="158" spans="1:30" ht="12" customHeight="1">
      <c r="A158" s="115"/>
      <c r="B158" s="115"/>
      <c r="C158" s="115"/>
      <c r="D158" s="116"/>
      <c r="E158" s="117"/>
      <c r="F158" s="116"/>
      <c r="G158" s="115"/>
      <c r="H158" s="115"/>
      <c r="I158" s="115"/>
      <c r="J158" s="115"/>
      <c r="K158" s="115"/>
      <c r="L158" s="115"/>
      <c r="M158" s="119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</row>
    <row r="159" spans="1:30" ht="12" customHeight="1">
      <c r="A159" s="115"/>
      <c r="B159" s="115"/>
      <c r="C159" s="115"/>
      <c r="D159" s="116"/>
      <c r="E159" s="117"/>
      <c r="F159" s="116"/>
      <c r="G159" s="115"/>
      <c r="H159" s="115"/>
      <c r="I159" s="115"/>
      <c r="J159" s="115"/>
      <c r="K159" s="115"/>
      <c r="L159" s="115"/>
      <c r="M159" s="119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</row>
    <row r="160" spans="1:30" ht="12" customHeight="1">
      <c r="A160" s="115"/>
      <c r="B160" s="115"/>
      <c r="C160" s="115"/>
      <c r="D160" s="116"/>
      <c r="E160" s="117"/>
      <c r="F160" s="116"/>
      <c r="G160" s="115"/>
      <c r="H160" s="115"/>
      <c r="I160" s="115"/>
      <c r="J160" s="115"/>
      <c r="K160" s="115"/>
      <c r="L160" s="115"/>
      <c r="M160" s="119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</row>
    <row r="161" spans="1:30" ht="12" customHeight="1">
      <c r="A161" s="115"/>
      <c r="B161" s="115"/>
      <c r="C161" s="115"/>
      <c r="D161" s="116"/>
      <c r="E161" s="117"/>
      <c r="F161" s="116"/>
      <c r="G161" s="115"/>
      <c r="H161" s="115"/>
      <c r="I161" s="115"/>
      <c r="J161" s="115"/>
      <c r="K161" s="115"/>
      <c r="L161" s="115"/>
      <c r="M161" s="119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</row>
    <row r="162" spans="1:30" ht="12" customHeight="1">
      <c r="A162" s="115"/>
      <c r="B162" s="115"/>
      <c r="C162" s="115"/>
      <c r="D162" s="116"/>
      <c r="E162" s="117"/>
      <c r="F162" s="116"/>
      <c r="G162" s="115"/>
      <c r="H162" s="115"/>
      <c r="I162" s="115"/>
      <c r="J162" s="115"/>
      <c r="K162" s="115"/>
      <c r="L162" s="115"/>
      <c r="M162" s="119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</row>
    <row r="163" spans="1:30" ht="12" customHeight="1">
      <c r="A163" s="115"/>
      <c r="B163" s="115"/>
      <c r="C163" s="115"/>
      <c r="D163" s="116"/>
      <c r="E163" s="117"/>
      <c r="F163" s="116"/>
      <c r="G163" s="115"/>
      <c r="H163" s="115"/>
      <c r="I163" s="115"/>
      <c r="J163" s="115"/>
      <c r="K163" s="115"/>
      <c r="L163" s="115"/>
      <c r="M163" s="119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</row>
    <row r="164" spans="1:30" ht="12" customHeight="1">
      <c r="A164" s="115"/>
      <c r="B164" s="115"/>
      <c r="C164" s="115"/>
      <c r="D164" s="116"/>
      <c r="E164" s="117"/>
      <c r="F164" s="116"/>
      <c r="G164" s="115"/>
      <c r="H164" s="115"/>
      <c r="I164" s="115"/>
      <c r="J164" s="115"/>
      <c r="K164" s="115"/>
      <c r="L164" s="115"/>
      <c r="M164" s="119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</row>
    <row r="165" spans="1:30" ht="12" customHeight="1">
      <c r="A165" s="115"/>
      <c r="B165" s="115"/>
      <c r="C165" s="115"/>
      <c r="D165" s="116"/>
      <c r="E165" s="117"/>
      <c r="F165" s="116"/>
      <c r="G165" s="115"/>
      <c r="H165" s="115"/>
      <c r="I165" s="115"/>
      <c r="J165" s="115"/>
      <c r="K165" s="115"/>
      <c r="L165" s="115"/>
      <c r="M165" s="119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</row>
    <row r="166" spans="1:30" ht="12" customHeight="1">
      <c r="A166" s="115"/>
      <c r="B166" s="115"/>
      <c r="C166" s="115"/>
      <c r="D166" s="116"/>
      <c r="E166" s="117"/>
      <c r="F166" s="116"/>
      <c r="G166" s="115"/>
      <c r="H166" s="115"/>
      <c r="I166" s="115"/>
      <c r="J166" s="115"/>
      <c r="K166" s="115"/>
      <c r="L166" s="115"/>
      <c r="M166" s="119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</row>
    <row r="167" spans="1:30" ht="12" customHeight="1">
      <c r="A167" s="115"/>
      <c r="B167" s="115"/>
      <c r="C167" s="115"/>
      <c r="D167" s="116"/>
      <c r="E167" s="117"/>
      <c r="F167" s="116"/>
      <c r="G167" s="115"/>
      <c r="H167" s="115"/>
      <c r="I167" s="115"/>
      <c r="J167" s="115"/>
      <c r="K167" s="115"/>
      <c r="L167" s="115"/>
      <c r="M167" s="119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</row>
    <row r="168" spans="1:30" ht="12" customHeight="1">
      <c r="A168" s="115"/>
      <c r="B168" s="115"/>
      <c r="C168" s="115"/>
      <c r="D168" s="116"/>
      <c r="E168" s="117"/>
      <c r="F168" s="116"/>
      <c r="G168" s="115"/>
      <c r="H168" s="115"/>
      <c r="I168" s="115"/>
      <c r="J168" s="115"/>
      <c r="K168" s="115"/>
      <c r="L168" s="115"/>
      <c r="M168" s="119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</row>
    <row r="169" spans="1:30" ht="12" customHeight="1">
      <c r="A169" s="115"/>
      <c r="B169" s="115"/>
      <c r="C169" s="115"/>
      <c r="D169" s="116"/>
      <c r="E169" s="117"/>
      <c r="F169" s="116"/>
      <c r="G169" s="115"/>
      <c r="H169" s="115"/>
      <c r="I169" s="115"/>
      <c r="J169" s="115"/>
      <c r="K169" s="115"/>
      <c r="L169" s="115"/>
      <c r="M169" s="119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</row>
    <row r="170" spans="1:30" ht="12" customHeight="1">
      <c r="A170" s="115"/>
      <c r="B170" s="115"/>
      <c r="C170" s="115"/>
      <c r="D170" s="116"/>
      <c r="E170" s="117"/>
      <c r="F170" s="116"/>
      <c r="G170" s="115"/>
      <c r="H170" s="115"/>
      <c r="I170" s="115"/>
      <c r="J170" s="115"/>
      <c r="K170" s="115"/>
      <c r="L170" s="115"/>
      <c r="M170" s="119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</row>
    <row r="171" spans="1:30" ht="12" customHeight="1">
      <c r="A171" s="115"/>
      <c r="B171" s="115"/>
      <c r="C171" s="115"/>
      <c r="D171" s="116"/>
      <c r="E171" s="117"/>
      <c r="F171" s="116"/>
      <c r="G171" s="115"/>
      <c r="H171" s="115"/>
      <c r="I171" s="115"/>
      <c r="J171" s="115"/>
      <c r="K171" s="115"/>
      <c r="L171" s="115"/>
      <c r="M171" s="119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</row>
    <row r="172" spans="1:30" ht="12" customHeight="1">
      <c r="A172" s="115"/>
      <c r="B172" s="115"/>
      <c r="C172" s="115"/>
      <c r="D172" s="116"/>
      <c r="E172" s="117"/>
      <c r="F172" s="116"/>
      <c r="G172" s="115"/>
      <c r="H172" s="115"/>
      <c r="I172" s="115"/>
      <c r="J172" s="115"/>
      <c r="K172" s="115"/>
      <c r="L172" s="115"/>
      <c r="M172" s="119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</row>
    <row r="173" spans="1:30" ht="12" customHeight="1">
      <c r="A173" s="115"/>
      <c r="B173" s="115"/>
      <c r="C173" s="115"/>
      <c r="D173" s="116"/>
      <c r="E173" s="117"/>
      <c r="F173" s="116"/>
      <c r="G173" s="115"/>
      <c r="H173" s="115"/>
      <c r="I173" s="115"/>
      <c r="J173" s="115"/>
      <c r="K173" s="115"/>
      <c r="L173" s="115"/>
      <c r="M173" s="119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</row>
    <row r="174" spans="1:30" ht="12" customHeight="1">
      <c r="A174" s="115"/>
      <c r="B174" s="115"/>
      <c r="C174" s="115"/>
      <c r="D174" s="116"/>
      <c r="E174" s="117"/>
      <c r="F174" s="116"/>
      <c r="G174" s="115"/>
      <c r="H174" s="115"/>
      <c r="I174" s="115"/>
      <c r="J174" s="115"/>
      <c r="K174" s="115"/>
      <c r="L174" s="115"/>
      <c r="M174" s="119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</row>
    <row r="175" spans="1:30" ht="12" customHeight="1">
      <c r="A175" s="115"/>
      <c r="B175" s="115"/>
      <c r="C175" s="115"/>
      <c r="D175" s="116"/>
      <c r="E175" s="117"/>
      <c r="F175" s="116"/>
      <c r="G175" s="115"/>
      <c r="H175" s="115"/>
      <c r="I175" s="115"/>
      <c r="J175" s="115"/>
      <c r="K175" s="115"/>
      <c r="L175" s="115"/>
      <c r="M175" s="119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</row>
    <row r="176" spans="1:30" ht="12" customHeight="1">
      <c r="A176" s="115"/>
      <c r="B176" s="115"/>
      <c r="C176" s="115"/>
      <c r="D176" s="116"/>
      <c r="E176" s="117"/>
      <c r="F176" s="116"/>
      <c r="G176" s="115"/>
      <c r="H176" s="115"/>
      <c r="I176" s="115"/>
      <c r="J176" s="115"/>
      <c r="K176" s="115"/>
      <c r="L176" s="115"/>
      <c r="M176" s="119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</row>
    <row r="177" spans="1:30" ht="12" customHeight="1">
      <c r="A177" s="115"/>
      <c r="B177" s="115"/>
      <c r="C177" s="115"/>
      <c r="D177" s="116"/>
      <c r="E177" s="117"/>
      <c r="F177" s="116"/>
      <c r="G177" s="115"/>
      <c r="H177" s="115"/>
      <c r="I177" s="115"/>
      <c r="J177" s="115"/>
      <c r="K177" s="115"/>
      <c r="L177" s="115"/>
      <c r="M177" s="119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</row>
    <row r="178" spans="1:30" ht="12" customHeight="1">
      <c r="A178" s="115"/>
      <c r="B178" s="115"/>
      <c r="C178" s="115"/>
      <c r="D178" s="116"/>
      <c r="E178" s="117"/>
      <c r="F178" s="116"/>
      <c r="G178" s="115"/>
      <c r="H178" s="115"/>
      <c r="I178" s="115"/>
      <c r="J178" s="115"/>
      <c r="K178" s="115"/>
      <c r="L178" s="115"/>
      <c r="M178" s="119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</row>
    <row r="179" spans="1:30" ht="12" customHeight="1">
      <c r="A179" s="115"/>
      <c r="B179" s="115"/>
      <c r="C179" s="115"/>
      <c r="D179" s="116"/>
      <c r="E179" s="117"/>
      <c r="F179" s="116"/>
      <c r="G179" s="115"/>
      <c r="H179" s="115"/>
      <c r="I179" s="115"/>
      <c r="J179" s="115"/>
      <c r="K179" s="115"/>
      <c r="L179" s="115"/>
      <c r="M179" s="119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</row>
    <row r="180" spans="1:30" ht="12" customHeight="1">
      <c r="A180" s="115"/>
      <c r="B180" s="115"/>
      <c r="C180" s="115"/>
      <c r="D180" s="116"/>
      <c r="E180" s="117"/>
      <c r="F180" s="116"/>
      <c r="G180" s="115"/>
      <c r="H180" s="115"/>
      <c r="I180" s="115"/>
      <c r="J180" s="115"/>
      <c r="K180" s="115"/>
      <c r="L180" s="115"/>
      <c r="M180" s="119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</row>
    <row r="181" spans="1:30" ht="12" customHeight="1">
      <c r="A181" s="115"/>
      <c r="B181" s="115"/>
      <c r="C181" s="115"/>
      <c r="D181" s="116"/>
      <c r="E181" s="117"/>
      <c r="F181" s="116"/>
      <c r="G181" s="115"/>
      <c r="H181" s="115"/>
      <c r="I181" s="115"/>
      <c r="J181" s="115"/>
      <c r="K181" s="115"/>
      <c r="L181" s="115"/>
      <c r="M181" s="119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</row>
    <row r="182" spans="1:30" ht="12" customHeight="1">
      <c r="A182" s="115"/>
      <c r="B182" s="115"/>
      <c r="C182" s="115"/>
      <c r="D182" s="116"/>
      <c r="E182" s="117"/>
      <c r="F182" s="116"/>
      <c r="G182" s="115"/>
      <c r="H182" s="115"/>
      <c r="I182" s="115"/>
      <c r="J182" s="115"/>
      <c r="K182" s="115"/>
      <c r="L182" s="115"/>
      <c r="M182" s="119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</row>
    <row r="183" spans="1:30" ht="12" customHeight="1">
      <c r="A183" s="115"/>
      <c r="B183" s="115"/>
      <c r="C183" s="115"/>
      <c r="D183" s="116"/>
      <c r="E183" s="117"/>
      <c r="F183" s="116"/>
      <c r="G183" s="115"/>
      <c r="H183" s="115"/>
      <c r="I183" s="115"/>
      <c r="J183" s="115"/>
      <c r="K183" s="115"/>
      <c r="L183" s="115"/>
      <c r="M183" s="119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</row>
    <row r="184" spans="1:30" ht="12" customHeight="1">
      <c r="A184" s="115"/>
      <c r="B184" s="115"/>
      <c r="C184" s="115"/>
      <c r="D184" s="116"/>
      <c r="E184" s="117"/>
      <c r="F184" s="116"/>
      <c r="G184" s="115"/>
      <c r="H184" s="115"/>
      <c r="I184" s="115"/>
      <c r="J184" s="115"/>
      <c r="K184" s="115"/>
      <c r="L184" s="115"/>
      <c r="M184" s="119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</row>
    <row r="185" spans="1:30" ht="12" customHeight="1">
      <c r="A185" s="115"/>
      <c r="B185" s="115"/>
      <c r="C185" s="115"/>
      <c r="D185" s="116"/>
      <c r="E185" s="117"/>
      <c r="F185" s="116"/>
      <c r="G185" s="115"/>
      <c r="H185" s="115"/>
      <c r="I185" s="115"/>
      <c r="J185" s="115"/>
      <c r="K185" s="115"/>
      <c r="L185" s="115"/>
      <c r="M185" s="119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</row>
    <row r="186" spans="1:30" ht="12" customHeight="1">
      <c r="A186" s="115"/>
      <c r="B186" s="115"/>
      <c r="C186" s="115"/>
      <c r="D186" s="116"/>
      <c r="E186" s="117"/>
      <c r="F186" s="116"/>
      <c r="G186" s="115"/>
      <c r="H186" s="115"/>
      <c r="I186" s="115"/>
      <c r="J186" s="115"/>
      <c r="K186" s="115"/>
      <c r="L186" s="115"/>
      <c r="M186" s="119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</row>
    <row r="187" spans="1:30" ht="12" customHeight="1">
      <c r="A187" s="115"/>
      <c r="B187" s="115"/>
      <c r="C187" s="115"/>
      <c r="D187" s="116"/>
      <c r="E187" s="117"/>
      <c r="F187" s="116"/>
      <c r="G187" s="115"/>
      <c r="H187" s="115"/>
      <c r="I187" s="115"/>
      <c r="J187" s="115"/>
      <c r="K187" s="115"/>
      <c r="L187" s="115"/>
      <c r="M187" s="119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</row>
    <row r="188" spans="1:30" ht="12" customHeight="1">
      <c r="A188" s="115"/>
      <c r="B188" s="115"/>
      <c r="C188" s="115"/>
      <c r="D188" s="116"/>
      <c r="E188" s="117"/>
      <c r="F188" s="116"/>
      <c r="G188" s="115"/>
      <c r="H188" s="115"/>
      <c r="I188" s="115"/>
      <c r="J188" s="115"/>
      <c r="K188" s="115"/>
      <c r="L188" s="115"/>
      <c r="M188" s="119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</row>
    <row r="189" spans="1:30" ht="12" customHeight="1">
      <c r="A189" s="115"/>
      <c r="B189" s="115"/>
      <c r="C189" s="115"/>
      <c r="D189" s="116"/>
      <c r="E189" s="117"/>
      <c r="F189" s="116"/>
      <c r="G189" s="115"/>
      <c r="H189" s="115"/>
      <c r="I189" s="115"/>
      <c r="J189" s="115"/>
      <c r="K189" s="115"/>
      <c r="L189" s="115"/>
      <c r="M189" s="119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</row>
    <row r="190" spans="1:30" ht="12" customHeight="1">
      <c r="A190" s="115"/>
      <c r="B190" s="115"/>
      <c r="C190" s="115"/>
      <c r="D190" s="116"/>
      <c r="E190" s="117"/>
      <c r="F190" s="116"/>
      <c r="G190" s="115"/>
      <c r="H190" s="115"/>
      <c r="I190" s="115"/>
      <c r="J190" s="115"/>
      <c r="K190" s="115"/>
      <c r="L190" s="115"/>
      <c r="M190" s="119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</row>
    <row r="191" spans="1:30" ht="12" customHeight="1">
      <c r="A191" s="115"/>
      <c r="B191" s="115"/>
      <c r="C191" s="115"/>
      <c r="D191" s="116"/>
      <c r="E191" s="117"/>
      <c r="F191" s="116"/>
      <c r="G191" s="115"/>
      <c r="H191" s="115"/>
      <c r="I191" s="115"/>
      <c r="J191" s="115"/>
      <c r="K191" s="115"/>
      <c r="L191" s="115"/>
      <c r="M191" s="119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</row>
    <row r="192" spans="1:30" ht="12" customHeight="1">
      <c r="A192" s="115"/>
      <c r="B192" s="115"/>
      <c r="C192" s="115"/>
      <c r="D192" s="116"/>
      <c r="E192" s="117"/>
      <c r="F192" s="116"/>
      <c r="G192" s="115"/>
      <c r="H192" s="115"/>
      <c r="I192" s="115"/>
      <c r="J192" s="115"/>
      <c r="K192" s="115"/>
      <c r="L192" s="115"/>
      <c r="M192" s="119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</row>
    <row r="193" spans="1:30" ht="12" customHeight="1">
      <c r="A193" s="115"/>
      <c r="B193" s="115"/>
      <c r="C193" s="115"/>
      <c r="D193" s="116"/>
      <c r="E193" s="117"/>
      <c r="F193" s="116"/>
      <c r="G193" s="115"/>
      <c r="H193" s="115"/>
      <c r="I193" s="115"/>
      <c r="J193" s="115"/>
      <c r="K193" s="115"/>
      <c r="L193" s="115"/>
      <c r="M193" s="119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</row>
    <row r="194" spans="1:30" ht="12" customHeight="1">
      <c r="A194" s="115"/>
      <c r="B194" s="115"/>
      <c r="C194" s="115"/>
      <c r="D194" s="116"/>
      <c r="E194" s="117"/>
      <c r="F194" s="116"/>
      <c r="G194" s="115"/>
      <c r="H194" s="115"/>
      <c r="I194" s="115"/>
      <c r="J194" s="115"/>
      <c r="K194" s="115"/>
      <c r="L194" s="115"/>
      <c r="M194" s="119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</row>
    <row r="195" spans="1:30" ht="12" customHeight="1">
      <c r="A195" s="115"/>
      <c r="B195" s="115"/>
      <c r="C195" s="115"/>
      <c r="D195" s="116"/>
      <c r="E195" s="117"/>
      <c r="F195" s="116"/>
      <c r="G195" s="115"/>
      <c r="H195" s="115"/>
      <c r="I195" s="115"/>
      <c r="J195" s="115"/>
      <c r="K195" s="115"/>
      <c r="L195" s="115"/>
      <c r="M195" s="119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</row>
    <row r="196" spans="1:30" ht="12" customHeight="1">
      <c r="A196" s="115"/>
      <c r="B196" s="115"/>
      <c r="C196" s="115"/>
      <c r="D196" s="116"/>
      <c r="E196" s="117"/>
      <c r="F196" s="116"/>
      <c r="G196" s="115"/>
      <c r="H196" s="115"/>
      <c r="I196" s="115"/>
      <c r="J196" s="115"/>
      <c r="K196" s="115"/>
      <c r="L196" s="115"/>
      <c r="M196" s="119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</row>
    <row r="197" spans="1:30" ht="12" customHeight="1">
      <c r="A197" s="115"/>
      <c r="B197" s="115"/>
      <c r="C197" s="115"/>
      <c r="D197" s="116"/>
      <c r="E197" s="117"/>
      <c r="F197" s="116"/>
      <c r="G197" s="115"/>
      <c r="H197" s="115"/>
      <c r="I197" s="115"/>
      <c r="J197" s="115"/>
      <c r="K197" s="115"/>
      <c r="L197" s="115"/>
      <c r="M197" s="119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</row>
    <row r="198" spans="1:30" ht="12" customHeight="1">
      <c r="A198" s="115"/>
      <c r="B198" s="115"/>
      <c r="C198" s="115"/>
      <c r="D198" s="116"/>
      <c r="E198" s="117"/>
      <c r="F198" s="116"/>
      <c r="G198" s="115"/>
      <c r="H198" s="115"/>
      <c r="I198" s="115"/>
      <c r="J198" s="115"/>
      <c r="K198" s="115"/>
      <c r="L198" s="115"/>
      <c r="M198" s="119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</row>
    <row r="199" spans="1:30" ht="12" customHeight="1">
      <c r="A199" s="115"/>
      <c r="B199" s="115"/>
      <c r="C199" s="115"/>
      <c r="D199" s="116"/>
      <c r="E199" s="117"/>
      <c r="F199" s="116"/>
      <c r="G199" s="115"/>
      <c r="H199" s="115"/>
      <c r="I199" s="115"/>
      <c r="J199" s="115"/>
      <c r="K199" s="115"/>
      <c r="L199" s="115"/>
      <c r="M199" s="119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</row>
    <row r="200" spans="1:30" ht="12" customHeight="1">
      <c r="A200" s="115"/>
      <c r="B200" s="115"/>
      <c r="C200" s="115"/>
      <c r="D200" s="116"/>
      <c r="E200" s="117"/>
      <c r="F200" s="116"/>
      <c r="G200" s="115"/>
      <c r="H200" s="115"/>
      <c r="I200" s="115"/>
      <c r="J200" s="115"/>
      <c r="K200" s="115"/>
      <c r="L200" s="115"/>
      <c r="M200" s="119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</row>
    <row r="201" spans="1:30" ht="12" customHeight="1">
      <c r="A201" s="115"/>
      <c r="B201" s="115"/>
      <c r="C201" s="115"/>
      <c r="D201" s="116"/>
      <c r="E201" s="117"/>
      <c r="F201" s="116"/>
      <c r="G201" s="115"/>
      <c r="H201" s="115"/>
      <c r="I201" s="115"/>
      <c r="J201" s="115"/>
      <c r="K201" s="115"/>
      <c r="L201" s="115"/>
      <c r="M201" s="119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</row>
    <row r="202" spans="1:30" ht="12" customHeight="1">
      <c r="A202" s="115"/>
      <c r="B202" s="115"/>
      <c r="C202" s="115"/>
      <c r="D202" s="116"/>
      <c r="E202" s="117"/>
      <c r="F202" s="116"/>
      <c r="G202" s="115"/>
      <c r="H202" s="115"/>
      <c r="I202" s="115"/>
      <c r="J202" s="115"/>
      <c r="K202" s="115"/>
      <c r="L202" s="115"/>
      <c r="M202" s="119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</row>
    <row r="203" spans="1:30" ht="12" customHeight="1">
      <c r="A203" s="115"/>
      <c r="B203" s="115"/>
      <c r="C203" s="115"/>
      <c r="D203" s="116"/>
      <c r="E203" s="117"/>
      <c r="F203" s="116"/>
      <c r="G203" s="115"/>
      <c r="H203" s="115"/>
      <c r="I203" s="115"/>
      <c r="J203" s="115"/>
      <c r="K203" s="115"/>
      <c r="L203" s="115"/>
      <c r="M203" s="119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</row>
    <row r="204" spans="1:30" ht="12" customHeight="1">
      <c r="A204" s="115"/>
      <c r="B204" s="115"/>
      <c r="C204" s="115"/>
      <c r="D204" s="116"/>
      <c r="E204" s="117"/>
      <c r="F204" s="116"/>
      <c r="G204" s="115"/>
      <c r="H204" s="115"/>
      <c r="I204" s="115"/>
      <c r="J204" s="115"/>
      <c r="K204" s="115"/>
      <c r="L204" s="115"/>
      <c r="M204" s="119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</row>
    <row r="205" spans="1:30" ht="12" customHeight="1">
      <c r="A205" s="115"/>
      <c r="B205" s="115"/>
      <c r="C205" s="115"/>
      <c r="D205" s="116"/>
      <c r="E205" s="117"/>
      <c r="F205" s="116"/>
      <c r="G205" s="115"/>
      <c r="H205" s="115"/>
      <c r="I205" s="115"/>
      <c r="J205" s="115"/>
      <c r="K205" s="115"/>
      <c r="L205" s="115"/>
      <c r="M205" s="119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</row>
    <row r="206" spans="1:30" ht="12" customHeight="1">
      <c r="A206" s="115"/>
      <c r="B206" s="115"/>
      <c r="C206" s="115"/>
      <c r="D206" s="116"/>
      <c r="E206" s="117"/>
      <c r="F206" s="116"/>
      <c r="G206" s="115"/>
      <c r="H206" s="115"/>
      <c r="I206" s="115"/>
      <c r="J206" s="115"/>
      <c r="K206" s="115"/>
      <c r="L206" s="115"/>
      <c r="M206" s="119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</row>
    <row r="207" spans="1:30" ht="12" customHeight="1">
      <c r="A207" s="115"/>
      <c r="B207" s="115"/>
      <c r="C207" s="115"/>
      <c r="D207" s="116"/>
      <c r="E207" s="117"/>
      <c r="F207" s="116"/>
      <c r="G207" s="115"/>
      <c r="H207" s="115"/>
      <c r="I207" s="115"/>
      <c r="J207" s="115"/>
      <c r="K207" s="115"/>
      <c r="L207" s="115"/>
      <c r="M207" s="119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</row>
    <row r="208" spans="1:30" ht="12" customHeight="1">
      <c r="A208" s="115"/>
      <c r="B208" s="115"/>
      <c r="C208" s="115"/>
      <c r="D208" s="116"/>
      <c r="E208" s="117"/>
      <c r="F208" s="116"/>
      <c r="G208" s="115"/>
      <c r="H208" s="115"/>
      <c r="I208" s="115"/>
      <c r="J208" s="115"/>
      <c r="K208" s="115"/>
      <c r="L208" s="115"/>
      <c r="M208" s="119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</row>
    <row r="209" spans="1:30" ht="12" customHeight="1">
      <c r="A209" s="115"/>
      <c r="B209" s="115"/>
      <c r="C209" s="115"/>
      <c r="D209" s="116"/>
      <c r="E209" s="117"/>
      <c r="F209" s="116"/>
      <c r="G209" s="115"/>
      <c r="H209" s="115"/>
      <c r="I209" s="115"/>
      <c r="J209" s="115"/>
      <c r="K209" s="115"/>
      <c r="L209" s="115"/>
      <c r="M209" s="119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</row>
    <row r="210" spans="1:30" ht="12" customHeight="1">
      <c r="A210" s="115"/>
      <c r="B210" s="115"/>
      <c r="C210" s="115"/>
      <c r="D210" s="116"/>
      <c r="E210" s="117"/>
      <c r="F210" s="116"/>
      <c r="G210" s="115"/>
      <c r="H210" s="115"/>
      <c r="I210" s="115"/>
      <c r="J210" s="115"/>
      <c r="K210" s="115"/>
      <c r="L210" s="115"/>
      <c r="M210" s="119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</row>
    <row r="211" spans="1:30" ht="12" customHeight="1">
      <c r="A211" s="115"/>
      <c r="B211" s="115"/>
      <c r="C211" s="115"/>
      <c r="D211" s="116"/>
      <c r="E211" s="117"/>
      <c r="F211" s="116"/>
      <c r="G211" s="115"/>
      <c r="H211" s="115"/>
      <c r="I211" s="115"/>
      <c r="J211" s="115"/>
      <c r="K211" s="115"/>
      <c r="L211" s="115"/>
      <c r="M211" s="119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</row>
    <row r="212" spans="1:30" ht="12" customHeight="1">
      <c r="A212" s="115"/>
      <c r="B212" s="115"/>
      <c r="C212" s="115"/>
      <c r="D212" s="116"/>
      <c r="E212" s="117"/>
      <c r="F212" s="116"/>
      <c r="G212" s="115"/>
      <c r="H212" s="115"/>
      <c r="I212" s="115"/>
      <c r="J212" s="115"/>
      <c r="K212" s="115"/>
      <c r="L212" s="115"/>
      <c r="M212" s="119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</row>
    <row r="213" spans="1:30" ht="12" customHeight="1">
      <c r="A213" s="115"/>
      <c r="B213" s="115"/>
      <c r="C213" s="115"/>
      <c r="D213" s="116"/>
      <c r="E213" s="117"/>
      <c r="F213" s="116"/>
      <c r="G213" s="115"/>
      <c r="H213" s="115"/>
      <c r="I213" s="115"/>
      <c r="J213" s="115"/>
      <c r="K213" s="115"/>
      <c r="L213" s="115"/>
      <c r="M213" s="119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</row>
    <row r="214" spans="1:30" ht="12" customHeight="1">
      <c r="A214" s="115"/>
      <c r="B214" s="115"/>
      <c r="C214" s="115"/>
      <c r="D214" s="116"/>
      <c r="E214" s="117"/>
      <c r="F214" s="116"/>
      <c r="G214" s="115"/>
      <c r="H214" s="115"/>
      <c r="I214" s="115"/>
      <c r="J214" s="115"/>
      <c r="K214" s="115"/>
      <c r="L214" s="115"/>
      <c r="M214" s="119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</row>
    <row r="215" spans="1:30" ht="12" customHeight="1">
      <c r="A215" s="115"/>
      <c r="B215" s="115"/>
      <c r="C215" s="115"/>
      <c r="D215" s="116"/>
      <c r="E215" s="117"/>
      <c r="F215" s="116"/>
      <c r="G215" s="115"/>
      <c r="H215" s="115"/>
      <c r="I215" s="115"/>
      <c r="J215" s="115"/>
      <c r="K215" s="115"/>
      <c r="L215" s="115"/>
      <c r="M215" s="119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</row>
    <row r="216" spans="1:30" ht="12" customHeight="1">
      <c r="A216" s="115"/>
      <c r="B216" s="115"/>
      <c r="C216" s="115"/>
      <c r="D216" s="116"/>
      <c r="E216" s="117"/>
      <c r="F216" s="116"/>
      <c r="G216" s="115"/>
      <c r="H216" s="115"/>
      <c r="I216" s="115"/>
      <c r="J216" s="115"/>
      <c r="K216" s="115"/>
      <c r="L216" s="115"/>
      <c r="M216" s="119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</row>
    <row r="217" spans="1:30" ht="12" customHeight="1">
      <c r="A217" s="115"/>
      <c r="B217" s="115"/>
      <c r="C217" s="115"/>
      <c r="D217" s="116"/>
      <c r="E217" s="117"/>
      <c r="F217" s="116"/>
      <c r="G217" s="115"/>
      <c r="H217" s="115"/>
      <c r="I217" s="115"/>
      <c r="J217" s="115"/>
      <c r="K217" s="115"/>
      <c r="L217" s="115"/>
      <c r="M217" s="119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</row>
    <row r="218" spans="1:30" ht="12" customHeight="1">
      <c r="A218" s="115"/>
      <c r="B218" s="115"/>
      <c r="C218" s="115"/>
      <c r="D218" s="116"/>
      <c r="E218" s="117"/>
      <c r="F218" s="116"/>
      <c r="G218" s="115"/>
      <c r="H218" s="115"/>
      <c r="I218" s="115"/>
      <c r="J218" s="115"/>
      <c r="K218" s="115"/>
      <c r="L218" s="115"/>
      <c r="M218" s="119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</row>
    <row r="219" spans="1:30" ht="12" customHeight="1">
      <c r="A219" s="115"/>
      <c r="B219" s="115"/>
      <c r="C219" s="115"/>
      <c r="D219" s="116"/>
      <c r="E219" s="117"/>
      <c r="F219" s="116"/>
      <c r="G219" s="115"/>
      <c r="H219" s="115"/>
      <c r="I219" s="115"/>
      <c r="J219" s="115"/>
      <c r="K219" s="115"/>
      <c r="L219" s="115"/>
      <c r="M219" s="119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</row>
    <row r="220" spans="1:30" ht="12" customHeight="1">
      <c r="A220" s="115"/>
      <c r="B220" s="115"/>
      <c r="C220" s="115"/>
      <c r="D220" s="116"/>
      <c r="E220" s="117"/>
      <c r="F220" s="116"/>
      <c r="G220" s="115"/>
      <c r="H220" s="115"/>
      <c r="I220" s="115"/>
      <c r="J220" s="115"/>
      <c r="K220" s="115"/>
      <c r="L220" s="115"/>
      <c r="M220" s="119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</row>
    <row r="221" spans="1:30" ht="12" customHeight="1">
      <c r="A221" s="115"/>
      <c r="B221" s="115"/>
      <c r="C221" s="115"/>
      <c r="D221" s="116"/>
      <c r="E221" s="117"/>
      <c r="F221" s="116"/>
      <c r="G221" s="115"/>
      <c r="H221" s="115"/>
      <c r="I221" s="115"/>
      <c r="J221" s="115"/>
      <c r="K221" s="115"/>
      <c r="L221" s="115"/>
      <c r="M221" s="119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</row>
    <row r="222" spans="1:30" ht="12" customHeight="1">
      <c r="A222" s="115"/>
      <c r="B222" s="115"/>
      <c r="C222" s="115"/>
      <c r="D222" s="116"/>
      <c r="E222" s="117"/>
      <c r="F222" s="116"/>
      <c r="G222" s="115"/>
      <c r="H222" s="115"/>
      <c r="I222" s="115"/>
      <c r="J222" s="115"/>
      <c r="K222" s="115"/>
      <c r="L222" s="115"/>
      <c r="M222" s="119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</row>
    <row r="223" spans="1:30" ht="12" customHeight="1">
      <c r="A223" s="115"/>
      <c r="B223" s="115"/>
      <c r="C223" s="115"/>
      <c r="D223" s="116"/>
      <c r="E223" s="117"/>
      <c r="F223" s="116"/>
      <c r="G223" s="115"/>
      <c r="H223" s="115"/>
      <c r="I223" s="115"/>
      <c r="J223" s="115"/>
      <c r="K223" s="115"/>
      <c r="L223" s="115"/>
      <c r="M223" s="119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</row>
    <row r="224" spans="1:30" ht="12" customHeight="1">
      <c r="A224" s="115"/>
      <c r="B224" s="115"/>
      <c r="C224" s="115"/>
      <c r="D224" s="116"/>
      <c r="E224" s="117"/>
      <c r="F224" s="116"/>
      <c r="G224" s="115"/>
      <c r="H224" s="115"/>
      <c r="I224" s="115"/>
      <c r="J224" s="115"/>
      <c r="K224" s="115"/>
      <c r="L224" s="115"/>
      <c r="M224" s="119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</row>
    <row r="225" spans="1:30" ht="12" customHeight="1">
      <c r="A225" s="115"/>
      <c r="B225" s="115"/>
      <c r="C225" s="115"/>
      <c r="D225" s="116"/>
      <c r="E225" s="117"/>
      <c r="F225" s="116"/>
      <c r="G225" s="115"/>
      <c r="H225" s="115"/>
      <c r="I225" s="115"/>
      <c r="J225" s="115"/>
      <c r="K225" s="115"/>
      <c r="L225" s="115"/>
      <c r="M225" s="119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</row>
    <row r="226" spans="1:30" ht="12" customHeight="1">
      <c r="A226" s="115"/>
      <c r="B226" s="115"/>
      <c r="C226" s="115"/>
      <c r="D226" s="116"/>
      <c r="E226" s="117"/>
      <c r="F226" s="116"/>
      <c r="G226" s="115"/>
      <c r="H226" s="115"/>
      <c r="I226" s="115"/>
      <c r="J226" s="115"/>
      <c r="K226" s="115"/>
      <c r="L226" s="115"/>
      <c r="M226" s="119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</row>
    <row r="227" spans="1:30" ht="12" customHeight="1">
      <c r="A227" s="115"/>
      <c r="B227" s="115"/>
      <c r="C227" s="115"/>
      <c r="D227" s="116"/>
      <c r="E227" s="117"/>
      <c r="F227" s="116"/>
      <c r="G227" s="115"/>
      <c r="H227" s="115"/>
      <c r="I227" s="115"/>
      <c r="J227" s="115"/>
      <c r="K227" s="115"/>
      <c r="L227" s="115"/>
      <c r="M227" s="119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</row>
    <row r="228" spans="1:30" ht="12" customHeight="1">
      <c r="A228" s="115"/>
      <c r="B228" s="115"/>
      <c r="C228" s="115"/>
      <c r="D228" s="116"/>
      <c r="E228" s="117"/>
      <c r="F228" s="116"/>
      <c r="G228" s="115"/>
      <c r="H228" s="115"/>
      <c r="I228" s="115"/>
      <c r="J228" s="115"/>
      <c r="K228" s="115"/>
      <c r="L228" s="115"/>
      <c r="M228" s="119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</row>
    <row r="229" spans="1:30" ht="12" customHeight="1">
      <c r="A229" s="115"/>
      <c r="B229" s="115"/>
      <c r="C229" s="115"/>
      <c r="D229" s="116"/>
      <c r="E229" s="117"/>
      <c r="F229" s="116"/>
      <c r="G229" s="115"/>
      <c r="H229" s="115"/>
      <c r="I229" s="115"/>
      <c r="J229" s="115"/>
      <c r="K229" s="115"/>
      <c r="L229" s="115"/>
      <c r="M229" s="119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</row>
    <row r="230" spans="1:30" ht="12" customHeight="1">
      <c r="A230" s="115"/>
      <c r="B230" s="115"/>
      <c r="C230" s="115"/>
      <c r="D230" s="116"/>
      <c r="E230" s="117"/>
      <c r="F230" s="116"/>
      <c r="G230" s="115"/>
      <c r="H230" s="115"/>
      <c r="I230" s="115"/>
      <c r="J230" s="115"/>
      <c r="K230" s="115"/>
      <c r="L230" s="115"/>
      <c r="M230" s="119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</row>
    <row r="231" spans="1:30" ht="12" customHeight="1">
      <c r="A231" s="115"/>
      <c r="B231" s="115"/>
      <c r="C231" s="115"/>
      <c r="D231" s="116"/>
      <c r="E231" s="117"/>
      <c r="F231" s="116"/>
      <c r="G231" s="115"/>
      <c r="H231" s="115"/>
      <c r="I231" s="115"/>
      <c r="J231" s="115"/>
      <c r="K231" s="115"/>
      <c r="L231" s="115"/>
      <c r="M231" s="119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</row>
    <row r="232" spans="1:30" ht="12" customHeight="1">
      <c r="A232" s="115"/>
      <c r="B232" s="115"/>
      <c r="C232" s="115"/>
      <c r="D232" s="116"/>
      <c r="E232" s="117"/>
      <c r="F232" s="116"/>
      <c r="G232" s="115"/>
      <c r="H232" s="115"/>
      <c r="I232" s="115"/>
      <c r="J232" s="115"/>
      <c r="K232" s="115"/>
      <c r="L232" s="115"/>
      <c r="M232" s="119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</row>
    <row r="233" spans="1:30" ht="12" customHeight="1">
      <c r="A233" s="115"/>
      <c r="B233" s="115"/>
      <c r="C233" s="115"/>
      <c r="D233" s="116"/>
      <c r="E233" s="117"/>
      <c r="F233" s="116"/>
      <c r="G233" s="115"/>
      <c r="H233" s="115"/>
      <c r="I233" s="115"/>
      <c r="J233" s="115"/>
      <c r="K233" s="115"/>
      <c r="L233" s="115"/>
      <c r="M233" s="119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</row>
    <row r="234" spans="1:30" ht="12" customHeight="1">
      <c r="A234" s="115"/>
      <c r="B234" s="115"/>
      <c r="C234" s="115"/>
      <c r="D234" s="116"/>
      <c r="E234" s="117"/>
      <c r="F234" s="116"/>
      <c r="G234" s="115"/>
      <c r="H234" s="115"/>
      <c r="I234" s="115"/>
      <c r="J234" s="115"/>
      <c r="K234" s="115"/>
      <c r="L234" s="115"/>
      <c r="M234" s="119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</row>
    <row r="235" spans="1:30" ht="12" customHeight="1">
      <c r="A235" s="115"/>
      <c r="B235" s="115"/>
      <c r="C235" s="115"/>
      <c r="D235" s="116"/>
      <c r="E235" s="117"/>
      <c r="F235" s="116"/>
      <c r="G235" s="115"/>
      <c r="H235" s="115"/>
      <c r="I235" s="115"/>
      <c r="J235" s="115"/>
      <c r="K235" s="115"/>
      <c r="L235" s="115"/>
      <c r="M235" s="119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</row>
    <row r="236" spans="1:30" ht="12" customHeight="1">
      <c r="A236" s="115"/>
      <c r="B236" s="115"/>
      <c r="C236" s="115"/>
      <c r="D236" s="116"/>
      <c r="E236" s="117"/>
      <c r="F236" s="116"/>
      <c r="G236" s="115"/>
      <c r="H236" s="115"/>
      <c r="I236" s="115"/>
      <c r="J236" s="115"/>
      <c r="K236" s="115"/>
      <c r="L236" s="115"/>
      <c r="M236" s="119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</row>
    <row r="237" spans="1:30" ht="12" customHeight="1">
      <c r="A237" s="115"/>
      <c r="B237" s="115"/>
      <c r="C237" s="115"/>
      <c r="D237" s="116"/>
      <c r="E237" s="117"/>
      <c r="F237" s="116"/>
      <c r="G237" s="115"/>
      <c r="H237" s="115"/>
      <c r="I237" s="115"/>
      <c r="J237" s="115"/>
      <c r="K237" s="115"/>
      <c r="L237" s="115"/>
      <c r="M237" s="119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</row>
    <row r="238" spans="1:30" ht="12" customHeight="1">
      <c r="A238" s="115"/>
      <c r="B238" s="115"/>
      <c r="C238" s="115"/>
      <c r="D238" s="116"/>
      <c r="E238" s="117"/>
      <c r="F238" s="116"/>
      <c r="G238" s="115"/>
      <c r="H238" s="115"/>
      <c r="I238" s="115"/>
      <c r="J238" s="115"/>
      <c r="K238" s="115"/>
      <c r="L238" s="115"/>
      <c r="M238" s="119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</row>
    <row r="239" spans="1:30" ht="12" customHeight="1">
      <c r="A239" s="115"/>
      <c r="B239" s="115"/>
      <c r="C239" s="115"/>
      <c r="D239" s="116"/>
      <c r="E239" s="117"/>
      <c r="F239" s="116"/>
      <c r="G239" s="115"/>
      <c r="H239" s="115"/>
      <c r="I239" s="115"/>
      <c r="J239" s="115"/>
      <c r="K239" s="115"/>
      <c r="L239" s="115"/>
      <c r="M239" s="119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</row>
    <row r="240" spans="1:30" ht="12" customHeight="1">
      <c r="A240" s="115"/>
      <c r="B240" s="115"/>
      <c r="C240" s="115"/>
      <c r="D240" s="116"/>
      <c r="E240" s="117"/>
      <c r="F240" s="116"/>
      <c r="G240" s="115"/>
      <c r="H240" s="115"/>
      <c r="I240" s="115"/>
      <c r="J240" s="115"/>
      <c r="K240" s="115"/>
      <c r="L240" s="115"/>
      <c r="M240" s="119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</row>
    <row r="241" spans="1:30" ht="12" customHeight="1">
      <c r="A241" s="115"/>
      <c r="B241" s="115"/>
      <c r="C241" s="115"/>
      <c r="D241" s="116"/>
      <c r="E241" s="117"/>
      <c r="F241" s="116"/>
      <c r="G241" s="115"/>
      <c r="H241" s="115"/>
      <c r="I241" s="115"/>
      <c r="J241" s="115"/>
      <c r="K241" s="115"/>
      <c r="L241" s="115"/>
      <c r="M241" s="119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</row>
    <row r="242" spans="1:30" ht="12" customHeight="1">
      <c r="A242" s="115"/>
      <c r="B242" s="115"/>
      <c r="C242" s="115"/>
      <c r="D242" s="116"/>
      <c r="E242" s="117"/>
      <c r="F242" s="116"/>
      <c r="G242" s="115"/>
      <c r="H242" s="115"/>
      <c r="I242" s="115"/>
      <c r="J242" s="115"/>
      <c r="K242" s="115"/>
      <c r="L242" s="115"/>
      <c r="M242" s="119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</row>
    <row r="243" spans="1:30" ht="12" customHeight="1">
      <c r="A243" s="115"/>
      <c r="B243" s="115"/>
      <c r="C243" s="115"/>
      <c r="D243" s="116"/>
      <c r="E243" s="117"/>
      <c r="F243" s="116"/>
      <c r="G243" s="115"/>
      <c r="H243" s="115"/>
      <c r="I243" s="115"/>
      <c r="J243" s="115"/>
      <c r="K243" s="115"/>
      <c r="L243" s="115"/>
      <c r="M243" s="119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</row>
    <row r="244" spans="1:30" ht="12" customHeight="1">
      <c r="A244" s="115"/>
      <c r="B244" s="115"/>
      <c r="C244" s="115"/>
      <c r="D244" s="116"/>
      <c r="E244" s="117"/>
      <c r="F244" s="116"/>
      <c r="G244" s="115"/>
      <c r="H244" s="115"/>
      <c r="I244" s="115"/>
      <c r="J244" s="115"/>
      <c r="K244" s="115"/>
      <c r="L244" s="115"/>
      <c r="M244" s="119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</row>
    <row r="245" spans="1:30" ht="12" customHeight="1">
      <c r="A245" s="115"/>
      <c r="B245" s="115"/>
      <c r="C245" s="115"/>
      <c r="D245" s="116"/>
      <c r="E245" s="117"/>
      <c r="F245" s="116"/>
      <c r="G245" s="115"/>
      <c r="H245" s="115"/>
      <c r="I245" s="115"/>
      <c r="J245" s="115"/>
      <c r="K245" s="115"/>
      <c r="L245" s="115"/>
      <c r="M245" s="119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</row>
    <row r="246" spans="1:30" ht="12" customHeight="1">
      <c r="A246" s="115"/>
      <c r="B246" s="115"/>
      <c r="C246" s="115"/>
      <c r="D246" s="116"/>
      <c r="E246" s="117"/>
      <c r="F246" s="116"/>
      <c r="G246" s="115"/>
      <c r="H246" s="115"/>
      <c r="I246" s="115"/>
      <c r="J246" s="115"/>
      <c r="K246" s="115"/>
      <c r="L246" s="115"/>
      <c r="M246" s="119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</row>
    <row r="247" spans="1:30" ht="12" customHeight="1">
      <c r="A247" s="115"/>
      <c r="B247" s="115"/>
      <c r="C247" s="115"/>
      <c r="D247" s="116"/>
      <c r="E247" s="117"/>
      <c r="F247" s="116"/>
      <c r="G247" s="115"/>
      <c r="H247" s="115"/>
      <c r="I247" s="115"/>
      <c r="J247" s="115"/>
      <c r="K247" s="115"/>
      <c r="L247" s="115"/>
      <c r="M247" s="119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</row>
    <row r="248" spans="1:30" ht="12" customHeight="1">
      <c r="A248" s="115"/>
      <c r="B248" s="115"/>
      <c r="C248" s="115"/>
      <c r="D248" s="116"/>
      <c r="E248" s="117"/>
      <c r="F248" s="116"/>
      <c r="G248" s="115"/>
      <c r="H248" s="115"/>
      <c r="I248" s="115"/>
      <c r="J248" s="115"/>
      <c r="K248" s="115"/>
      <c r="L248" s="115"/>
      <c r="M248" s="119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</row>
    <row r="249" spans="1:30" ht="12" customHeight="1">
      <c r="A249" s="115"/>
      <c r="B249" s="115"/>
      <c r="C249" s="115"/>
      <c r="D249" s="116"/>
      <c r="E249" s="117"/>
      <c r="F249" s="116"/>
      <c r="G249" s="115"/>
      <c r="H249" s="115"/>
      <c r="I249" s="115"/>
      <c r="J249" s="115"/>
      <c r="K249" s="115"/>
      <c r="L249" s="115"/>
      <c r="M249" s="119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</row>
    <row r="250" spans="1:30" ht="12" customHeight="1">
      <c r="A250" s="115"/>
      <c r="B250" s="115"/>
      <c r="C250" s="115"/>
      <c r="D250" s="116"/>
      <c r="E250" s="117"/>
      <c r="F250" s="116"/>
      <c r="G250" s="115"/>
      <c r="H250" s="115"/>
      <c r="I250" s="115"/>
      <c r="J250" s="115"/>
      <c r="K250" s="115"/>
      <c r="L250" s="115"/>
      <c r="M250" s="119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</row>
    <row r="251" spans="1:30" ht="12" customHeight="1">
      <c r="A251" s="115"/>
      <c r="B251" s="115"/>
      <c r="C251" s="115"/>
      <c r="D251" s="116"/>
      <c r="E251" s="117"/>
      <c r="F251" s="116"/>
      <c r="G251" s="115"/>
      <c r="H251" s="115"/>
      <c r="I251" s="115"/>
      <c r="J251" s="115"/>
      <c r="K251" s="115"/>
      <c r="L251" s="115"/>
      <c r="M251" s="119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</row>
    <row r="252" spans="1:30" ht="12" customHeight="1">
      <c r="A252" s="115"/>
      <c r="B252" s="115"/>
      <c r="C252" s="115"/>
      <c r="D252" s="116"/>
      <c r="E252" s="117"/>
      <c r="F252" s="116"/>
      <c r="G252" s="115"/>
      <c r="H252" s="115"/>
      <c r="I252" s="115"/>
      <c r="J252" s="115"/>
      <c r="K252" s="115"/>
      <c r="L252" s="115"/>
      <c r="M252" s="119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</row>
    <row r="253" spans="1:30" ht="12" customHeight="1">
      <c r="A253" s="115"/>
      <c r="B253" s="115"/>
      <c r="C253" s="115"/>
      <c r="D253" s="116"/>
      <c r="E253" s="117"/>
      <c r="F253" s="116"/>
      <c r="G253" s="115"/>
      <c r="H253" s="115"/>
      <c r="I253" s="115"/>
      <c r="J253" s="115"/>
      <c r="K253" s="115"/>
      <c r="L253" s="115"/>
      <c r="M253" s="119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</row>
    <row r="254" spans="1:30" ht="12" customHeight="1">
      <c r="A254" s="115"/>
      <c r="B254" s="115"/>
      <c r="C254" s="115"/>
      <c r="D254" s="116"/>
      <c r="E254" s="117"/>
      <c r="F254" s="116"/>
      <c r="G254" s="115"/>
      <c r="H254" s="115"/>
      <c r="I254" s="115"/>
      <c r="J254" s="115"/>
      <c r="K254" s="115"/>
      <c r="L254" s="115"/>
      <c r="M254" s="119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</row>
    <row r="255" spans="1:30" ht="12" customHeight="1">
      <c r="A255" s="115"/>
      <c r="B255" s="115"/>
      <c r="C255" s="115"/>
      <c r="D255" s="116"/>
      <c r="E255" s="117"/>
      <c r="F255" s="116"/>
      <c r="G255" s="115"/>
      <c r="H255" s="115"/>
      <c r="I255" s="115"/>
      <c r="J255" s="115"/>
      <c r="K255" s="115"/>
      <c r="L255" s="115"/>
      <c r="M255" s="119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</row>
    <row r="256" spans="1:30" ht="12" customHeight="1">
      <c r="A256" s="115"/>
      <c r="B256" s="115"/>
      <c r="C256" s="115"/>
      <c r="D256" s="116"/>
      <c r="E256" s="117"/>
      <c r="F256" s="116"/>
      <c r="G256" s="115"/>
      <c r="H256" s="115"/>
      <c r="I256" s="115"/>
      <c r="J256" s="115"/>
      <c r="K256" s="115"/>
      <c r="L256" s="115"/>
      <c r="M256" s="119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</row>
    <row r="257" spans="1:30" ht="12" customHeight="1">
      <c r="A257" s="115"/>
      <c r="B257" s="115"/>
      <c r="C257" s="115"/>
      <c r="D257" s="116"/>
      <c r="E257" s="117"/>
      <c r="F257" s="116"/>
      <c r="G257" s="115"/>
      <c r="H257" s="115"/>
      <c r="I257" s="115"/>
      <c r="J257" s="115"/>
      <c r="K257" s="115"/>
      <c r="L257" s="115"/>
      <c r="M257" s="119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</row>
    <row r="258" spans="1:30" ht="12" customHeight="1">
      <c r="A258" s="115"/>
      <c r="B258" s="115"/>
      <c r="C258" s="115"/>
      <c r="D258" s="116"/>
      <c r="E258" s="117"/>
      <c r="F258" s="116"/>
      <c r="G258" s="115"/>
      <c r="H258" s="115"/>
      <c r="I258" s="115"/>
      <c r="J258" s="115"/>
      <c r="K258" s="115"/>
      <c r="L258" s="115"/>
      <c r="M258" s="119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</row>
    <row r="259" spans="1:30" ht="12" customHeight="1">
      <c r="A259" s="115"/>
      <c r="B259" s="115"/>
      <c r="C259" s="115"/>
      <c r="D259" s="116"/>
      <c r="E259" s="117"/>
      <c r="F259" s="116"/>
      <c r="G259" s="115"/>
      <c r="H259" s="115"/>
      <c r="I259" s="115"/>
      <c r="J259" s="115"/>
      <c r="K259" s="115"/>
      <c r="L259" s="115"/>
      <c r="M259" s="119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</row>
    <row r="260" spans="1:30" ht="12" customHeight="1">
      <c r="A260" s="115"/>
      <c r="B260" s="115"/>
      <c r="C260" s="115"/>
      <c r="D260" s="116"/>
      <c r="E260" s="117"/>
      <c r="F260" s="116"/>
      <c r="G260" s="115"/>
      <c r="H260" s="115"/>
      <c r="I260" s="115"/>
      <c r="J260" s="115"/>
      <c r="K260" s="115"/>
      <c r="L260" s="115"/>
      <c r="M260" s="119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</row>
    <row r="261" spans="1:30" ht="12" customHeight="1">
      <c r="A261" s="115"/>
      <c r="B261" s="115"/>
      <c r="C261" s="115"/>
      <c r="D261" s="116"/>
      <c r="E261" s="117"/>
      <c r="F261" s="116"/>
      <c r="G261" s="115"/>
      <c r="H261" s="115"/>
      <c r="I261" s="115"/>
      <c r="J261" s="115"/>
      <c r="K261" s="115"/>
      <c r="L261" s="115"/>
      <c r="M261" s="119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</row>
    <row r="262" spans="1:30" ht="12" customHeight="1">
      <c r="A262" s="115"/>
      <c r="B262" s="115"/>
      <c r="C262" s="115"/>
      <c r="D262" s="116"/>
      <c r="E262" s="117"/>
      <c r="F262" s="116"/>
      <c r="G262" s="115"/>
      <c r="H262" s="115"/>
      <c r="I262" s="115"/>
      <c r="J262" s="115"/>
      <c r="K262" s="115"/>
      <c r="L262" s="115"/>
      <c r="M262" s="119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</row>
    <row r="263" spans="1:30" ht="12" customHeight="1">
      <c r="A263" s="115"/>
      <c r="B263" s="115"/>
      <c r="C263" s="115"/>
      <c r="D263" s="116"/>
      <c r="E263" s="117"/>
      <c r="F263" s="116"/>
      <c r="G263" s="115"/>
      <c r="H263" s="115"/>
      <c r="I263" s="115"/>
      <c r="J263" s="115"/>
      <c r="K263" s="115"/>
      <c r="L263" s="115"/>
      <c r="M263" s="119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</row>
    <row r="264" spans="1:30" ht="12" customHeight="1">
      <c r="A264" s="115"/>
      <c r="B264" s="115"/>
      <c r="C264" s="115"/>
      <c r="D264" s="116"/>
      <c r="E264" s="117"/>
      <c r="F264" s="116"/>
      <c r="G264" s="115"/>
      <c r="H264" s="115"/>
      <c r="I264" s="115"/>
      <c r="J264" s="115"/>
      <c r="K264" s="115"/>
      <c r="L264" s="115"/>
      <c r="M264" s="119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</row>
    <row r="265" spans="1:30" ht="12" customHeight="1">
      <c r="A265" s="115"/>
      <c r="B265" s="115"/>
      <c r="C265" s="115"/>
      <c r="D265" s="116"/>
      <c r="E265" s="117"/>
      <c r="F265" s="116"/>
      <c r="G265" s="115"/>
      <c r="H265" s="115"/>
      <c r="I265" s="115"/>
      <c r="J265" s="115"/>
      <c r="K265" s="115"/>
      <c r="L265" s="115"/>
      <c r="M265" s="119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</row>
    <row r="266" spans="1:30" ht="12" customHeight="1">
      <c r="A266" s="115"/>
      <c r="B266" s="115"/>
      <c r="C266" s="115"/>
      <c r="D266" s="116"/>
      <c r="E266" s="117"/>
      <c r="F266" s="116"/>
      <c r="G266" s="115"/>
      <c r="H266" s="115"/>
      <c r="I266" s="115"/>
      <c r="J266" s="115"/>
      <c r="K266" s="115"/>
      <c r="L266" s="115"/>
      <c r="M266" s="119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</row>
    <row r="267" spans="1:30" ht="12" customHeight="1">
      <c r="A267" s="115"/>
      <c r="B267" s="115"/>
      <c r="C267" s="115"/>
      <c r="D267" s="116"/>
      <c r="E267" s="117"/>
      <c r="F267" s="116"/>
      <c r="G267" s="115"/>
      <c r="H267" s="115"/>
      <c r="I267" s="115"/>
      <c r="J267" s="115"/>
      <c r="K267" s="115"/>
      <c r="L267" s="115"/>
      <c r="M267" s="119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</row>
    <row r="268" spans="1:30" ht="12" customHeight="1">
      <c r="A268" s="115"/>
      <c r="B268" s="115"/>
      <c r="C268" s="115"/>
      <c r="D268" s="116"/>
      <c r="E268" s="117"/>
      <c r="F268" s="116"/>
      <c r="G268" s="115"/>
      <c r="H268" s="115"/>
      <c r="I268" s="115"/>
      <c r="J268" s="115"/>
      <c r="K268" s="115"/>
      <c r="L268" s="115"/>
      <c r="M268" s="119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</row>
    <row r="269" spans="1:30" ht="12" customHeight="1">
      <c r="A269" s="115"/>
      <c r="B269" s="115"/>
      <c r="C269" s="115"/>
      <c r="D269" s="116"/>
      <c r="E269" s="117"/>
      <c r="F269" s="116"/>
      <c r="G269" s="115"/>
      <c r="H269" s="115"/>
      <c r="I269" s="115"/>
      <c r="J269" s="115"/>
      <c r="K269" s="115"/>
      <c r="L269" s="115"/>
      <c r="M269" s="119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</row>
    <row r="270" spans="1:30" ht="12" customHeight="1">
      <c r="A270" s="115"/>
      <c r="B270" s="115"/>
      <c r="C270" s="115"/>
      <c r="D270" s="116"/>
      <c r="E270" s="117"/>
      <c r="F270" s="116"/>
      <c r="G270" s="115"/>
      <c r="H270" s="115"/>
      <c r="I270" s="115"/>
      <c r="J270" s="115"/>
      <c r="K270" s="115"/>
      <c r="L270" s="115"/>
      <c r="M270" s="119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</row>
    <row r="271" spans="1:30" ht="12" customHeight="1">
      <c r="A271" s="115"/>
      <c r="B271" s="115"/>
      <c r="C271" s="115"/>
      <c r="D271" s="116"/>
      <c r="E271" s="117"/>
      <c r="F271" s="116"/>
      <c r="G271" s="115"/>
      <c r="H271" s="115"/>
      <c r="I271" s="115"/>
      <c r="J271" s="115"/>
      <c r="K271" s="115"/>
      <c r="L271" s="115"/>
      <c r="M271" s="119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</row>
    <row r="272" spans="1:30" ht="12" customHeight="1">
      <c r="A272" s="115"/>
      <c r="B272" s="115"/>
      <c r="C272" s="115"/>
      <c r="D272" s="116"/>
      <c r="E272" s="117"/>
      <c r="F272" s="116"/>
      <c r="G272" s="115"/>
      <c r="H272" s="115"/>
      <c r="I272" s="115"/>
      <c r="J272" s="115"/>
      <c r="K272" s="115"/>
      <c r="L272" s="115"/>
      <c r="M272" s="119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</row>
    <row r="273" spans="1:30" ht="12" customHeight="1">
      <c r="A273" s="115"/>
      <c r="B273" s="115"/>
      <c r="C273" s="115"/>
      <c r="D273" s="116"/>
      <c r="E273" s="117"/>
      <c r="F273" s="116"/>
      <c r="G273" s="115"/>
      <c r="H273" s="115"/>
      <c r="I273" s="115"/>
      <c r="J273" s="115"/>
      <c r="K273" s="115"/>
      <c r="L273" s="115"/>
      <c r="M273" s="119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</row>
    <row r="274" spans="1:30" ht="12" customHeight="1">
      <c r="A274" s="115"/>
      <c r="B274" s="115"/>
      <c r="C274" s="115"/>
      <c r="D274" s="116"/>
      <c r="E274" s="117"/>
      <c r="F274" s="116"/>
      <c r="G274" s="115"/>
      <c r="H274" s="115"/>
      <c r="I274" s="115"/>
      <c r="J274" s="115"/>
      <c r="K274" s="115"/>
      <c r="L274" s="115"/>
      <c r="M274" s="119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</row>
    <row r="275" spans="1:30" ht="12" customHeight="1">
      <c r="A275" s="115"/>
      <c r="B275" s="115"/>
      <c r="C275" s="115"/>
      <c r="D275" s="116"/>
      <c r="E275" s="117"/>
      <c r="F275" s="116"/>
      <c r="G275" s="115"/>
      <c r="H275" s="115"/>
      <c r="I275" s="115"/>
      <c r="J275" s="115"/>
      <c r="K275" s="115"/>
      <c r="L275" s="115"/>
      <c r="M275" s="119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</row>
    <row r="276" spans="1:30" ht="12" customHeight="1">
      <c r="A276" s="115"/>
      <c r="B276" s="115"/>
      <c r="C276" s="115"/>
      <c r="D276" s="116"/>
      <c r="E276" s="117"/>
      <c r="F276" s="116"/>
      <c r="G276" s="115"/>
      <c r="H276" s="115"/>
      <c r="I276" s="115"/>
      <c r="J276" s="115"/>
      <c r="K276" s="115"/>
      <c r="L276" s="115"/>
      <c r="M276" s="119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</row>
    <row r="277" spans="1:30" ht="12" customHeight="1">
      <c r="A277" s="115"/>
      <c r="B277" s="115"/>
      <c r="C277" s="115"/>
      <c r="D277" s="116"/>
      <c r="E277" s="117"/>
      <c r="F277" s="116"/>
      <c r="G277" s="115"/>
      <c r="H277" s="115"/>
      <c r="I277" s="115"/>
      <c r="J277" s="115"/>
      <c r="K277" s="115"/>
      <c r="L277" s="115"/>
      <c r="M277" s="119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</row>
    <row r="278" spans="1:30" ht="12" customHeight="1">
      <c r="A278" s="115"/>
      <c r="B278" s="115"/>
      <c r="C278" s="115"/>
      <c r="D278" s="116"/>
      <c r="E278" s="117"/>
      <c r="F278" s="116"/>
      <c r="G278" s="115"/>
      <c r="H278" s="115"/>
      <c r="I278" s="115"/>
      <c r="J278" s="115"/>
      <c r="K278" s="115"/>
      <c r="L278" s="115"/>
      <c r="M278" s="119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</row>
    <row r="279" spans="1:30" ht="12" customHeight="1">
      <c r="A279" s="115"/>
      <c r="B279" s="115"/>
      <c r="C279" s="115"/>
      <c r="D279" s="116"/>
      <c r="E279" s="117"/>
      <c r="F279" s="116"/>
      <c r="G279" s="115"/>
      <c r="H279" s="115"/>
      <c r="I279" s="115"/>
      <c r="J279" s="115"/>
      <c r="K279" s="115"/>
      <c r="L279" s="115"/>
      <c r="M279" s="119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</row>
    <row r="280" spans="1:30" ht="12" customHeight="1">
      <c r="A280" s="115"/>
      <c r="B280" s="115"/>
      <c r="C280" s="115"/>
      <c r="D280" s="116"/>
      <c r="E280" s="117"/>
      <c r="F280" s="116"/>
      <c r="G280" s="115"/>
      <c r="H280" s="115"/>
      <c r="I280" s="115"/>
      <c r="J280" s="115"/>
      <c r="K280" s="115"/>
      <c r="L280" s="115"/>
      <c r="M280" s="119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</row>
    <row r="281" spans="1:30" ht="12" customHeight="1">
      <c r="A281" s="115"/>
      <c r="B281" s="115"/>
      <c r="C281" s="115"/>
      <c r="D281" s="116"/>
      <c r="E281" s="117"/>
      <c r="F281" s="116"/>
      <c r="G281" s="115"/>
      <c r="H281" s="115"/>
      <c r="I281" s="115"/>
      <c r="J281" s="115"/>
      <c r="K281" s="115"/>
      <c r="L281" s="115"/>
      <c r="M281" s="119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</row>
    <row r="282" spans="1:30" ht="12" customHeight="1">
      <c r="A282" s="115"/>
      <c r="B282" s="115"/>
      <c r="C282" s="115"/>
      <c r="D282" s="116"/>
      <c r="E282" s="117"/>
      <c r="F282" s="116"/>
      <c r="G282" s="115"/>
      <c r="H282" s="115"/>
      <c r="I282" s="115"/>
      <c r="J282" s="115"/>
      <c r="K282" s="115"/>
      <c r="L282" s="115"/>
      <c r="M282" s="119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</row>
    <row r="283" spans="1:30" ht="12" customHeight="1">
      <c r="A283" s="115"/>
      <c r="B283" s="115"/>
      <c r="C283" s="115"/>
      <c r="D283" s="116"/>
      <c r="E283" s="117"/>
      <c r="F283" s="116"/>
      <c r="G283" s="115"/>
      <c r="H283" s="115"/>
      <c r="I283" s="115"/>
      <c r="J283" s="115"/>
      <c r="K283" s="115"/>
      <c r="L283" s="115"/>
      <c r="M283" s="119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</row>
    <row r="284" spans="1:30" ht="12" customHeight="1">
      <c r="A284" s="115"/>
      <c r="B284" s="115"/>
      <c r="C284" s="115"/>
      <c r="D284" s="116"/>
      <c r="E284" s="117"/>
      <c r="F284" s="116"/>
      <c r="G284" s="115"/>
      <c r="H284" s="115"/>
      <c r="I284" s="115"/>
      <c r="J284" s="115"/>
      <c r="K284" s="115"/>
      <c r="L284" s="115"/>
      <c r="M284" s="119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</row>
    <row r="285" spans="1:30" ht="12" customHeight="1">
      <c r="A285" s="115"/>
      <c r="B285" s="115"/>
      <c r="C285" s="115"/>
      <c r="D285" s="116"/>
      <c r="E285" s="117"/>
      <c r="F285" s="116"/>
      <c r="G285" s="115"/>
      <c r="H285" s="115"/>
      <c r="I285" s="115"/>
      <c r="J285" s="115"/>
      <c r="K285" s="115"/>
      <c r="L285" s="115"/>
      <c r="M285" s="119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</row>
    <row r="286" spans="1:30" ht="12" customHeight="1">
      <c r="A286" s="115"/>
      <c r="B286" s="115"/>
      <c r="C286" s="115"/>
      <c r="D286" s="116"/>
      <c r="E286" s="117"/>
      <c r="F286" s="116"/>
      <c r="G286" s="115"/>
      <c r="H286" s="115"/>
      <c r="I286" s="115"/>
      <c r="J286" s="115"/>
      <c r="K286" s="115"/>
      <c r="L286" s="115"/>
      <c r="M286" s="119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</row>
    <row r="287" spans="1:30" ht="12" customHeight="1">
      <c r="A287" s="115"/>
      <c r="B287" s="115"/>
      <c r="C287" s="115"/>
      <c r="D287" s="116"/>
      <c r="E287" s="117"/>
      <c r="F287" s="116"/>
      <c r="G287" s="115"/>
      <c r="H287" s="115"/>
      <c r="I287" s="115"/>
      <c r="J287" s="115"/>
      <c r="K287" s="115"/>
      <c r="L287" s="115"/>
      <c r="M287" s="119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</row>
    <row r="288" spans="1:30" ht="12" customHeight="1">
      <c r="A288" s="115"/>
      <c r="B288" s="115"/>
      <c r="C288" s="115"/>
      <c r="D288" s="116"/>
      <c r="E288" s="117"/>
      <c r="F288" s="116"/>
      <c r="G288" s="115"/>
      <c r="H288" s="115"/>
      <c r="I288" s="115"/>
      <c r="J288" s="115"/>
      <c r="K288" s="115"/>
      <c r="L288" s="115"/>
      <c r="M288" s="119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</row>
    <row r="289" spans="1:30" ht="12" customHeight="1">
      <c r="A289" s="115"/>
      <c r="B289" s="115"/>
      <c r="C289" s="115"/>
      <c r="D289" s="116"/>
      <c r="E289" s="117"/>
      <c r="F289" s="116"/>
      <c r="G289" s="115"/>
      <c r="H289" s="115"/>
      <c r="I289" s="115"/>
      <c r="J289" s="115"/>
      <c r="K289" s="115"/>
      <c r="L289" s="115"/>
      <c r="M289" s="119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</row>
    <row r="290" spans="1:30" ht="12" customHeight="1">
      <c r="A290" s="115"/>
      <c r="B290" s="115"/>
      <c r="C290" s="115"/>
      <c r="D290" s="116"/>
      <c r="E290" s="117"/>
      <c r="F290" s="116"/>
      <c r="G290" s="115"/>
      <c r="H290" s="115"/>
      <c r="I290" s="115"/>
      <c r="J290" s="115"/>
      <c r="K290" s="115"/>
      <c r="L290" s="115"/>
      <c r="M290" s="119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</row>
    <row r="291" spans="1:30" ht="12" customHeight="1">
      <c r="A291" s="115"/>
      <c r="B291" s="115"/>
      <c r="C291" s="115"/>
      <c r="D291" s="116"/>
      <c r="E291" s="117"/>
      <c r="F291" s="116"/>
      <c r="G291" s="115"/>
      <c r="H291" s="115"/>
      <c r="I291" s="115"/>
      <c r="J291" s="115"/>
      <c r="K291" s="115"/>
      <c r="L291" s="115"/>
      <c r="M291" s="119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</row>
    <row r="292" spans="1:30" ht="12" customHeight="1">
      <c r="A292" s="115"/>
      <c r="B292" s="115"/>
      <c r="C292" s="115"/>
      <c r="D292" s="116"/>
      <c r="E292" s="117"/>
      <c r="F292" s="116"/>
      <c r="G292" s="115"/>
      <c r="H292" s="115"/>
      <c r="I292" s="115"/>
      <c r="J292" s="115"/>
      <c r="K292" s="115"/>
      <c r="L292" s="115"/>
      <c r="M292" s="119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</row>
    <row r="293" spans="1:30" ht="12" customHeight="1">
      <c r="A293" s="115"/>
      <c r="B293" s="115"/>
      <c r="C293" s="115"/>
      <c r="D293" s="116"/>
      <c r="E293" s="117"/>
      <c r="F293" s="116"/>
      <c r="G293" s="115"/>
      <c r="H293" s="115"/>
      <c r="I293" s="115"/>
      <c r="J293" s="115"/>
      <c r="K293" s="115"/>
      <c r="L293" s="115"/>
      <c r="M293" s="119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</row>
    <row r="294" spans="1:30" ht="12" customHeight="1">
      <c r="A294" s="115"/>
      <c r="B294" s="115"/>
      <c r="C294" s="115"/>
      <c r="D294" s="116"/>
      <c r="E294" s="117"/>
      <c r="F294" s="116"/>
      <c r="G294" s="115"/>
      <c r="H294" s="115"/>
      <c r="I294" s="115"/>
      <c r="J294" s="115"/>
      <c r="K294" s="115"/>
      <c r="L294" s="115"/>
      <c r="M294" s="119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</row>
    <row r="295" spans="1:30" ht="12" customHeight="1">
      <c r="A295" s="115"/>
      <c r="B295" s="115"/>
      <c r="C295" s="115"/>
      <c r="D295" s="116"/>
      <c r="E295" s="117"/>
      <c r="F295" s="116"/>
      <c r="G295" s="115"/>
      <c r="H295" s="115"/>
      <c r="I295" s="115"/>
      <c r="J295" s="115"/>
      <c r="K295" s="115"/>
      <c r="L295" s="115"/>
      <c r="M295" s="119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</row>
    <row r="296" spans="1:30" ht="12" customHeight="1">
      <c r="A296" s="115"/>
      <c r="B296" s="115"/>
      <c r="C296" s="115"/>
      <c r="D296" s="116"/>
      <c r="E296" s="117"/>
      <c r="F296" s="116"/>
      <c r="G296" s="115"/>
      <c r="H296" s="115"/>
      <c r="I296" s="115"/>
      <c r="J296" s="115"/>
      <c r="K296" s="115"/>
      <c r="L296" s="115"/>
      <c r="M296" s="119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</row>
    <row r="297" spans="1:30" ht="12" customHeight="1">
      <c r="A297" s="115"/>
      <c r="B297" s="115"/>
      <c r="C297" s="115"/>
      <c r="D297" s="116"/>
      <c r="E297" s="117"/>
      <c r="F297" s="116"/>
      <c r="G297" s="115"/>
      <c r="H297" s="115"/>
      <c r="I297" s="115"/>
      <c r="J297" s="115"/>
      <c r="K297" s="115"/>
      <c r="L297" s="115"/>
      <c r="M297" s="119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</row>
    <row r="298" spans="1:30" ht="12" customHeight="1">
      <c r="A298" s="115"/>
      <c r="B298" s="115"/>
      <c r="C298" s="115"/>
      <c r="D298" s="116"/>
      <c r="E298" s="117"/>
      <c r="F298" s="116"/>
      <c r="G298" s="115"/>
      <c r="H298" s="115"/>
      <c r="I298" s="115"/>
      <c r="J298" s="115"/>
      <c r="K298" s="115"/>
      <c r="L298" s="115"/>
      <c r="M298" s="119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</row>
    <row r="299" spans="1:30" ht="12" customHeight="1">
      <c r="A299" s="115"/>
      <c r="B299" s="115"/>
      <c r="C299" s="115"/>
      <c r="D299" s="116"/>
      <c r="E299" s="117"/>
      <c r="F299" s="116"/>
      <c r="G299" s="115"/>
      <c r="H299" s="115"/>
      <c r="I299" s="115"/>
      <c r="J299" s="115"/>
      <c r="K299" s="115"/>
      <c r="L299" s="115"/>
      <c r="M299" s="119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</row>
    <row r="300" spans="1:30" ht="12" customHeight="1">
      <c r="A300" s="115"/>
      <c r="B300" s="115"/>
      <c r="C300" s="115"/>
      <c r="D300" s="116"/>
      <c r="E300" s="117"/>
      <c r="F300" s="116"/>
      <c r="G300" s="115"/>
      <c r="H300" s="115"/>
      <c r="I300" s="115"/>
      <c r="J300" s="115"/>
      <c r="K300" s="115"/>
      <c r="L300" s="115"/>
      <c r="M300" s="119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</row>
    <row r="301" spans="1:30" ht="12" customHeight="1">
      <c r="A301" s="115"/>
      <c r="B301" s="115"/>
      <c r="C301" s="115"/>
      <c r="D301" s="116"/>
      <c r="E301" s="117"/>
      <c r="F301" s="116"/>
      <c r="G301" s="115"/>
      <c r="H301" s="115"/>
      <c r="I301" s="115"/>
      <c r="J301" s="115"/>
      <c r="K301" s="115"/>
      <c r="L301" s="115"/>
      <c r="M301" s="119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</row>
    <row r="302" spans="1:30" ht="12" customHeight="1">
      <c r="A302" s="115"/>
      <c r="B302" s="115"/>
      <c r="C302" s="115"/>
      <c r="D302" s="116"/>
      <c r="E302" s="117"/>
      <c r="F302" s="116"/>
      <c r="G302" s="115"/>
      <c r="H302" s="115"/>
      <c r="I302" s="115"/>
      <c r="J302" s="115"/>
      <c r="K302" s="115"/>
      <c r="L302" s="115"/>
      <c r="M302" s="119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</row>
    <row r="303" spans="1:30" ht="12" customHeight="1">
      <c r="A303" s="115"/>
      <c r="B303" s="115"/>
      <c r="C303" s="115"/>
      <c r="D303" s="116"/>
      <c r="E303" s="117"/>
      <c r="F303" s="116"/>
      <c r="G303" s="115"/>
      <c r="H303" s="115"/>
      <c r="I303" s="115"/>
      <c r="J303" s="115"/>
      <c r="K303" s="115"/>
      <c r="L303" s="115"/>
      <c r="M303" s="119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</row>
    <row r="304" spans="1:30" ht="12" customHeight="1">
      <c r="A304" s="115"/>
      <c r="B304" s="115"/>
      <c r="C304" s="115"/>
      <c r="D304" s="116"/>
      <c r="E304" s="117"/>
      <c r="F304" s="116"/>
      <c r="G304" s="115"/>
      <c r="H304" s="115"/>
      <c r="I304" s="115"/>
      <c r="J304" s="115"/>
      <c r="K304" s="115"/>
      <c r="L304" s="115"/>
      <c r="M304" s="119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</row>
    <row r="305" spans="1:30" ht="12" customHeight="1">
      <c r="A305" s="115"/>
      <c r="B305" s="115"/>
      <c r="C305" s="115"/>
      <c r="D305" s="116"/>
      <c r="E305" s="117"/>
      <c r="F305" s="116"/>
      <c r="G305" s="115"/>
      <c r="H305" s="115"/>
      <c r="I305" s="115"/>
      <c r="J305" s="115"/>
      <c r="K305" s="115"/>
      <c r="L305" s="115"/>
      <c r="M305" s="119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</row>
    <row r="306" spans="1:30" ht="12" customHeight="1">
      <c r="A306" s="115"/>
      <c r="B306" s="115"/>
      <c r="C306" s="115"/>
      <c r="D306" s="116"/>
      <c r="E306" s="117"/>
      <c r="F306" s="116"/>
      <c r="G306" s="115"/>
      <c r="H306" s="115"/>
      <c r="I306" s="115"/>
      <c r="J306" s="115"/>
      <c r="K306" s="115"/>
      <c r="L306" s="115"/>
      <c r="M306" s="119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</row>
    <row r="307" spans="1:30" ht="12" customHeight="1">
      <c r="A307" s="115"/>
      <c r="B307" s="115"/>
      <c r="C307" s="115"/>
      <c r="D307" s="116"/>
      <c r="E307" s="117"/>
      <c r="F307" s="116"/>
      <c r="G307" s="115"/>
      <c r="H307" s="115"/>
      <c r="I307" s="115"/>
      <c r="J307" s="115"/>
      <c r="K307" s="115"/>
      <c r="L307" s="115"/>
      <c r="M307" s="119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</row>
    <row r="308" spans="1:30" ht="12" customHeight="1">
      <c r="A308" s="115"/>
      <c r="B308" s="115"/>
      <c r="C308" s="115"/>
      <c r="D308" s="116"/>
      <c r="E308" s="117"/>
      <c r="F308" s="116"/>
      <c r="G308" s="115"/>
      <c r="H308" s="115"/>
      <c r="I308" s="115"/>
      <c r="J308" s="115"/>
      <c r="K308" s="115"/>
      <c r="L308" s="115"/>
      <c r="M308" s="119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</row>
    <row r="309" spans="1:30" ht="12" customHeight="1">
      <c r="A309" s="115"/>
      <c r="B309" s="115"/>
      <c r="C309" s="115"/>
      <c r="D309" s="116"/>
      <c r="E309" s="117"/>
      <c r="F309" s="116"/>
      <c r="G309" s="115"/>
      <c r="H309" s="115"/>
      <c r="I309" s="115"/>
      <c r="J309" s="115"/>
      <c r="K309" s="115"/>
      <c r="L309" s="115"/>
      <c r="M309" s="119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</row>
    <row r="310" spans="1:30" ht="12" customHeight="1">
      <c r="A310" s="115"/>
      <c r="B310" s="115"/>
      <c r="C310" s="115"/>
      <c r="D310" s="116"/>
      <c r="E310" s="117"/>
      <c r="F310" s="116"/>
      <c r="G310" s="115"/>
      <c r="H310" s="115"/>
      <c r="I310" s="115"/>
      <c r="J310" s="115"/>
      <c r="K310" s="115"/>
      <c r="L310" s="115"/>
      <c r="M310" s="119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</row>
    <row r="311" spans="1:30" ht="12" customHeight="1">
      <c r="A311" s="115"/>
      <c r="B311" s="115"/>
      <c r="C311" s="115"/>
      <c r="D311" s="116"/>
      <c r="E311" s="117"/>
      <c r="F311" s="116"/>
      <c r="G311" s="115"/>
      <c r="H311" s="115"/>
      <c r="I311" s="115"/>
      <c r="J311" s="115"/>
      <c r="K311" s="115"/>
      <c r="L311" s="115"/>
      <c r="M311" s="119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</row>
    <row r="312" spans="1:30" ht="12" customHeight="1">
      <c r="A312" s="115"/>
      <c r="B312" s="115"/>
      <c r="C312" s="115"/>
      <c r="D312" s="116"/>
      <c r="E312" s="117"/>
      <c r="F312" s="116"/>
      <c r="G312" s="115"/>
      <c r="H312" s="115"/>
      <c r="I312" s="115"/>
      <c r="J312" s="115"/>
      <c r="K312" s="115"/>
      <c r="L312" s="115"/>
      <c r="M312" s="119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</row>
    <row r="313" spans="1:30" ht="12" customHeight="1">
      <c r="A313" s="115"/>
      <c r="B313" s="115"/>
      <c r="C313" s="115"/>
      <c r="D313" s="116"/>
      <c r="E313" s="117"/>
      <c r="F313" s="116"/>
      <c r="G313" s="115"/>
      <c r="H313" s="115"/>
      <c r="I313" s="115"/>
      <c r="J313" s="115"/>
      <c r="K313" s="115"/>
      <c r="L313" s="115"/>
      <c r="M313" s="119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</row>
    <row r="314" spans="1:30" ht="12" customHeight="1">
      <c r="A314" s="115"/>
      <c r="B314" s="115"/>
      <c r="C314" s="115"/>
      <c r="D314" s="116"/>
      <c r="E314" s="117"/>
      <c r="F314" s="116"/>
      <c r="G314" s="115"/>
      <c r="H314" s="115"/>
      <c r="I314" s="115"/>
      <c r="J314" s="115"/>
      <c r="K314" s="115"/>
      <c r="L314" s="115"/>
      <c r="M314" s="119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</row>
    <row r="315" spans="1:30" ht="12" customHeight="1">
      <c r="A315" s="115"/>
      <c r="B315" s="115"/>
      <c r="C315" s="115"/>
      <c r="D315" s="116"/>
      <c r="E315" s="117"/>
      <c r="F315" s="116"/>
      <c r="G315" s="115"/>
      <c r="H315" s="115"/>
      <c r="I315" s="115"/>
      <c r="J315" s="115"/>
      <c r="K315" s="115"/>
      <c r="L315" s="115"/>
      <c r="M315" s="119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</row>
    <row r="316" spans="1:30" ht="12" customHeight="1">
      <c r="A316" s="115"/>
      <c r="B316" s="115"/>
      <c r="C316" s="115"/>
      <c r="D316" s="116"/>
      <c r="E316" s="117"/>
      <c r="F316" s="116"/>
      <c r="G316" s="115"/>
      <c r="H316" s="115"/>
      <c r="I316" s="115"/>
      <c r="J316" s="115"/>
      <c r="K316" s="115"/>
      <c r="L316" s="115"/>
      <c r="M316" s="119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</row>
    <row r="317" spans="1:30" ht="12" customHeight="1">
      <c r="A317" s="115"/>
      <c r="B317" s="115"/>
      <c r="C317" s="115"/>
      <c r="D317" s="116"/>
      <c r="E317" s="117"/>
      <c r="F317" s="116"/>
      <c r="G317" s="115"/>
      <c r="H317" s="115"/>
      <c r="I317" s="115"/>
      <c r="J317" s="115"/>
      <c r="K317" s="115"/>
      <c r="L317" s="115"/>
      <c r="M317" s="119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</row>
    <row r="318" spans="1:30" ht="12" customHeight="1">
      <c r="A318" s="115"/>
      <c r="B318" s="115"/>
      <c r="C318" s="115"/>
      <c r="D318" s="116"/>
      <c r="E318" s="117"/>
      <c r="F318" s="116"/>
      <c r="G318" s="115"/>
      <c r="H318" s="115"/>
      <c r="I318" s="115"/>
      <c r="J318" s="115"/>
      <c r="K318" s="115"/>
      <c r="L318" s="115"/>
      <c r="M318" s="119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</row>
    <row r="319" spans="1:30" ht="12" customHeight="1">
      <c r="A319" s="115"/>
      <c r="B319" s="115"/>
      <c r="C319" s="115"/>
      <c r="D319" s="116"/>
      <c r="E319" s="117"/>
      <c r="F319" s="116"/>
      <c r="G319" s="115"/>
      <c r="H319" s="115"/>
      <c r="I319" s="115"/>
      <c r="J319" s="115"/>
      <c r="K319" s="115"/>
      <c r="L319" s="115"/>
      <c r="M319" s="119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</row>
    <row r="320" spans="1:30" ht="12" customHeight="1">
      <c r="A320" s="115"/>
      <c r="B320" s="115"/>
      <c r="C320" s="115"/>
      <c r="D320" s="116"/>
      <c r="E320" s="117"/>
      <c r="F320" s="116"/>
      <c r="G320" s="115"/>
      <c r="H320" s="115"/>
      <c r="I320" s="115"/>
      <c r="J320" s="115"/>
      <c r="K320" s="115"/>
      <c r="L320" s="115"/>
      <c r="M320" s="119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</row>
    <row r="321" spans="1:30" ht="12" customHeight="1">
      <c r="A321" s="115"/>
      <c r="B321" s="115"/>
      <c r="C321" s="115"/>
      <c r="D321" s="116"/>
      <c r="E321" s="117"/>
      <c r="F321" s="116"/>
      <c r="G321" s="115"/>
      <c r="H321" s="115"/>
      <c r="I321" s="115"/>
      <c r="J321" s="115"/>
      <c r="K321" s="115"/>
      <c r="L321" s="115"/>
      <c r="M321" s="119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</row>
    <row r="322" spans="1:30" ht="12" customHeight="1">
      <c r="A322" s="115"/>
      <c r="B322" s="115"/>
      <c r="C322" s="115"/>
      <c r="D322" s="116"/>
      <c r="E322" s="117"/>
      <c r="F322" s="116"/>
      <c r="G322" s="115"/>
      <c r="H322" s="115"/>
      <c r="I322" s="115"/>
      <c r="J322" s="115"/>
      <c r="K322" s="115"/>
      <c r="L322" s="115"/>
      <c r="M322" s="119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</row>
    <row r="323" spans="1:30" ht="12" customHeight="1">
      <c r="A323" s="115"/>
      <c r="B323" s="115"/>
      <c r="C323" s="115"/>
      <c r="D323" s="116"/>
      <c r="E323" s="117"/>
      <c r="F323" s="116"/>
      <c r="G323" s="115"/>
      <c r="H323" s="115"/>
      <c r="I323" s="115"/>
      <c r="J323" s="115"/>
      <c r="K323" s="115"/>
      <c r="L323" s="115"/>
      <c r="M323" s="119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</row>
    <row r="324" spans="1:30" ht="12" customHeight="1">
      <c r="A324" s="115"/>
      <c r="B324" s="115"/>
      <c r="C324" s="115"/>
      <c r="D324" s="116"/>
      <c r="E324" s="117"/>
      <c r="F324" s="116"/>
      <c r="G324" s="115"/>
      <c r="H324" s="115"/>
      <c r="I324" s="115"/>
      <c r="J324" s="115"/>
      <c r="K324" s="115"/>
      <c r="L324" s="115"/>
      <c r="M324" s="119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</row>
    <row r="325" spans="1:30" ht="12" customHeight="1">
      <c r="A325" s="115"/>
      <c r="B325" s="115"/>
      <c r="C325" s="115"/>
      <c r="D325" s="116"/>
      <c r="E325" s="117"/>
      <c r="F325" s="116"/>
      <c r="G325" s="115"/>
      <c r="H325" s="115"/>
      <c r="I325" s="115"/>
      <c r="J325" s="115"/>
      <c r="K325" s="115"/>
      <c r="L325" s="115"/>
      <c r="M325" s="119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</row>
    <row r="326" spans="1:30" ht="12" customHeight="1">
      <c r="A326" s="115"/>
      <c r="B326" s="115"/>
      <c r="C326" s="115"/>
      <c r="D326" s="116"/>
      <c r="E326" s="117"/>
      <c r="F326" s="116"/>
      <c r="G326" s="115"/>
      <c r="H326" s="115"/>
      <c r="I326" s="115"/>
      <c r="J326" s="115"/>
      <c r="K326" s="115"/>
      <c r="L326" s="115"/>
      <c r="M326" s="119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</row>
    <row r="327" spans="1:30" ht="12" customHeight="1">
      <c r="A327" s="115"/>
      <c r="B327" s="115"/>
      <c r="C327" s="115"/>
      <c r="D327" s="116"/>
      <c r="E327" s="117"/>
      <c r="F327" s="116"/>
      <c r="G327" s="115"/>
      <c r="H327" s="115"/>
      <c r="I327" s="115"/>
      <c r="J327" s="115"/>
      <c r="K327" s="115"/>
      <c r="L327" s="115"/>
      <c r="M327" s="119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</row>
    <row r="328" spans="1:30" ht="12" customHeight="1">
      <c r="A328" s="115"/>
      <c r="B328" s="115"/>
      <c r="C328" s="115"/>
      <c r="D328" s="116"/>
      <c r="E328" s="117"/>
      <c r="F328" s="116"/>
      <c r="G328" s="115"/>
      <c r="H328" s="115"/>
      <c r="I328" s="115"/>
      <c r="J328" s="115"/>
      <c r="K328" s="115"/>
      <c r="L328" s="115"/>
      <c r="M328" s="119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</row>
    <row r="329" spans="1:30" ht="12" customHeight="1">
      <c r="A329" s="115"/>
      <c r="B329" s="115"/>
      <c r="C329" s="115"/>
      <c r="D329" s="116"/>
      <c r="E329" s="117"/>
      <c r="F329" s="116"/>
      <c r="G329" s="115"/>
      <c r="H329" s="115"/>
      <c r="I329" s="115"/>
      <c r="J329" s="115"/>
      <c r="K329" s="115"/>
      <c r="L329" s="115"/>
      <c r="M329" s="119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</row>
    <row r="330" spans="1:30" ht="12" customHeight="1">
      <c r="A330" s="115"/>
      <c r="B330" s="115"/>
      <c r="C330" s="115"/>
      <c r="D330" s="116"/>
      <c r="E330" s="117"/>
      <c r="F330" s="116"/>
      <c r="G330" s="115"/>
      <c r="H330" s="115"/>
      <c r="I330" s="115"/>
      <c r="J330" s="115"/>
      <c r="K330" s="115"/>
      <c r="L330" s="115"/>
      <c r="M330" s="119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</row>
    <row r="331" spans="1:30" ht="12" customHeight="1">
      <c r="A331" s="115"/>
      <c r="B331" s="115"/>
      <c r="C331" s="115"/>
      <c r="D331" s="116"/>
      <c r="E331" s="117"/>
      <c r="F331" s="116"/>
      <c r="G331" s="115"/>
      <c r="H331" s="115"/>
      <c r="I331" s="115"/>
      <c r="J331" s="115"/>
      <c r="K331" s="115"/>
      <c r="L331" s="115"/>
      <c r="M331" s="119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</row>
    <row r="332" spans="1:30" ht="12" customHeight="1">
      <c r="A332" s="115"/>
      <c r="B332" s="115"/>
      <c r="C332" s="115"/>
      <c r="D332" s="116"/>
      <c r="E332" s="117"/>
      <c r="F332" s="116"/>
      <c r="G332" s="115"/>
      <c r="H332" s="115"/>
      <c r="I332" s="115"/>
      <c r="J332" s="115"/>
      <c r="K332" s="115"/>
      <c r="L332" s="115"/>
      <c r="M332" s="119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</row>
    <row r="333" spans="1:30" ht="12" customHeight="1">
      <c r="A333" s="115"/>
      <c r="B333" s="115"/>
      <c r="C333" s="115"/>
      <c r="D333" s="116"/>
      <c r="E333" s="117"/>
      <c r="F333" s="116"/>
      <c r="G333" s="115"/>
      <c r="H333" s="115"/>
      <c r="I333" s="115"/>
      <c r="J333" s="115"/>
      <c r="K333" s="115"/>
      <c r="L333" s="115"/>
      <c r="M333" s="119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</row>
    <row r="334" spans="1:30" ht="12" customHeight="1">
      <c r="A334" s="115"/>
      <c r="B334" s="115"/>
      <c r="C334" s="115"/>
      <c r="D334" s="116"/>
      <c r="E334" s="117"/>
      <c r="F334" s="116"/>
      <c r="G334" s="115"/>
      <c r="H334" s="115"/>
      <c r="I334" s="115"/>
      <c r="J334" s="115"/>
      <c r="K334" s="115"/>
      <c r="L334" s="115"/>
      <c r="M334" s="119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</row>
    <row r="335" spans="1:30" ht="12" customHeight="1">
      <c r="A335" s="115"/>
      <c r="B335" s="115"/>
      <c r="C335" s="115"/>
      <c r="D335" s="116"/>
      <c r="E335" s="117"/>
      <c r="F335" s="116"/>
      <c r="G335" s="115"/>
      <c r="H335" s="115"/>
      <c r="I335" s="115"/>
      <c r="J335" s="115"/>
      <c r="K335" s="115"/>
      <c r="L335" s="115"/>
      <c r="M335" s="119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</row>
    <row r="336" spans="1:30" ht="12" customHeight="1">
      <c r="A336" s="115"/>
      <c r="B336" s="115"/>
      <c r="C336" s="115"/>
      <c r="D336" s="116"/>
      <c r="E336" s="117"/>
      <c r="F336" s="116"/>
      <c r="G336" s="115"/>
      <c r="H336" s="115"/>
      <c r="I336" s="115"/>
      <c r="J336" s="115"/>
      <c r="K336" s="115"/>
      <c r="L336" s="115"/>
      <c r="M336" s="119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</row>
    <row r="337" spans="1:30" ht="12" customHeight="1">
      <c r="A337" s="115"/>
      <c r="B337" s="115"/>
      <c r="C337" s="115"/>
      <c r="D337" s="116"/>
      <c r="E337" s="117"/>
      <c r="F337" s="116"/>
      <c r="G337" s="115"/>
      <c r="H337" s="115"/>
      <c r="I337" s="115"/>
      <c r="J337" s="115"/>
      <c r="K337" s="115"/>
      <c r="L337" s="115"/>
      <c r="M337" s="119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</row>
    <row r="338" spans="1:30" ht="12" customHeight="1">
      <c r="A338" s="115"/>
      <c r="B338" s="115"/>
      <c r="C338" s="115"/>
      <c r="D338" s="116"/>
      <c r="E338" s="117"/>
      <c r="F338" s="116"/>
      <c r="G338" s="115"/>
      <c r="H338" s="115"/>
      <c r="I338" s="115"/>
      <c r="J338" s="115"/>
      <c r="K338" s="115"/>
      <c r="L338" s="115"/>
      <c r="M338" s="119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</row>
    <row r="339" spans="1:30" ht="12" customHeight="1">
      <c r="A339" s="115"/>
      <c r="B339" s="115"/>
      <c r="C339" s="115"/>
      <c r="D339" s="116"/>
      <c r="E339" s="117"/>
      <c r="F339" s="116"/>
      <c r="G339" s="115"/>
      <c r="H339" s="115"/>
      <c r="I339" s="115"/>
      <c r="J339" s="115"/>
      <c r="K339" s="115"/>
      <c r="L339" s="115"/>
      <c r="M339" s="119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</row>
    <row r="340" spans="1:30" ht="12" customHeight="1">
      <c r="A340" s="115"/>
      <c r="B340" s="115"/>
      <c r="C340" s="115"/>
      <c r="D340" s="116"/>
      <c r="E340" s="117"/>
      <c r="F340" s="116"/>
      <c r="G340" s="115"/>
      <c r="H340" s="115"/>
      <c r="I340" s="115"/>
      <c r="J340" s="115"/>
      <c r="K340" s="115"/>
      <c r="L340" s="115"/>
      <c r="M340" s="119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</row>
    <row r="341" spans="1:30" ht="12" customHeight="1">
      <c r="A341" s="115"/>
      <c r="B341" s="115"/>
      <c r="C341" s="115"/>
      <c r="D341" s="116"/>
      <c r="E341" s="117"/>
      <c r="F341" s="116"/>
      <c r="G341" s="115"/>
      <c r="H341" s="115"/>
      <c r="I341" s="115"/>
      <c r="J341" s="115"/>
      <c r="K341" s="115"/>
      <c r="L341" s="115"/>
      <c r="M341" s="119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</row>
    <row r="342" spans="1:30" ht="12" customHeight="1">
      <c r="A342" s="115"/>
      <c r="B342" s="115"/>
      <c r="C342" s="115"/>
      <c r="D342" s="116"/>
      <c r="E342" s="117"/>
      <c r="F342" s="116"/>
      <c r="G342" s="115"/>
      <c r="H342" s="115"/>
      <c r="I342" s="115"/>
      <c r="J342" s="115"/>
      <c r="K342" s="115"/>
      <c r="L342" s="115"/>
      <c r="M342" s="119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</row>
    <row r="343" spans="1:30" ht="12" customHeight="1">
      <c r="A343" s="115"/>
      <c r="B343" s="115"/>
      <c r="C343" s="115"/>
      <c r="D343" s="116"/>
      <c r="E343" s="117"/>
      <c r="F343" s="116"/>
      <c r="G343" s="115"/>
      <c r="H343" s="115"/>
      <c r="I343" s="115"/>
      <c r="J343" s="115"/>
      <c r="K343" s="115"/>
      <c r="L343" s="115"/>
      <c r="M343" s="119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</row>
    <row r="344" spans="1:30" ht="12" customHeight="1">
      <c r="A344" s="115"/>
      <c r="B344" s="115"/>
      <c r="C344" s="115"/>
      <c r="D344" s="116"/>
      <c r="E344" s="117"/>
      <c r="F344" s="116"/>
      <c r="G344" s="115"/>
      <c r="H344" s="115"/>
      <c r="I344" s="115"/>
      <c r="J344" s="115"/>
      <c r="K344" s="115"/>
      <c r="L344" s="115"/>
      <c r="M344" s="119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</row>
    <row r="345" spans="1:30" ht="12" customHeight="1">
      <c r="A345" s="115"/>
      <c r="B345" s="115"/>
      <c r="C345" s="115"/>
      <c r="D345" s="116"/>
      <c r="E345" s="117"/>
      <c r="F345" s="116"/>
      <c r="G345" s="115"/>
      <c r="H345" s="115"/>
      <c r="I345" s="115"/>
      <c r="J345" s="115"/>
      <c r="K345" s="115"/>
      <c r="L345" s="115"/>
      <c r="M345" s="119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</row>
    <row r="346" spans="1:30" ht="12" customHeight="1">
      <c r="A346" s="115"/>
      <c r="B346" s="115"/>
      <c r="C346" s="115"/>
      <c r="D346" s="116"/>
      <c r="E346" s="117"/>
      <c r="F346" s="116"/>
      <c r="G346" s="115"/>
      <c r="H346" s="115"/>
      <c r="I346" s="115"/>
      <c r="J346" s="115"/>
      <c r="K346" s="115"/>
      <c r="L346" s="115"/>
      <c r="M346" s="119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</row>
    <row r="347" spans="1:30" ht="12" customHeight="1">
      <c r="A347" s="115"/>
      <c r="B347" s="115"/>
      <c r="C347" s="115"/>
      <c r="D347" s="116"/>
      <c r="E347" s="117"/>
      <c r="F347" s="116"/>
      <c r="G347" s="115"/>
      <c r="H347" s="115"/>
      <c r="I347" s="115"/>
      <c r="J347" s="115"/>
      <c r="K347" s="115"/>
      <c r="L347" s="115"/>
      <c r="M347" s="119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</row>
    <row r="348" spans="1:30" ht="12" customHeight="1">
      <c r="A348" s="115"/>
      <c r="B348" s="115"/>
      <c r="C348" s="115"/>
      <c r="D348" s="116"/>
      <c r="E348" s="117"/>
      <c r="F348" s="116"/>
      <c r="G348" s="115"/>
      <c r="H348" s="115"/>
      <c r="I348" s="115"/>
      <c r="J348" s="115"/>
      <c r="K348" s="115"/>
      <c r="L348" s="115"/>
      <c r="M348" s="119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</row>
    <row r="349" spans="1:30" ht="12" customHeight="1">
      <c r="A349" s="115"/>
      <c r="B349" s="115"/>
      <c r="C349" s="115"/>
      <c r="D349" s="116"/>
      <c r="E349" s="117"/>
      <c r="F349" s="116"/>
      <c r="G349" s="115"/>
      <c r="H349" s="115"/>
      <c r="I349" s="115"/>
      <c r="J349" s="115"/>
      <c r="K349" s="115"/>
      <c r="L349" s="115"/>
      <c r="M349" s="119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</row>
    <row r="350" spans="1:30" ht="12" customHeight="1">
      <c r="A350" s="115"/>
      <c r="B350" s="115"/>
      <c r="C350" s="115"/>
      <c r="D350" s="116"/>
      <c r="E350" s="117"/>
      <c r="F350" s="116"/>
      <c r="G350" s="115"/>
      <c r="H350" s="115"/>
      <c r="I350" s="115"/>
      <c r="J350" s="115"/>
      <c r="K350" s="115"/>
      <c r="L350" s="115"/>
      <c r="M350" s="119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</row>
    <row r="351" spans="1:30" ht="12" customHeight="1">
      <c r="A351" s="115"/>
      <c r="B351" s="115"/>
      <c r="C351" s="115"/>
      <c r="D351" s="116"/>
      <c r="E351" s="117"/>
      <c r="F351" s="116"/>
      <c r="G351" s="115"/>
      <c r="H351" s="115"/>
      <c r="I351" s="115"/>
      <c r="J351" s="115"/>
      <c r="K351" s="115"/>
      <c r="L351" s="115"/>
      <c r="M351" s="119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</row>
    <row r="352" spans="1:30" ht="12" customHeight="1">
      <c r="A352" s="115"/>
      <c r="B352" s="115"/>
      <c r="C352" s="115"/>
      <c r="D352" s="116"/>
      <c r="E352" s="117"/>
      <c r="F352" s="116"/>
      <c r="G352" s="115"/>
      <c r="H352" s="115"/>
      <c r="I352" s="115"/>
      <c r="J352" s="115"/>
      <c r="K352" s="115"/>
      <c r="L352" s="115"/>
      <c r="M352" s="119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</row>
    <row r="353" spans="1:30" ht="12" customHeight="1">
      <c r="A353" s="115"/>
      <c r="B353" s="115"/>
      <c r="C353" s="115"/>
      <c r="D353" s="116"/>
      <c r="E353" s="117"/>
      <c r="F353" s="116"/>
      <c r="G353" s="115"/>
      <c r="H353" s="115"/>
      <c r="I353" s="115"/>
      <c r="J353" s="115"/>
      <c r="K353" s="115"/>
      <c r="L353" s="115"/>
      <c r="M353" s="119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</row>
    <row r="354" spans="1:30" ht="12" customHeight="1">
      <c r="A354" s="115"/>
      <c r="B354" s="115"/>
      <c r="C354" s="115"/>
      <c r="D354" s="116"/>
      <c r="E354" s="117"/>
      <c r="F354" s="116"/>
      <c r="G354" s="115"/>
      <c r="H354" s="115"/>
      <c r="I354" s="115"/>
      <c r="J354" s="115"/>
      <c r="K354" s="115"/>
      <c r="L354" s="115"/>
      <c r="M354" s="119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</row>
    <row r="355" spans="1:30" ht="12" customHeight="1">
      <c r="A355" s="115"/>
      <c r="B355" s="115"/>
      <c r="C355" s="115"/>
      <c r="D355" s="116"/>
      <c r="E355" s="117"/>
      <c r="F355" s="116"/>
      <c r="G355" s="115"/>
      <c r="H355" s="115"/>
      <c r="I355" s="115"/>
      <c r="J355" s="115"/>
      <c r="K355" s="115"/>
      <c r="L355" s="115"/>
      <c r="M355" s="119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</row>
    <row r="356" spans="1:30" ht="12" customHeight="1">
      <c r="A356" s="115"/>
      <c r="B356" s="115"/>
      <c r="C356" s="115"/>
      <c r="D356" s="116"/>
      <c r="E356" s="117"/>
      <c r="F356" s="116"/>
      <c r="G356" s="115"/>
      <c r="H356" s="115"/>
      <c r="I356" s="115"/>
      <c r="J356" s="115"/>
      <c r="K356" s="115"/>
      <c r="L356" s="115"/>
      <c r="M356" s="119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</row>
    <row r="357" spans="1:30" ht="12" customHeight="1">
      <c r="A357" s="115"/>
      <c r="B357" s="115"/>
      <c r="C357" s="115"/>
      <c r="D357" s="116"/>
      <c r="E357" s="117"/>
      <c r="F357" s="116"/>
      <c r="G357" s="115"/>
      <c r="H357" s="115"/>
      <c r="I357" s="115"/>
      <c r="J357" s="115"/>
      <c r="K357" s="115"/>
      <c r="L357" s="115"/>
      <c r="M357" s="119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</row>
    <row r="358" spans="1:30" ht="12" customHeight="1">
      <c r="A358" s="115"/>
      <c r="B358" s="115"/>
      <c r="C358" s="115"/>
      <c r="D358" s="116"/>
      <c r="E358" s="117"/>
      <c r="F358" s="116"/>
      <c r="G358" s="115"/>
      <c r="H358" s="115"/>
      <c r="I358" s="115"/>
      <c r="J358" s="115"/>
      <c r="K358" s="115"/>
      <c r="L358" s="115"/>
      <c r="M358" s="119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</row>
    <row r="359" spans="1:30" ht="12" customHeight="1">
      <c r="A359" s="115"/>
      <c r="B359" s="115"/>
      <c r="C359" s="115"/>
      <c r="D359" s="116"/>
      <c r="E359" s="117"/>
      <c r="F359" s="116"/>
      <c r="G359" s="115"/>
      <c r="H359" s="115"/>
      <c r="I359" s="115"/>
      <c r="J359" s="115"/>
      <c r="K359" s="115"/>
      <c r="L359" s="115"/>
      <c r="M359" s="119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</row>
    <row r="360" spans="1:30" ht="12" customHeight="1">
      <c r="A360" s="115"/>
      <c r="B360" s="115"/>
      <c r="C360" s="115"/>
      <c r="D360" s="116"/>
      <c r="E360" s="117"/>
      <c r="F360" s="116"/>
      <c r="G360" s="115"/>
      <c r="H360" s="115"/>
      <c r="I360" s="115"/>
      <c r="J360" s="115"/>
      <c r="K360" s="115"/>
      <c r="L360" s="115"/>
      <c r="M360" s="119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</row>
    <row r="361" spans="1:30" ht="12" customHeight="1">
      <c r="A361" s="115"/>
      <c r="B361" s="115"/>
      <c r="C361" s="115"/>
      <c r="D361" s="116"/>
      <c r="E361" s="117"/>
      <c r="F361" s="116"/>
      <c r="G361" s="115"/>
      <c r="H361" s="115"/>
      <c r="I361" s="115"/>
      <c r="J361" s="115"/>
      <c r="K361" s="115"/>
      <c r="L361" s="115"/>
      <c r="M361" s="119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</row>
    <row r="362" spans="1:30" ht="12" customHeight="1">
      <c r="A362" s="115"/>
      <c r="B362" s="115"/>
      <c r="C362" s="115"/>
      <c r="D362" s="116"/>
      <c r="E362" s="117"/>
      <c r="F362" s="116"/>
      <c r="G362" s="115"/>
      <c r="H362" s="115"/>
      <c r="I362" s="115"/>
      <c r="J362" s="115"/>
      <c r="K362" s="115"/>
      <c r="L362" s="115"/>
      <c r="M362" s="119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</row>
    <row r="363" spans="1:30" ht="12" customHeight="1">
      <c r="A363" s="115"/>
      <c r="B363" s="115"/>
      <c r="C363" s="115"/>
      <c r="D363" s="116"/>
      <c r="E363" s="117"/>
      <c r="F363" s="116"/>
      <c r="G363" s="115"/>
      <c r="H363" s="115"/>
      <c r="I363" s="115"/>
      <c r="J363" s="115"/>
      <c r="K363" s="115"/>
      <c r="L363" s="115"/>
      <c r="M363" s="119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</row>
    <row r="364" spans="1:30" ht="12" customHeight="1">
      <c r="A364" s="115"/>
      <c r="B364" s="115"/>
      <c r="C364" s="115"/>
      <c r="D364" s="116"/>
      <c r="E364" s="117"/>
      <c r="F364" s="116"/>
      <c r="G364" s="115"/>
      <c r="H364" s="115"/>
      <c r="I364" s="115"/>
      <c r="J364" s="115"/>
      <c r="K364" s="115"/>
      <c r="L364" s="115"/>
      <c r="M364" s="119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</row>
    <row r="365" spans="1:30" ht="12" customHeight="1">
      <c r="A365" s="115"/>
      <c r="B365" s="115"/>
      <c r="C365" s="115"/>
      <c r="D365" s="116"/>
      <c r="E365" s="117"/>
      <c r="F365" s="116"/>
      <c r="G365" s="115"/>
      <c r="H365" s="115"/>
      <c r="I365" s="115"/>
      <c r="J365" s="115"/>
      <c r="K365" s="115"/>
      <c r="L365" s="115"/>
      <c r="M365" s="119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</row>
    <row r="366" spans="1:30" ht="12" customHeight="1">
      <c r="A366" s="115"/>
      <c r="B366" s="115"/>
      <c r="C366" s="115"/>
      <c r="D366" s="116"/>
      <c r="E366" s="117"/>
      <c r="F366" s="116"/>
      <c r="G366" s="115"/>
      <c r="H366" s="115"/>
      <c r="I366" s="115"/>
      <c r="J366" s="115"/>
      <c r="K366" s="115"/>
      <c r="L366" s="115"/>
      <c r="M366" s="119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</row>
    <row r="367" spans="1:30" ht="12" customHeight="1">
      <c r="A367" s="115"/>
      <c r="B367" s="115"/>
      <c r="C367" s="115"/>
      <c r="D367" s="116"/>
      <c r="E367" s="117"/>
      <c r="F367" s="116"/>
      <c r="G367" s="115"/>
      <c r="H367" s="115"/>
      <c r="I367" s="115"/>
      <c r="J367" s="115"/>
      <c r="K367" s="115"/>
      <c r="L367" s="115"/>
      <c r="M367" s="119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</row>
    <row r="368" spans="1:30" ht="12" customHeight="1">
      <c r="A368" s="115"/>
      <c r="B368" s="115"/>
      <c r="C368" s="115"/>
      <c r="D368" s="116"/>
      <c r="E368" s="117"/>
      <c r="F368" s="116"/>
      <c r="G368" s="115"/>
      <c r="H368" s="115"/>
      <c r="I368" s="115"/>
      <c r="J368" s="115"/>
      <c r="K368" s="115"/>
      <c r="L368" s="115"/>
      <c r="M368" s="119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</row>
    <row r="369" spans="1:30" ht="12" customHeight="1">
      <c r="A369" s="115"/>
      <c r="B369" s="115"/>
      <c r="C369" s="115"/>
      <c r="D369" s="116"/>
      <c r="E369" s="117"/>
      <c r="F369" s="116"/>
      <c r="G369" s="115"/>
      <c r="H369" s="115"/>
      <c r="I369" s="115"/>
      <c r="J369" s="115"/>
      <c r="K369" s="115"/>
      <c r="L369" s="115"/>
      <c r="M369" s="119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</row>
    <row r="370" spans="1:30" ht="12" customHeight="1">
      <c r="A370" s="115"/>
      <c r="B370" s="115"/>
      <c r="C370" s="115"/>
      <c r="D370" s="116"/>
      <c r="E370" s="117"/>
      <c r="F370" s="116"/>
      <c r="G370" s="115"/>
      <c r="H370" s="115"/>
      <c r="I370" s="115"/>
      <c r="J370" s="115"/>
      <c r="K370" s="115"/>
      <c r="L370" s="115"/>
      <c r="M370" s="119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</row>
    <row r="371" spans="1:30" ht="12" customHeight="1">
      <c r="A371" s="115"/>
      <c r="B371" s="115"/>
      <c r="C371" s="115"/>
      <c r="D371" s="116"/>
      <c r="E371" s="117"/>
      <c r="F371" s="116"/>
      <c r="G371" s="115"/>
      <c r="H371" s="115"/>
      <c r="I371" s="115"/>
      <c r="J371" s="115"/>
      <c r="K371" s="115"/>
      <c r="L371" s="115"/>
      <c r="M371" s="119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</row>
    <row r="372" spans="1:30" ht="12" customHeight="1">
      <c r="A372" s="115"/>
      <c r="B372" s="115"/>
      <c r="C372" s="115"/>
      <c r="D372" s="116"/>
      <c r="E372" s="117"/>
      <c r="F372" s="116"/>
      <c r="G372" s="115"/>
      <c r="H372" s="115"/>
      <c r="I372" s="115"/>
      <c r="J372" s="115"/>
      <c r="K372" s="115"/>
      <c r="L372" s="115"/>
      <c r="M372" s="119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</row>
    <row r="373" spans="1:30" ht="12" customHeight="1">
      <c r="A373" s="115"/>
      <c r="B373" s="115"/>
      <c r="C373" s="115"/>
      <c r="D373" s="116"/>
      <c r="E373" s="117"/>
      <c r="F373" s="116"/>
      <c r="G373" s="115"/>
      <c r="H373" s="115"/>
      <c r="I373" s="115"/>
      <c r="J373" s="115"/>
      <c r="K373" s="115"/>
      <c r="L373" s="115"/>
      <c r="M373" s="119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</row>
    <row r="374" spans="1:30" ht="12" customHeight="1">
      <c r="A374" s="115"/>
      <c r="B374" s="115"/>
      <c r="C374" s="115"/>
      <c r="D374" s="116"/>
      <c r="E374" s="117"/>
      <c r="F374" s="116"/>
      <c r="G374" s="115"/>
      <c r="H374" s="115"/>
      <c r="I374" s="115"/>
      <c r="J374" s="115"/>
      <c r="K374" s="115"/>
      <c r="L374" s="115"/>
      <c r="M374" s="119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</row>
    <row r="375" spans="1:30" ht="12" customHeight="1">
      <c r="A375" s="115"/>
      <c r="B375" s="115"/>
      <c r="C375" s="115"/>
      <c r="D375" s="116"/>
      <c r="E375" s="117"/>
      <c r="F375" s="116"/>
      <c r="G375" s="115"/>
      <c r="H375" s="115"/>
      <c r="I375" s="115"/>
      <c r="J375" s="115"/>
      <c r="K375" s="115"/>
      <c r="L375" s="115"/>
      <c r="M375" s="119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</row>
    <row r="376" spans="1:30" ht="12" customHeight="1">
      <c r="A376" s="115"/>
      <c r="B376" s="115"/>
      <c r="C376" s="115"/>
      <c r="D376" s="116"/>
      <c r="E376" s="117"/>
      <c r="F376" s="116"/>
      <c r="G376" s="115"/>
      <c r="H376" s="115"/>
      <c r="I376" s="115"/>
      <c r="J376" s="115"/>
      <c r="K376" s="115"/>
      <c r="L376" s="115"/>
      <c r="M376" s="119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</row>
    <row r="377" spans="1:30" ht="12" customHeight="1">
      <c r="A377" s="115"/>
      <c r="B377" s="115"/>
      <c r="C377" s="115"/>
      <c r="D377" s="116"/>
      <c r="E377" s="117"/>
      <c r="F377" s="116"/>
      <c r="G377" s="115"/>
      <c r="H377" s="115"/>
      <c r="I377" s="115"/>
      <c r="J377" s="115"/>
      <c r="K377" s="115"/>
      <c r="L377" s="115"/>
      <c r="M377" s="119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</row>
    <row r="378" spans="1:30" ht="12" customHeight="1">
      <c r="A378" s="115"/>
      <c r="B378" s="115"/>
      <c r="C378" s="115"/>
      <c r="D378" s="116"/>
      <c r="E378" s="117"/>
      <c r="F378" s="116"/>
      <c r="G378" s="115"/>
      <c r="H378" s="115"/>
      <c r="I378" s="115"/>
      <c r="J378" s="115"/>
      <c r="K378" s="115"/>
      <c r="L378" s="115"/>
      <c r="M378" s="119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</row>
    <row r="379" spans="1:30" ht="12" customHeight="1">
      <c r="A379" s="115"/>
      <c r="B379" s="115"/>
      <c r="C379" s="115"/>
      <c r="D379" s="116"/>
      <c r="E379" s="117"/>
      <c r="F379" s="116"/>
      <c r="G379" s="115"/>
      <c r="H379" s="115"/>
      <c r="I379" s="115"/>
      <c r="J379" s="115"/>
      <c r="K379" s="115"/>
      <c r="L379" s="115"/>
      <c r="M379" s="119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</row>
    <row r="380" spans="1:30" ht="12" customHeight="1">
      <c r="A380" s="115"/>
      <c r="B380" s="115"/>
      <c r="C380" s="115"/>
      <c r="D380" s="116"/>
      <c r="E380" s="117"/>
      <c r="F380" s="116"/>
      <c r="G380" s="115"/>
      <c r="H380" s="115"/>
      <c r="I380" s="115"/>
      <c r="J380" s="115"/>
      <c r="K380" s="115"/>
      <c r="L380" s="115"/>
      <c r="M380" s="119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</row>
    <row r="381" spans="1:30" ht="12" customHeight="1">
      <c r="A381" s="115"/>
      <c r="B381" s="115"/>
      <c r="C381" s="115"/>
      <c r="D381" s="116"/>
      <c r="E381" s="117"/>
      <c r="F381" s="116"/>
      <c r="G381" s="115"/>
      <c r="H381" s="115"/>
      <c r="I381" s="115"/>
      <c r="J381" s="115"/>
      <c r="K381" s="115"/>
      <c r="L381" s="115"/>
      <c r="M381" s="119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</row>
    <row r="382" spans="1:30" ht="12" customHeight="1">
      <c r="A382" s="115"/>
      <c r="B382" s="115"/>
      <c r="C382" s="115"/>
      <c r="D382" s="116"/>
      <c r="E382" s="117"/>
      <c r="F382" s="116"/>
      <c r="G382" s="115"/>
      <c r="H382" s="115"/>
      <c r="I382" s="115"/>
      <c r="J382" s="115"/>
      <c r="K382" s="115"/>
      <c r="L382" s="115"/>
      <c r="M382" s="119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</row>
    <row r="383" spans="1:30" ht="12" customHeight="1">
      <c r="A383" s="115"/>
      <c r="B383" s="115"/>
      <c r="C383" s="115"/>
      <c r="D383" s="116"/>
      <c r="E383" s="117"/>
      <c r="F383" s="116"/>
      <c r="G383" s="115"/>
      <c r="H383" s="115"/>
      <c r="I383" s="115"/>
      <c r="J383" s="115"/>
      <c r="K383" s="115"/>
      <c r="L383" s="115"/>
      <c r="M383" s="119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</row>
    <row r="384" spans="1:30" ht="12" customHeight="1">
      <c r="A384" s="115"/>
      <c r="B384" s="115"/>
      <c r="C384" s="115"/>
      <c r="D384" s="116"/>
      <c r="E384" s="117"/>
      <c r="F384" s="116"/>
      <c r="G384" s="115"/>
      <c r="H384" s="115"/>
      <c r="I384" s="115"/>
      <c r="J384" s="115"/>
      <c r="K384" s="115"/>
      <c r="L384" s="115"/>
      <c r="M384" s="119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</row>
    <row r="385" spans="1:30" ht="12" customHeight="1">
      <c r="A385" s="115"/>
      <c r="B385" s="115"/>
      <c r="C385" s="115"/>
      <c r="D385" s="116"/>
      <c r="E385" s="117"/>
      <c r="F385" s="116"/>
      <c r="G385" s="115"/>
      <c r="H385" s="115"/>
      <c r="I385" s="115"/>
      <c r="J385" s="115"/>
      <c r="K385" s="115"/>
      <c r="L385" s="115"/>
      <c r="M385" s="119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</row>
    <row r="386" spans="1:30" ht="12" customHeight="1">
      <c r="A386" s="115"/>
      <c r="B386" s="115"/>
      <c r="C386" s="115"/>
      <c r="D386" s="116"/>
      <c r="E386" s="117"/>
      <c r="F386" s="116"/>
      <c r="G386" s="115"/>
      <c r="H386" s="115"/>
      <c r="I386" s="115"/>
      <c r="J386" s="115"/>
      <c r="K386" s="115"/>
      <c r="L386" s="115"/>
      <c r="M386" s="119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</row>
    <row r="387" spans="1:30" ht="12" customHeight="1">
      <c r="A387" s="115"/>
      <c r="B387" s="115"/>
      <c r="C387" s="115"/>
      <c r="D387" s="116"/>
      <c r="E387" s="117"/>
      <c r="F387" s="116"/>
      <c r="G387" s="115"/>
      <c r="H387" s="115"/>
      <c r="I387" s="115"/>
      <c r="J387" s="115"/>
      <c r="K387" s="115"/>
      <c r="L387" s="115"/>
      <c r="M387" s="119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</row>
    <row r="388" spans="1:30" ht="12" customHeight="1">
      <c r="A388" s="115"/>
      <c r="B388" s="115"/>
      <c r="C388" s="115"/>
      <c r="D388" s="116"/>
      <c r="E388" s="117"/>
      <c r="F388" s="116"/>
      <c r="G388" s="115"/>
      <c r="H388" s="115"/>
      <c r="I388" s="115"/>
      <c r="J388" s="115"/>
      <c r="K388" s="115"/>
      <c r="L388" s="115"/>
      <c r="M388" s="119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</row>
    <row r="389" spans="1:30" ht="12" customHeight="1">
      <c r="A389" s="115"/>
      <c r="B389" s="115"/>
      <c r="C389" s="115"/>
      <c r="D389" s="116"/>
      <c r="E389" s="117"/>
      <c r="F389" s="116"/>
      <c r="G389" s="115"/>
      <c r="H389" s="115"/>
      <c r="I389" s="115"/>
      <c r="J389" s="115"/>
      <c r="K389" s="115"/>
      <c r="L389" s="115"/>
      <c r="M389" s="119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</row>
    <row r="390" spans="1:30" ht="12" customHeight="1">
      <c r="A390" s="115"/>
      <c r="B390" s="115"/>
      <c r="C390" s="115"/>
      <c r="D390" s="116"/>
      <c r="E390" s="117"/>
      <c r="F390" s="116"/>
      <c r="G390" s="115"/>
      <c r="H390" s="115"/>
      <c r="I390" s="115"/>
      <c r="J390" s="115"/>
      <c r="K390" s="115"/>
      <c r="L390" s="115"/>
      <c r="M390" s="119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</row>
    <row r="391" spans="1:30" ht="12" customHeight="1">
      <c r="A391" s="115"/>
      <c r="B391" s="115"/>
      <c r="C391" s="115"/>
      <c r="D391" s="116"/>
      <c r="E391" s="117"/>
      <c r="F391" s="116"/>
      <c r="G391" s="115"/>
      <c r="H391" s="115"/>
      <c r="I391" s="115"/>
      <c r="J391" s="115"/>
      <c r="K391" s="115"/>
      <c r="L391" s="115"/>
      <c r="M391" s="119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</row>
    <row r="392" spans="1:30" ht="12" customHeight="1">
      <c r="A392" s="115"/>
      <c r="B392" s="115"/>
      <c r="C392" s="115"/>
      <c r="D392" s="116"/>
      <c r="E392" s="117"/>
      <c r="F392" s="116"/>
      <c r="G392" s="115"/>
      <c r="H392" s="115"/>
      <c r="I392" s="115"/>
      <c r="J392" s="115"/>
      <c r="K392" s="115"/>
      <c r="L392" s="115"/>
      <c r="M392" s="119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</row>
    <row r="393" spans="1:30" ht="12" customHeight="1">
      <c r="A393" s="115"/>
      <c r="B393" s="115"/>
      <c r="C393" s="115"/>
      <c r="D393" s="116"/>
      <c r="E393" s="117"/>
      <c r="F393" s="116"/>
      <c r="G393" s="115"/>
      <c r="H393" s="115"/>
      <c r="I393" s="115"/>
      <c r="J393" s="115"/>
      <c r="K393" s="115"/>
      <c r="L393" s="115"/>
      <c r="M393" s="119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</row>
    <row r="394" spans="1:30" ht="12" customHeight="1">
      <c r="A394" s="115"/>
      <c r="B394" s="115"/>
      <c r="C394" s="115"/>
      <c r="D394" s="116"/>
      <c r="E394" s="117"/>
      <c r="F394" s="116"/>
      <c r="G394" s="115"/>
      <c r="H394" s="115"/>
      <c r="I394" s="115"/>
      <c r="J394" s="115"/>
      <c r="K394" s="115"/>
      <c r="L394" s="115"/>
      <c r="M394" s="119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</row>
    <row r="395" spans="1:30" ht="12" customHeight="1">
      <c r="A395" s="115"/>
      <c r="B395" s="115"/>
      <c r="C395" s="115"/>
      <c r="D395" s="116"/>
      <c r="E395" s="117"/>
      <c r="F395" s="116"/>
      <c r="G395" s="115"/>
      <c r="H395" s="115"/>
      <c r="I395" s="115"/>
      <c r="J395" s="115"/>
      <c r="K395" s="115"/>
      <c r="L395" s="115"/>
      <c r="M395" s="119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</row>
    <row r="396" spans="1:30" ht="12" customHeight="1">
      <c r="A396" s="115"/>
      <c r="B396" s="115"/>
      <c r="C396" s="115"/>
      <c r="D396" s="116"/>
      <c r="E396" s="117"/>
      <c r="F396" s="116"/>
      <c r="G396" s="115"/>
      <c r="H396" s="115"/>
      <c r="I396" s="115"/>
      <c r="J396" s="115"/>
      <c r="K396" s="115"/>
      <c r="L396" s="115"/>
      <c r="M396" s="119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</row>
    <row r="397" spans="1:30" ht="12" customHeight="1">
      <c r="A397" s="115"/>
      <c r="B397" s="115"/>
      <c r="C397" s="115"/>
      <c r="D397" s="116"/>
      <c r="E397" s="117"/>
      <c r="F397" s="116"/>
      <c r="G397" s="115"/>
      <c r="H397" s="115"/>
      <c r="I397" s="115"/>
      <c r="J397" s="115"/>
      <c r="K397" s="115"/>
      <c r="L397" s="115"/>
      <c r="M397" s="119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</row>
    <row r="398" spans="1:30" ht="12" customHeight="1">
      <c r="A398" s="115"/>
      <c r="B398" s="115"/>
      <c r="C398" s="115"/>
      <c r="D398" s="116"/>
      <c r="E398" s="117"/>
      <c r="F398" s="116"/>
      <c r="G398" s="115"/>
      <c r="H398" s="115"/>
      <c r="I398" s="115"/>
      <c r="J398" s="115"/>
      <c r="K398" s="115"/>
      <c r="L398" s="115"/>
      <c r="M398" s="119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</row>
    <row r="399" spans="1:30" ht="12" customHeight="1">
      <c r="A399" s="115"/>
      <c r="B399" s="115"/>
      <c r="C399" s="115"/>
      <c r="D399" s="116"/>
      <c r="E399" s="117"/>
      <c r="F399" s="116"/>
      <c r="G399" s="115"/>
      <c r="H399" s="115"/>
      <c r="I399" s="115"/>
      <c r="J399" s="115"/>
      <c r="K399" s="115"/>
      <c r="L399" s="115"/>
      <c r="M399" s="119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</row>
    <row r="400" spans="1:30" ht="12" customHeight="1">
      <c r="A400" s="115"/>
      <c r="B400" s="115"/>
      <c r="C400" s="115"/>
      <c r="D400" s="116"/>
      <c r="E400" s="117"/>
      <c r="F400" s="116"/>
      <c r="G400" s="115"/>
      <c r="H400" s="115"/>
      <c r="I400" s="115"/>
      <c r="J400" s="115"/>
      <c r="K400" s="115"/>
      <c r="L400" s="115"/>
      <c r="M400" s="119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</row>
    <row r="401" spans="1:30" ht="12" customHeight="1">
      <c r="A401" s="115"/>
      <c r="B401" s="115"/>
      <c r="C401" s="115"/>
      <c r="D401" s="116"/>
      <c r="E401" s="117"/>
      <c r="F401" s="116"/>
      <c r="G401" s="115"/>
      <c r="H401" s="115"/>
      <c r="I401" s="115"/>
      <c r="J401" s="115"/>
      <c r="K401" s="115"/>
      <c r="L401" s="115"/>
      <c r="M401" s="119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</row>
    <row r="402" spans="1:30" ht="12" customHeight="1">
      <c r="A402" s="115"/>
      <c r="B402" s="115"/>
      <c r="C402" s="115"/>
      <c r="D402" s="116"/>
      <c r="E402" s="117"/>
      <c r="F402" s="116"/>
      <c r="G402" s="115"/>
      <c r="H402" s="115"/>
      <c r="I402" s="115"/>
      <c r="J402" s="115"/>
      <c r="K402" s="115"/>
      <c r="L402" s="115"/>
      <c r="M402" s="119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</row>
    <row r="403" spans="1:30" ht="12" customHeight="1">
      <c r="A403" s="115"/>
      <c r="B403" s="115"/>
      <c r="C403" s="115"/>
      <c r="D403" s="116"/>
      <c r="E403" s="117"/>
      <c r="F403" s="116"/>
      <c r="G403" s="115"/>
      <c r="H403" s="115"/>
      <c r="I403" s="115"/>
      <c r="J403" s="115"/>
      <c r="K403" s="115"/>
      <c r="L403" s="115"/>
      <c r="M403" s="119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</row>
    <row r="404" spans="1:30" ht="12" customHeight="1">
      <c r="A404" s="115"/>
      <c r="B404" s="115"/>
      <c r="C404" s="115"/>
      <c r="D404" s="116"/>
      <c r="E404" s="117"/>
      <c r="F404" s="116"/>
      <c r="G404" s="115"/>
      <c r="H404" s="115"/>
      <c r="I404" s="115"/>
      <c r="J404" s="115"/>
      <c r="K404" s="115"/>
      <c r="L404" s="115"/>
      <c r="M404" s="119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</row>
    <row r="405" spans="1:30" ht="12" customHeight="1">
      <c r="A405" s="115"/>
      <c r="B405" s="115"/>
      <c r="C405" s="115"/>
      <c r="D405" s="116"/>
      <c r="E405" s="117"/>
      <c r="F405" s="116"/>
      <c r="G405" s="115"/>
      <c r="H405" s="115"/>
      <c r="I405" s="115"/>
      <c r="J405" s="115"/>
      <c r="K405" s="115"/>
      <c r="L405" s="115"/>
      <c r="M405" s="119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</row>
    <row r="406" spans="1:30" ht="12" customHeight="1">
      <c r="A406" s="115"/>
      <c r="B406" s="115"/>
      <c r="C406" s="115"/>
      <c r="D406" s="116"/>
      <c r="E406" s="117"/>
      <c r="F406" s="116"/>
      <c r="G406" s="115"/>
      <c r="H406" s="115"/>
      <c r="I406" s="115"/>
      <c r="J406" s="115"/>
      <c r="K406" s="115"/>
      <c r="L406" s="115"/>
      <c r="M406" s="119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</row>
    <row r="407" spans="1:30" ht="12" customHeight="1">
      <c r="A407" s="115"/>
      <c r="B407" s="115"/>
      <c r="C407" s="115"/>
      <c r="D407" s="116"/>
      <c r="E407" s="117"/>
      <c r="F407" s="116"/>
      <c r="G407" s="115"/>
      <c r="H407" s="115"/>
      <c r="I407" s="115"/>
      <c r="J407" s="115"/>
      <c r="K407" s="115"/>
      <c r="L407" s="115"/>
      <c r="M407" s="119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</row>
    <row r="408" spans="1:30" ht="12" customHeight="1">
      <c r="A408" s="115"/>
      <c r="B408" s="115"/>
      <c r="C408" s="115"/>
      <c r="D408" s="116"/>
      <c r="E408" s="117"/>
      <c r="F408" s="116"/>
      <c r="G408" s="115"/>
      <c r="H408" s="115"/>
      <c r="I408" s="115"/>
      <c r="J408" s="115"/>
      <c r="K408" s="115"/>
      <c r="L408" s="115"/>
      <c r="M408" s="119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</row>
    <row r="409" spans="1:30" ht="12" customHeight="1">
      <c r="A409" s="115"/>
      <c r="B409" s="115"/>
      <c r="C409" s="115"/>
      <c r="D409" s="116"/>
      <c r="E409" s="117"/>
      <c r="F409" s="116"/>
      <c r="G409" s="115"/>
      <c r="H409" s="115"/>
      <c r="I409" s="115"/>
      <c r="J409" s="115"/>
      <c r="K409" s="115"/>
      <c r="L409" s="115"/>
      <c r="M409" s="119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</row>
    <row r="410" spans="1:30" ht="12" customHeight="1">
      <c r="A410" s="115"/>
      <c r="B410" s="115"/>
      <c r="C410" s="115"/>
      <c r="D410" s="116"/>
      <c r="E410" s="117"/>
      <c r="F410" s="116"/>
      <c r="G410" s="115"/>
      <c r="H410" s="115"/>
      <c r="I410" s="115"/>
      <c r="J410" s="115"/>
      <c r="K410" s="115"/>
      <c r="L410" s="115"/>
      <c r="M410" s="119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</row>
    <row r="411" spans="1:30" ht="12" customHeight="1">
      <c r="A411" s="115"/>
      <c r="B411" s="115"/>
      <c r="C411" s="115"/>
      <c r="D411" s="116"/>
      <c r="E411" s="117"/>
      <c r="F411" s="116"/>
      <c r="G411" s="115"/>
      <c r="H411" s="115"/>
      <c r="I411" s="115"/>
      <c r="J411" s="115"/>
      <c r="K411" s="115"/>
      <c r="L411" s="115"/>
      <c r="M411" s="119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</row>
    <row r="412" spans="1:30" ht="12" customHeight="1">
      <c r="A412" s="115"/>
      <c r="B412" s="115"/>
      <c r="C412" s="115"/>
      <c r="D412" s="116"/>
      <c r="E412" s="117"/>
      <c r="F412" s="116"/>
      <c r="G412" s="115"/>
      <c r="H412" s="115"/>
      <c r="I412" s="115"/>
      <c r="J412" s="115"/>
      <c r="K412" s="115"/>
      <c r="L412" s="115"/>
      <c r="M412" s="119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</row>
    <row r="413" spans="1:30" ht="12" customHeight="1">
      <c r="A413" s="115"/>
      <c r="B413" s="115"/>
      <c r="C413" s="115"/>
      <c r="D413" s="116"/>
      <c r="E413" s="117"/>
      <c r="F413" s="116"/>
      <c r="G413" s="115"/>
      <c r="H413" s="115"/>
      <c r="I413" s="115"/>
      <c r="J413" s="115"/>
      <c r="K413" s="115"/>
      <c r="L413" s="115"/>
      <c r="M413" s="119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</row>
    <row r="414" spans="1:30" ht="12" customHeight="1">
      <c r="A414" s="115"/>
      <c r="B414" s="115"/>
      <c r="C414" s="115"/>
      <c r="D414" s="116"/>
      <c r="E414" s="117"/>
      <c r="F414" s="116"/>
      <c r="G414" s="115"/>
      <c r="H414" s="115"/>
      <c r="I414" s="115"/>
      <c r="J414" s="115"/>
      <c r="K414" s="115"/>
      <c r="L414" s="115"/>
      <c r="M414" s="119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</row>
    <row r="415" spans="1:30" ht="12" customHeight="1">
      <c r="A415" s="115"/>
      <c r="B415" s="115"/>
      <c r="C415" s="115"/>
      <c r="D415" s="116"/>
      <c r="E415" s="117"/>
      <c r="F415" s="116"/>
      <c r="G415" s="115"/>
      <c r="H415" s="115"/>
      <c r="I415" s="115"/>
      <c r="J415" s="115"/>
      <c r="K415" s="115"/>
      <c r="L415" s="115"/>
      <c r="M415" s="119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</row>
    <row r="416" spans="1:30" ht="12" customHeight="1">
      <c r="A416" s="115"/>
      <c r="B416" s="115"/>
      <c r="C416" s="115"/>
      <c r="D416" s="116"/>
      <c r="E416" s="117"/>
      <c r="F416" s="116"/>
      <c r="G416" s="115"/>
      <c r="H416" s="115"/>
      <c r="I416" s="115"/>
      <c r="J416" s="115"/>
      <c r="K416" s="115"/>
      <c r="L416" s="115"/>
      <c r="M416" s="119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</row>
    <row r="417" spans="1:30" ht="12" customHeight="1">
      <c r="A417" s="115"/>
      <c r="B417" s="115"/>
      <c r="C417" s="115"/>
      <c r="D417" s="116"/>
      <c r="E417" s="117"/>
      <c r="F417" s="116"/>
      <c r="G417" s="115"/>
      <c r="H417" s="115"/>
      <c r="I417" s="115"/>
      <c r="J417" s="115"/>
      <c r="K417" s="115"/>
      <c r="L417" s="115"/>
      <c r="M417" s="119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</row>
    <row r="418" spans="1:30" ht="12" customHeight="1">
      <c r="A418" s="115"/>
      <c r="B418" s="115"/>
      <c r="C418" s="115"/>
      <c r="D418" s="116"/>
      <c r="E418" s="117"/>
      <c r="F418" s="116"/>
      <c r="G418" s="115"/>
      <c r="H418" s="115"/>
      <c r="I418" s="115"/>
      <c r="J418" s="115"/>
      <c r="K418" s="115"/>
      <c r="L418" s="115"/>
      <c r="M418" s="119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</row>
    <row r="419" spans="1:30" ht="12" customHeight="1">
      <c r="A419" s="115"/>
      <c r="B419" s="115"/>
      <c r="C419" s="115"/>
      <c r="D419" s="116"/>
      <c r="E419" s="117"/>
      <c r="F419" s="116"/>
      <c r="G419" s="115"/>
      <c r="H419" s="115"/>
      <c r="I419" s="115"/>
      <c r="J419" s="115"/>
      <c r="K419" s="115"/>
      <c r="L419" s="115"/>
      <c r="M419" s="119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</row>
    <row r="420" spans="1:30" ht="12" customHeight="1">
      <c r="A420" s="115"/>
      <c r="B420" s="115"/>
      <c r="C420" s="115"/>
      <c r="D420" s="116"/>
      <c r="E420" s="117"/>
      <c r="F420" s="116"/>
      <c r="G420" s="115"/>
      <c r="H420" s="115"/>
      <c r="I420" s="115"/>
      <c r="J420" s="115"/>
      <c r="K420" s="115"/>
      <c r="L420" s="115"/>
      <c r="M420" s="119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</row>
    <row r="421" spans="1:30" ht="12" customHeight="1">
      <c r="A421" s="115"/>
      <c r="B421" s="115"/>
      <c r="C421" s="115"/>
      <c r="D421" s="116"/>
      <c r="E421" s="117"/>
      <c r="F421" s="116"/>
      <c r="G421" s="115"/>
      <c r="H421" s="115"/>
      <c r="I421" s="115"/>
      <c r="J421" s="115"/>
      <c r="K421" s="115"/>
      <c r="L421" s="115"/>
      <c r="M421" s="119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</row>
    <row r="422" spans="1:30" ht="12" customHeight="1">
      <c r="A422" s="115"/>
      <c r="B422" s="115"/>
      <c r="C422" s="115"/>
      <c r="D422" s="116"/>
      <c r="E422" s="117"/>
      <c r="F422" s="116"/>
      <c r="G422" s="115"/>
      <c r="H422" s="115"/>
      <c r="I422" s="115"/>
      <c r="J422" s="115"/>
      <c r="K422" s="115"/>
      <c r="L422" s="115"/>
      <c r="M422" s="119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</row>
    <row r="423" spans="1:30" ht="12" customHeight="1">
      <c r="A423" s="115"/>
      <c r="B423" s="115"/>
      <c r="C423" s="115"/>
      <c r="D423" s="116"/>
      <c r="E423" s="117"/>
      <c r="F423" s="116"/>
      <c r="G423" s="115"/>
      <c r="H423" s="115"/>
      <c r="I423" s="115"/>
      <c r="J423" s="115"/>
      <c r="K423" s="115"/>
      <c r="L423" s="115"/>
      <c r="M423" s="119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</row>
    <row r="424" spans="1:30" ht="12" customHeight="1">
      <c r="A424" s="115"/>
      <c r="B424" s="115"/>
      <c r="C424" s="115"/>
      <c r="D424" s="116"/>
      <c r="E424" s="117"/>
      <c r="F424" s="116"/>
      <c r="G424" s="115"/>
      <c r="H424" s="115"/>
      <c r="I424" s="115"/>
      <c r="J424" s="115"/>
      <c r="K424" s="115"/>
      <c r="L424" s="115"/>
      <c r="M424" s="119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</row>
    <row r="425" spans="1:30" ht="12" customHeight="1">
      <c r="A425" s="115"/>
      <c r="B425" s="115"/>
      <c r="C425" s="115"/>
      <c r="D425" s="116"/>
      <c r="E425" s="117"/>
      <c r="F425" s="116"/>
      <c r="G425" s="115"/>
      <c r="H425" s="115"/>
      <c r="I425" s="115"/>
      <c r="J425" s="115"/>
      <c r="K425" s="115"/>
      <c r="L425" s="115"/>
      <c r="M425" s="119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</row>
    <row r="426" spans="1:30" ht="12" customHeight="1">
      <c r="A426" s="115"/>
      <c r="B426" s="115"/>
      <c r="C426" s="115"/>
      <c r="D426" s="116"/>
      <c r="E426" s="117"/>
      <c r="F426" s="116"/>
      <c r="G426" s="115"/>
      <c r="H426" s="115"/>
      <c r="I426" s="115"/>
      <c r="J426" s="115"/>
      <c r="K426" s="115"/>
      <c r="L426" s="115"/>
      <c r="M426" s="119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</row>
    <row r="427" spans="1:30" ht="12" customHeight="1">
      <c r="A427" s="115"/>
      <c r="B427" s="115"/>
      <c r="C427" s="115"/>
      <c r="D427" s="116"/>
      <c r="E427" s="117"/>
      <c r="F427" s="116"/>
      <c r="G427" s="115"/>
      <c r="H427" s="115"/>
      <c r="I427" s="115"/>
      <c r="J427" s="115"/>
      <c r="K427" s="115"/>
      <c r="L427" s="115"/>
      <c r="M427" s="119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</row>
    <row r="428" spans="1:30" ht="12" customHeight="1">
      <c r="A428" s="115"/>
      <c r="B428" s="115"/>
      <c r="C428" s="115"/>
      <c r="D428" s="116"/>
      <c r="E428" s="117"/>
      <c r="F428" s="116"/>
      <c r="G428" s="115"/>
      <c r="H428" s="115"/>
      <c r="I428" s="115"/>
      <c r="J428" s="115"/>
      <c r="K428" s="115"/>
      <c r="L428" s="115"/>
      <c r="M428" s="119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</row>
    <row r="429" spans="1:30" ht="12" customHeight="1">
      <c r="A429" s="115"/>
      <c r="B429" s="115"/>
      <c r="C429" s="115"/>
      <c r="D429" s="116"/>
      <c r="E429" s="117"/>
      <c r="F429" s="116"/>
      <c r="G429" s="115"/>
      <c r="H429" s="115"/>
      <c r="I429" s="115"/>
      <c r="J429" s="115"/>
      <c r="K429" s="115"/>
      <c r="L429" s="115"/>
      <c r="M429" s="119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</row>
    <row r="430" spans="1:30" ht="12" customHeight="1">
      <c r="A430" s="115"/>
      <c r="B430" s="115"/>
      <c r="C430" s="115"/>
      <c r="D430" s="116"/>
      <c r="E430" s="117"/>
      <c r="F430" s="116"/>
      <c r="G430" s="115"/>
      <c r="H430" s="115"/>
      <c r="I430" s="115"/>
      <c r="J430" s="115"/>
      <c r="K430" s="115"/>
      <c r="L430" s="115"/>
      <c r="M430" s="119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</row>
    <row r="431" spans="1:30" ht="12" customHeight="1">
      <c r="A431" s="115"/>
      <c r="B431" s="115"/>
      <c r="C431" s="115"/>
      <c r="D431" s="116"/>
      <c r="E431" s="117"/>
      <c r="F431" s="116"/>
      <c r="G431" s="115"/>
      <c r="H431" s="115"/>
      <c r="I431" s="115"/>
      <c r="J431" s="115"/>
      <c r="K431" s="115"/>
      <c r="L431" s="115"/>
      <c r="M431" s="119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</row>
    <row r="432" spans="1:30" ht="12" customHeight="1">
      <c r="A432" s="115"/>
      <c r="B432" s="115"/>
      <c r="C432" s="115"/>
      <c r="D432" s="116"/>
      <c r="E432" s="117"/>
      <c r="F432" s="116"/>
      <c r="G432" s="115"/>
      <c r="H432" s="115"/>
      <c r="I432" s="115"/>
      <c r="J432" s="115"/>
      <c r="K432" s="115"/>
      <c r="L432" s="115"/>
      <c r="M432" s="119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</row>
    <row r="433" spans="1:30" ht="12" customHeight="1">
      <c r="A433" s="115"/>
      <c r="B433" s="115"/>
      <c r="C433" s="115"/>
      <c r="D433" s="116"/>
      <c r="E433" s="117"/>
      <c r="F433" s="116"/>
      <c r="G433" s="115"/>
      <c r="H433" s="115"/>
      <c r="I433" s="115"/>
      <c r="J433" s="115"/>
      <c r="K433" s="115"/>
      <c r="L433" s="115"/>
      <c r="M433" s="119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</row>
    <row r="434" spans="1:30" ht="12" customHeight="1">
      <c r="A434" s="115"/>
      <c r="B434" s="115"/>
      <c r="C434" s="115"/>
      <c r="D434" s="116"/>
      <c r="E434" s="117"/>
      <c r="F434" s="116"/>
      <c r="G434" s="115"/>
      <c r="H434" s="115"/>
      <c r="I434" s="115"/>
      <c r="J434" s="115"/>
      <c r="K434" s="115"/>
      <c r="L434" s="115"/>
      <c r="M434" s="119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</row>
    <row r="435" spans="1:30" ht="12" customHeight="1">
      <c r="A435" s="115"/>
      <c r="B435" s="115"/>
      <c r="C435" s="115"/>
      <c r="D435" s="116"/>
      <c r="E435" s="117"/>
      <c r="F435" s="116"/>
      <c r="G435" s="115"/>
      <c r="H435" s="115"/>
      <c r="I435" s="115"/>
      <c r="J435" s="115"/>
      <c r="K435" s="115"/>
      <c r="L435" s="115"/>
      <c r="M435" s="119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</row>
    <row r="436" spans="1:30" ht="12" customHeight="1">
      <c r="A436" s="115"/>
      <c r="B436" s="115"/>
      <c r="C436" s="115"/>
      <c r="D436" s="116"/>
      <c r="E436" s="117"/>
      <c r="F436" s="116"/>
      <c r="G436" s="115"/>
      <c r="H436" s="115"/>
      <c r="I436" s="115"/>
      <c r="J436" s="115"/>
      <c r="K436" s="115"/>
      <c r="L436" s="115"/>
      <c r="M436" s="119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</row>
    <row r="437" spans="1:30" ht="12" customHeight="1">
      <c r="A437" s="115"/>
      <c r="B437" s="115"/>
      <c r="C437" s="115"/>
      <c r="D437" s="116"/>
      <c r="E437" s="117"/>
      <c r="F437" s="116"/>
      <c r="G437" s="115"/>
      <c r="H437" s="115"/>
      <c r="I437" s="115"/>
      <c r="J437" s="115"/>
      <c r="K437" s="115"/>
      <c r="L437" s="115"/>
      <c r="M437" s="119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</row>
    <row r="438" spans="1:30" ht="12" customHeight="1">
      <c r="A438" s="115"/>
      <c r="B438" s="115"/>
      <c r="C438" s="115"/>
      <c r="D438" s="116"/>
      <c r="E438" s="117"/>
      <c r="F438" s="116"/>
      <c r="G438" s="115"/>
      <c r="H438" s="115"/>
      <c r="I438" s="115"/>
      <c r="J438" s="115"/>
      <c r="K438" s="115"/>
      <c r="L438" s="115"/>
      <c r="M438" s="119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</row>
    <row r="439" spans="1:30" ht="12" customHeight="1">
      <c r="A439" s="115"/>
      <c r="B439" s="115"/>
      <c r="C439" s="115"/>
      <c r="D439" s="116"/>
      <c r="E439" s="117"/>
      <c r="F439" s="116"/>
      <c r="G439" s="115"/>
      <c r="H439" s="115"/>
      <c r="I439" s="115"/>
      <c r="J439" s="115"/>
      <c r="K439" s="115"/>
      <c r="L439" s="115"/>
      <c r="M439" s="119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</row>
    <row r="440" spans="1:30" ht="12" customHeight="1">
      <c r="A440" s="115"/>
      <c r="B440" s="115"/>
      <c r="C440" s="115"/>
      <c r="D440" s="116"/>
      <c r="E440" s="117"/>
      <c r="F440" s="116"/>
      <c r="G440" s="115"/>
      <c r="H440" s="115"/>
      <c r="I440" s="115"/>
      <c r="J440" s="115"/>
      <c r="K440" s="115"/>
      <c r="L440" s="115"/>
      <c r="M440" s="119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</row>
    <row r="441" spans="1:30" ht="12" customHeight="1">
      <c r="A441" s="115"/>
      <c r="B441" s="115"/>
      <c r="C441" s="115"/>
      <c r="D441" s="116"/>
      <c r="E441" s="117"/>
      <c r="F441" s="116"/>
      <c r="G441" s="115"/>
      <c r="H441" s="115"/>
      <c r="I441" s="115"/>
      <c r="J441" s="115"/>
      <c r="K441" s="115"/>
      <c r="L441" s="115"/>
      <c r="M441" s="119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</row>
    <row r="442" spans="1:30" ht="12" customHeight="1">
      <c r="A442" s="115"/>
      <c r="B442" s="115"/>
      <c r="C442" s="115"/>
      <c r="D442" s="116"/>
      <c r="E442" s="117"/>
      <c r="F442" s="116"/>
      <c r="G442" s="115"/>
      <c r="H442" s="115"/>
      <c r="I442" s="115"/>
      <c r="J442" s="115"/>
      <c r="K442" s="115"/>
      <c r="L442" s="115"/>
      <c r="M442" s="119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</row>
    <row r="443" spans="1:30" ht="12" customHeight="1">
      <c r="A443" s="115"/>
      <c r="B443" s="115"/>
      <c r="C443" s="115"/>
      <c r="D443" s="116"/>
      <c r="E443" s="117"/>
      <c r="F443" s="116"/>
      <c r="G443" s="115"/>
      <c r="H443" s="115"/>
      <c r="I443" s="115"/>
      <c r="J443" s="115"/>
      <c r="K443" s="115"/>
      <c r="L443" s="115"/>
      <c r="M443" s="119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</row>
    <row r="444" spans="1:30" ht="12" customHeight="1">
      <c r="A444" s="115"/>
      <c r="B444" s="115"/>
      <c r="C444" s="115"/>
      <c r="D444" s="116"/>
      <c r="E444" s="117"/>
      <c r="F444" s="116"/>
      <c r="G444" s="115"/>
      <c r="H444" s="115"/>
      <c r="I444" s="115"/>
      <c r="J444" s="115"/>
      <c r="K444" s="115"/>
      <c r="L444" s="115"/>
      <c r="M444" s="119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</row>
    <row r="445" spans="1:30" ht="12" customHeight="1">
      <c r="A445" s="115"/>
      <c r="B445" s="115"/>
      <c r="C445" s="115"/>
      <c r="D445" s="116"/>
      <c r="E445" s="117"/>
      <c r="F445" s="116"/>
      <c r="G445" s="115"/>
      <c r="H445" s="115"/>
      <c r="I445" s="115"/>
      <c r="J445" s="115"/>
      <c r="K445" s="115"/>
      <c r="L445" s="115"/>
      <c r="M445" s="119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</row>
    <row r="446" spans="1:30" ht="12" customHeight="1">
      <c r="A446" s="115"/>
      <c r="B446" s="115"/>
      <c r="C446" s="115"/>
      <c r="D446" s="116"/>
      <c r="E446" s="117"/>
      <c r="F446" s="116"/>
      <c r="G446" s="115"/>
      <c r="H446" s="115"/>
      <c r="I446" s="115"/>
      <c r="J446" s="115"/>
      <c r="K446" s="115"/>
      <c r="L446" s="115"/>
      <c r="M446" s="119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</row>
    <row r="447" spans="1:30" ht="12" customHeight="1">
      <c r="A447" s="115"/>
      <c r="B447" s="115"/>
      <c r="C447" s="115"/>
      <c r="D447" s="116"/>
      <c r="E447" s="117"/>
      <c r="F447" s="116"/>
      <c r="G447" s="115"/>
      <c r="H447" s="115"/>
      <c r="I447" s="115"/>
      <c r="J447" s="115"/>
      <c r="K447" s="115"/>
      <c r="L447" s="115"/>
      <c r="M447" s="119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</row>
    <row r="448" spans="1:30" ht="12" customHeight="1">
      <c r="A448" s="115"/>
      <c r="B448" s="115"/>
      <c r="C448" s="115"/>
      <c r="D448" s="116"/>
      <c r="E448" s="117"/>
      <c r="F448" s="116"/>
      <c r="G448" s="115"/>
      <c r="H448" s="115"/>
      <c r="I448" s="115"/>
      <c r="J448" s="115"/>
      <c r="K448" s="115"/>
      <c r="L448" s="115"/>
      <c r="M448" s="119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</row>
    <row r="449" spans="1:30" ht="12" customHeight="1">
      <c r="A449" s="115"/>
      <c r="B449" s="115"/>
      <c r="C449" s="115"/>
      <c r="D449" s="116"/>
      <c r="E449" s="117"/>
      <c r="F449" s="116"/>
      <c r="G449" s="115"/>
      <c r="H449" s="115"/>
      <c r="I449" s="115"/>
      <c r="J449" s="115"/>
      <c r="K449" s="115"/>
      <c r="L449" s="115"/>
      <c r="M449" s="119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</row>
    <row r="450" spans="1:30" ht="12" customHeight="1">
      <c r="A450" s="115"/>
      <c r="B450" s="115"/>
      <c r="C450" s="115"/>
      <c r="D450" s="116"/>
      <c r="E450" s="117"/>
      <c r="F450" s="116"/>
      <c r="G450" s="115"/>
      <c r="H450" s="115"/>
      <c r="I450" s="115"/>
      <c r="J450" s="115"/>
      <c r="K450" s="115"/>
      <c r="L450" s="115"/>
      <c r="M450" s="119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</row>
    <row r="451" spans="1:30" ht="12" customHeight="1">
      <c r="A451" s="115"/>
      <c r="B451" s="115"/>
      <c r="C451" s="115"/>
      <c r="D451" s="116"/>
      <c r="E451" s="117"/>
      <c r="F451" s="116"/>
      <c r="G451" s="115"/>
      <c r="H451" s="115"/>
      <c r="I451" s="115"/>
      <c r="J451" s="115"/>
      <c r="K451" s="115"/>
      <c r="L451" s="115"/>
      <c r="M451" s="119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</row>
    <row r="452" spans="1:30" ht="12" customHeight="1">
      <c r="A452" s="115"/>
      <c r="B452" s="115"/>
      <c r="C452" s="115"/>
      <c r="D452" s="116"/>
      <c r="E452" s="117"/>
      <c r="F452" s="116"/>
      <c r="G452" s="115"/>
      <c r="H452" s="115"/>
      <c r="I452" s="115"/>
      <c r="J452" s="115"/>
      <c r="K452" s="115"/>
      <c r="L452" s="115"/>
      <c r="M452" s="119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</row>
    <row r="453" spans="1:30" ht="12" customHeight="1">
      <c r="A453" s="115"/>
      <c r="B453" s="115"/>
      <c r="C453" s="115"/>
      <c r="D453" s="116"/>
      <c r="E453" s="117"/>
      <c r="F453" s="116"/>
      <c r="G453" s="115"/>
      <c r="H453" s="115"/>
      <c r="I453" s="115"/>
      <c r="J453" s="115"/>
      <c r="K453" s="115"/>
      <c r="L453" s="115"/>
      <c r="M453" s="119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</row>
    <row r="454" spans="1:30" ht="12" customHeight="1">
      <c r="A454" s="115"/>
      <c r="B454" s="115"/>
      <c r="C454" s="115"/>
      <c r="D454" s="116"/>
      <c r="E454" s="117"/>
      <c r="F454" s="116"/>
      <c r="G454" s="115"/>
      <c r="H454" s="115"/>
      <c r="I454" s="115"/>
      <c r="J454" s="115"/>
      <c r="K454" s="115"/>
      <c r="L454" s="115"/>
      <c r="M454" s="119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</row>
    <row r="455" spans="1:30" ht="12" customHeight="1">
      <c r="A455" s="115"/>
      <c r="B455" s="115"/>
      <c r="C455" s="115"/>
      <c r="D455" s="116"/>
      <c r="E455" s="117"/>
      <c r="F455" s="116"/>
      <c r="G455" s="115"/>
      <c r="H455" s="115"/>
      <c r="I455" s="115"/>
      <c r="J455" s="115"/>
      <c r="K455" s="115"/>
      <c r="L455" s="115"/>
      <c r="M455" s="119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</row>
    <row r="456" spans="1:30" ht="12" customHeight="1">
      <c r="A456" s="115"/>
      <c r="B456" s="115"/>
      <c r="C456" s="115"/>
      <c r="D456" s="116"/>
      <c r="E456" s="117"/>
      <c r="F456" s="116"/>
      <c r="G456" s="115"/>
      <c r="H456" s="115"/>
      <c r="I456" s="115"/>
      <c r="J456" s="115"/>
      <c r="K456" s="115"/>
      <c r="L456" s="115"/>
      <c r="M456" s="119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</row>
    <row r="457" spans="1:30" ht="12" customHeight="1">
      <c r="A457" s="115"/>
      <c r="B457" s="115"/>
      <c r="C457" s="115"/>
      <c r="D457" s="116"/>
      <c r="E457" s="117"/>
      <c r="F457" s="116"/>
      <c r="G457" s="115"/>
      <c r="H457" s="115"/>
      <c r="I457" s="115"/>
      <c r="J457" s="115"/>
      <c r="K457" s="115"/>
      <c r="L457" s="115"/>
      <c r="M457" s="119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</row>
    <row r="458" spans="1:30" ht="12" customHeight="1">
      <c r="A458" s="115"/>
      <c r="B458" s="115"/>
      <c r="C458" s="115"/>
      <c r="D458" s="116"/>
      <c r="E458" s="117"/>
      <c r="F458" s="116"/>
      <c r="G458" s="115"/>
      <c r="H458" s="115"/>
      <c r="I458" s="115"/>
      <c r="J458" s="115"/>
      <c r="K458" s="115"/>
      <c r="L458" s="115"/>
      <c r="M458" s="119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</row>
    <row r="459" spans="1:30" ht="12" customHeight="1">
      <c r="A459" s="115"/>
      <c r="B459" s="115"/>
      <c r="C459" s="115"/>
      <c r="D459" s="116"/>
      <c r="E459" s="117"/>
      <c r="F459" s="116"/>
      <c r="G459" s="115"/>
      <c r="H459" s="115"/>
      <c r="I459" s="115"/>
      <c r="J459" s="115"/>
      <c r="K459" s="115"/>
      <c r="L459" s="115"/>
      <c r="M459" s="119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</row>
    <row r="460" spans="1:30" ht="12" customHeight="1">
      <c r="A460" s="115"/>
      <c r="B460" s="115"/>
      <c r="C460" s="115"/>
      <c r="D460" s="116"/>
      <c r="E460" s="117"/>
      <c r="F460" s="116"/>
      <c r="G460" s="115"/>
      <c r="H460" s="115"/>
      <c r="I460" s="115"/>
      <c r="J460" s="115"/>
      <c r="K460" s="115"/>
      <c r="L460" s="115"/>
      <c r="M460" s="119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</row>
    <row r="461" spans="1:30" ht="12" customHeight="1">
      <c r="A461" s="115"/>
      <c r="B461" s="115"/>
      <c r="C461" s="115"/>
      <c r="D461" s="116"/>
      <c r="E461" s="117"/>
      <c r="F461" s="116"/>
      <c r="G461" s="115"/>
      <c r="H461" s="115"/>
      <c r="I461" s="115"/>
      <c r="J461" s="115"/>
      <c r="K461" s="115"/>
      <c r="L461" s="115"/>
      <c r="M461" s="119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</row>
    <row r="462" spans="1:30" ht="12" customHeight="1">
      <c r="A462" s="115"/>
      <c r="B462" s="115"/>
      <c r="C462" s="115"/>
      <c r="D462" s="116"/>
      <c r="E462" s="117"/>
      <c r="F462" s="116"/>
      <c r="G462" s="115"/>
      <c r="H462" s="115"/>
      <c r="I462" s="115"/>
      <c r="J462" s="115"/>
      <c r="K462" s="115"/>
      <c r="L462" s="115"/>
      <c r="M462" s="119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</row>
    <row r="463" spans="1:30" ht="12" customHeight="1">
      <c r="A463" s="115"/>
      <c r="B463" s="115"/>
      <c r="C463" s="115"/>
      <c r="D463" s="116"/>
      <c r="E463" s="117"/>
      <c r="F463" s="116"/>
      <c r="G463" s="115"/>
      <c r="H463" s="115"/>
      <c r="I463" s="115"/>
      <c r="J463" s="115"/>
      <c r="K463" s="115"/>
      <c r="L463" s="115"/>
      <c r="M463" s="119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</row>
    <row r="464" spans="1:30" ht="12" customHeight="1">
      <c r="A464" s="115"/>
      <c r="B464" s="115"/>
      <c r="C464" s="115"/>
      <c r="D464" s="116"/>
      <c r="E464" s="117"/>
      <c r="F464" s="116"/>
      <c r="G464" s="115"/>
      <c r="H464" s="115"/>
      <c r="I464" s="115"/>
      <c r="J464" s="115"/>
      <c r="K464" s="115"/>
      <c r="L464" s="115"/>
      <c r="M464" s="119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</row>
    <row r="465" spans="1:30" ht="12" customHeight="1">
      <c r="A465" s="115"/>
      <c r="B465" s="115"/>
      <c r="C465" s="115"/>
      <c r="D465" s="116"/>
      <c r="E465" s="117"/>
      <c r="F465" s="116"/>
      <c r="G465" s="115"/>
      <c r="H465" s="115"/>
      <c r="I465" s="115"/>
      <c r="J465" s="115"/>
      <c r="K465" s="115"/>
      <c r="L465" s="115"/>
      <c r="M465" s="119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</row>
    <row r="466" spans="1:30" ht="12" customHeight="1">
      <c r="A466" s="115"/>
      <c r="B466" s="115"/>
      <c r="C466" s="115"/>
      <c r="D466" s="116"/>
      <c r="E466" s="117"/>
      <c r="F466" s="116"/>
      <c r="G466" s="115"/>
      <c r="H466" s="115"/>
      <c r="I466" s="115"/>
      <c r="J466" s="115"/>
      <c r="K466" s="115"/>
      <c r="L466" s="115"/>
      <c r="M466" s="119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</row>
    <row r="467" spans="1:30" ht="12" customHeight="1">
      <c r="A467" s="115"/>
      <c r="B467" s="115"/>
      <c r="C467" s="115"/>
      <c r="D467" s="116"/>
      <c r="E467" s="117"/>
      <c r="F467" s="116"/>
      <c r="G467" s="115"/>
      <c r="H467" s="115"/>
      <c r="I467" s="115"/>
      <c r="J467" s="115"/>
      <c r="K467" s="115"/>
      <c r="L467" s="115"/>
      <c r="M467" s="119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</row>
    <row r="468" spans="1:30" ht="12" customHeight="1">
      <c r="A468" s="115"/>
      <c r="B468" s="115"/>
      <c r="C468" s="115"/>
      <c r="D468" s="116"/>
      <c r="E468" s="117"/>
      <c r="F468" s="116"/>
      <c r="G468" s="115"/>
      <c r="H468" s="115"/>
      <c r="I468" s="115"/>
      <c r="J468" s="115"/>
      <c r="K468" s="115"/>
      <c r="L468" s="115"/>
      <c r="M468" s="119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</row>
    <row r="469" spans="1:30" ht="12" customHeight="1">
      <c r="A469" s="115"/>
      <c r="B469" s="115"/>
      <c r="C469" s="115"/>
      <c r="D469" s="116"/>
      <c r="E469" s="117"/>
      <c r="F469" s="116"/>
      <c r="G469" s="115"/>
      <c r="H469" s="115"/>
      <c r="I469" s="115"/>
      <c r="J469" s="115"/>
      <c r="K469" s="115"/>
      <c r="L469" s="115"/>
      <c r="M469" s="119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</row>
    <row r="470" spans="1:30" ht="12" customHeight="1">
      <c r="A470" s="115"/>
      <c r="B470" s="115"/>
      <c r="C470" s="115"/>
      <c r="D470" s="116"/>
      <c r="E470" s="117"/>
      <c r="F470" s="116"/>
      <c r="G470" s="115"/>
      <c r="H470" s="115"/>
      <c r="I470" s="115"/>
      <c r="J470" s="115"/>
      <c r="K470" s="115"/>
      <c r="L470" s="115"/>
      <c r="M470" s="119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</row>
    <row r="471" spans="1:30" ht="12" customHeight="1">
      <c r="A471" s="115"/>
      <c r="B471" s="115"/>
      <c r="C471" s="115"/>
      <c r="D471" s="116"/>
      <c r="E471" s="117"/>
      <c r="F471" s="116"/>
      <c r="G471" s="115"/>
      <c r="H471" s="115"/>
      <c r="I471" s="115"/>
      <c r="J471" s="115"/>
      <c r="K471" s="115"/>
      <c r="L471" s="115"/>
      <c r="M471" s="119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</row>
    <row r="472" spans="1:30" ht="12" customHeight="1">
      <c r="A472" s="115"/>
      <c r="B472" s="115"/>
      <c r="C472" s="115"/>
      <c r="D472" s="116"/>
      <c r="E472" s="117"/>
      <c r="F472" s="116"/>
      <c r="G472" s="115"/>
      <c r="H472" s="115"/>
      <c r="I472" s="115"/>
      <c r="J472" s="115"/>
      <c r="K472" s="115"/>
      <c r="L472" s="115"/>
      <c r="M472" s="119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</row>
    <row r="473" spans="1:30" ht="12" customHeight="1">
      <c r="A473" s="115"/>
      <c r="B473" s="115"/>
      <c r="C473" s="115"/>
      <c r="D473" s="116"/>
      <c r="E473" s="117"/>
      <c r="F473" s="116"/>
      <c r="G473" s="115"/>
      <c r="H473" s="115"/>
      <c r="I473" s="115"/>
      <c r="J473" s="115"/>
      <c r="K473" s="115"/>
      <c r="L473" s="115"/>
      <c r="M473" s="119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</row>
    <row r="474" spans="1:30" ht="12" customHeight="1">
      <c r="A474" s="115"/>
      <c r="B474" s="115"/>
      <c r="C474" s="115"/>
      <c r="D474" s="116"/>
      <c r="E474" s="117"/>
      <c r="F474" s="116"/>
      <c r="G474" s="115"/>
      <c r="H474" s="115"/>
      <c r="I474" s="115"/>
      <c r="J474" s="115"/>
      <c r="K474" s="115"/>
      <c r="L474" s="115"/>
      <c r="M474" s="119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</row>
    <row r="475" spans="1:30" ht="12" customHeight="1">
      <c r="A475" s="115"/>
      <c r="B475" s="115"/>
      <c r="C475" s="115"/>
      <c r="D475" s="116"/>
      <c r="E475" s="117"/>
      <c r="F475" s="116"/>
      <c r="G475" s="115"/>
      <c r="H475" s="115"/>
      <c r="I475" s="115"/>
      <c r="J475" s="115"/>
      <c r="K475" s="115"/>
      <c r="L475" s="115"/>
      <c r="M475" s="119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</row>
    <row r="476" spans="1:30" ht="12" customHeight="1">
      <c r="A476" s="115"/>
      <c r="B476" s="115"/>
      <c r="C476" s="115"/>
      <c r="D476" s="116"/>
      <c r="E476" s="117"/>
      <c r="F476" s="116"/>
      <c r="G476" s="115"/>
      <c r="H476" s="115"/>
      <c r="I476" s="115"/>
      <c r="J476" s="115"/>
      <c r="K476" s="115"/>
      <c r="L476" s="115"/>
      <c r="M476" s="119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</row>
    <row r="477" spans="1:30" ht="12" customHeight="1">
      <c r="A477" s="115"/>
      <c r="B477" s="115"/>
      <c r="C477" s="115"/>
      <c r="D477" s="116"/>
      <c r="E477" s="117"/>
      <c r="F477" s="116"/>
      <c r="G477" s="115"/>
      <c r="H477" s="115"/>
      <c r="I477" s="115"/>
      <c r="J477" s="115"/>
      <c r="K477" s="115"/>
      <c r="L477" s="115"/>
      <c r="M477" s="119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</row>
    <row r="478" spans="1:30" ht="12" customHeight="1">
      <c r="A478" s="115"/>
      <c r="B478" s="115"/>
      <c r="C478" s="115"/>
      <c r="D478" s="116"/>
      <c r="E478" s="117"/>
      <c r="F478" s="116"/>
      <c r="G478" s="115"/>
      <c r="H478" s="115"/>
      <c r="I478" s="115"/>
      <c r="J478" s="115"/>
      <c r="K478" s="115"/>
      <c r="L478" s="115"/>
      <c r="M478" s="119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</row>
    <row r="479" spans="1:30" ht="12" customHeight="1">
      <c r="A479" s="115"/>
      <c r="B479" s="115"/>
      <c r="C479" s="115"/>
      <c r="D479" s="116"/>
      <c r="E479" s="117"/>
      <c r="F479" s="116"/>
      <c r="G479" s="115"/>
      <c r="H479" s="115"/>
      <c r="I479" s="115"/>
      <c r="J479" s="115"/>
      <c r="K479" s="115"/>
      <c r="L479" s="115"/>
      <c r="M479" s="119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</row>
    <row r="480" spans="1:30" ht="12" customHeight="1">
      <c r="A480" s="115"/>
      <c r="B480" s="115"/>
      <c r="C480" s="115"/>
      <c r="D480" s="116"/>
      <c r="E480" s="117"/>
      <c r="F480" s="116"/>
      <c r="G480" s="115"/>
      <c r="H480" s="115"/>
      <c r="I480" s="115"/>
      <c r="J480" s="115"/>
      <c r="K480" s="115"/>
      <c r="L480" s="115"/>
      <c r="M480" s="119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</row>
    <row r="481" spans="1:30" ht="12" customHeight="1">
      <c r="A481" s="115"/>
      <c r="B481" s="115"/>
      <c r="C481" s="115"/>
      <c r="D481" s="116"/>
      <c r="E481" s="117"/>
      <c r="F481" s="116"/>
      <c r="G481" s="115"/>
      <c r="H481" s="115"/>
      <c r="I481" s="115"/>
      <c r="J481" s="115"/>
      <c r="K481" s="115"/>
      <c r="L481" s="115"/>
      <c r="M481" s="119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</row>
    <row r="482" spans="1:30" ht="12" customHeight="1">
      <c r="A482" s="115"/>
      <c r="B482" s="115"/>
      <c r="C482" s="115"/>
      <c r="D482" s="116"/>
      <c r="E482" s="117"/>
      <c r="F482" s="116"/>
      <c r="G482" s="115"/>
      <c r="H482" s="115"/>
      <c r="I482" s="115"/>
      <c r="J482" s="115"/>
      <c r="K482" s="115"/>
      <c r="L482" s="115"/>
      <c r="M482" s="119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</row>
    <row r="483" spans="1:30" ht="12" customHeight="1">
      <c r="A483" s="115"/>
      <c r="B483" s="115"/>
      <c r="C483" s="115"/>
      <c r="D483" s="116"/>
      <c r="E483" s="117"/>
      <c r="F483" s="116"/>
      <c r="G483" s="115"/>
      <c r="H483" s="115"/>
      <c r="I483" s="115"/>
      <c r="J483" s="115"/>
      <c r="K483" s="115"/>
      <c r="L483" s="115"/>
      <c r="M483" s="119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</row>
    <row r="484" spans="1:30" ht="12" customHeight="1">
      <c r="A484" s="115"/>
      <c r="B484" s="115"/>
      <c r="C484" s="115"/>
      <c r="D484" s="116"/>
      <c r="E484" s="117"/>
      <c r="F484" s="116"/>
      <c r="G484" s="115"/>
      <c r="H484" s="115"/>
      <c r="I484" s="115"/>
      <c r="J484" s="115"/>
      <c r="K484" s="115"/>
      <c r="L484" s="115"/>
      <c r="M484" s="119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</row>
    <row r="485" spans="1:30" ht="12" customHeight="1">
      <c r="A485" s="115"/>
      <c r="B485" s="115"/>
      <c r="C485" s="115"/>
      <c r="D485" s="116"/>
      <c r="E485" s="117"/>
      <c r="F485" s="116"/>
      <c r="G485" s="115"/>
      <c r="H485" s="115"/>
      <c r="I485" s="115"/>
      <c r="J485" s="115"/>
      <c r="K485" s="115"/>
      <c r="L485" s="115"/>
      <c r="M485" s="119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</row>
    <row r="486" spans="1:30" ht="12" customHeight="1">
      <c r="A486" s="115"/>
      <c r="B486" s="115"/>
      <c r="C486" s="115"/>
      <c r="D486" s="116"/>
      <c r="E486" s="117"/>
      <c r="F486" s="116"/>
      <c r="G486" s="115"/>
      <c r="H486" s="115"/>
      <c r="I486" s="115"/>
      <c r="J486" s="115"/>
      <c r="K486" s="115"/>
      <c r="L486" s="115"/>
      <c r="M486" s="119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</row>
    <row r="487" spans="1:30" ht="12" customHeight="1">
      <c r="A487" s="115"/>
      <c r="B487" s="115"/>
      <c r="C487" s="115"/>
      <c r="D487" s="116"/>
      <c r="E487" s="117"/>
      <c r="F487" s="116"/>
      <c r="G487" s="115"/>
      <c r="H487" s="115"/>
      <c r="I487" s="115"/>
      <c r="J487" s="115"/>
      <c r="K487" s="115"/>
      <c r="L487" s="115"/>
      <c r="M487" s="119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</row>
    <row r="488" spans="1:30" ht="12" customHeight="1">
      <c r="A488" s="115"/>
      <c r="B488" s="115"/>
      <c r="C488" s="115"/>
      <c r="D488" s="116"/>
      <c r="E488" s="117"/>
      <c r="F488" s="116"/>
      <c r="G488" s="115"/>
      <c r="H488" s="115"/>
      <c r="I488" s="115"/>
      <c r="J488" s="115"/>
      <c r="K488" s="115"/>
      <c r="L488" s="115"/>
      <c r="M488" s="119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</row>
    <row r="489" spans="1:30" ht="12" customHeight="1">
      <c r="A489" s="115"/>
      <c r="B489" s="115"/>
      <c r="C489" s="115"/>
      <c r="D489" s="116"/>
      <c r="E489" s="117"/>
      <c r="F489" s="116"/>
      <c r="G489" s="115"/>
      <c r="H489" s="115"/>
      <c r="I489" s="115"/>
      <c r="J489" s="115"/>
      <c r="K489" s="115"/>
      <c r="L489" s="115"/>
      <c r="M489" s="119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</row>
    <row r="490" spans="1:30" ht="12" customHeight="1">
      <c r="A490" s="115"/>
      <c r="B490" s="115"/>
      <c r="C490" s="115"/>
      <c r="D490" s="116"/>
      <c r="E490" s="117"/>
      <c r="F490" s="116"/>
      <c r="G490" s="115"/>
      <c r="H490" s="115"/>
      <c r="I490" s="115"/>
      <c r="J490" s="115"/>
      <c r="K490" s="115"/>
      <c r="L490" s="115"/>
      <c r="M490" s="119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</row>
    <row r="491" spans="1:30" ht="12" customHeight="1">
      <c r="A491" s="115"/>
      <c r="B491" s="115"/>
      <c r="C491" s="115"/>
      <c r="D491" s="116"/>
      <c r="E491" s="117"/>
      <c r="F491" s="116"/>
      <c r="G491" s="115"/>
      <c r="H491" s="115"/>
      <c r="I491" s="115"/>
      <c r="J491" s="115"/>
      <c r="K491" s="115"/>
      <c r="L491" s="115"/>
      <c r="M491" s="119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</row>
    <row r="492" spans="1:30" ht="12" customHeight="1">
      <c r="A492" s="115"/>
      <c r="B492" s="115"/>
      <c r="C492" s="115"/>
      <c r="D492" s="116"/>
      <c r="E492" s="117"/>
      <c r="F492" s="116"/>
      <c r="G492" s="115"/>
      <c r="H492" s="115"/>
      <c r="I492" s="115"/>
      <c r="J492" s="115"/>
      <c r="K492" s="115"/>
      <c r="L492" s="115"/>
      <c r="M492" s="119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</row>
    <row r="493" spans="1:30" ht="12" customHeight="1">
      <c r="A493" s="115"/>
      <c r="B493" s="115"/>
      <c r="C493" s="115"/>
      <c r="D493" s="116"/>
      <c r="E493" s="117"/>
      <c r="F493" s="116"/>
      <c r="G493" s="115"/>
      <c r="H493" s="115"/>
      <c r="I493" s="115"/>
      <c r="J493" s="115"/>
      <c r="K493" s="115"/>
      <c r="L493" s="115"/>
      <c r="M493" s="119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</row>
    <row r="494" spans="1:30" ht="12" customHeight="1">
      <c r="A494" s="115"/>
      <c r="B494" s="115"/>
      <c r="C494" s="115"/>
      <c r="D494" s="116"/>
      <c r="E494" s="117"/>
      <c r="F494" s="116"/>
      <c r="G494" s="115"/>
      <c r="H494" s="115"/>
      <c r="I494" s="115"/>
      <c r="J494" s="115"/>
      <c r="K494" s="115"/>
      <c r="L494" s="115"/>
      <c r="M494" s="119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</row>
    <row r="495" spans="1:30" ht="12" customHeight="1">
      <c r="A495" s="115"/>
      <c r="B495" s="115"/>
      <c r="C495" s="115"/>
      <c r="D495" s="116"/>
      <c r="E495" s="117"/>
      <c r="F495" s="116"/>
      <c r="G495" s="115"/>
      <c r="H495" s="115"/>
      <c r="I495" s="115"/>
      <c r="J495" s="115"/>
      <c r="K495" s="115"/>
      <c r="L495" s="115"/>
      <c r="M495" s="119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</row>
    <row r="496" spans="1:30" ht="12" customHeight="1">
      <c r="A496" s="115"/>
      <c r="B496" s="115"/>
      <c r="C496" s="115"/>
      <c r="D496" s="116"/>
      <c r="E496" s="117"/>
      <c r="F496" s="116"/>
      <c r="G496" s="115"/>
      <c r="H496" s="115"/>
      <c r="I496" s="115"/>
      <c r="J496" s="115"/>
      <c r="K496" s="115"/>
      <c r="L496" s="115"/>
      <c r="M496" s="119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</row>
    <row r="497" spans="1:30" ht="12" customHeight="1">
      <c r="A497" s="115"/>
      <c r="B497" s="115"/>
      <c r="C497" s="115"/>
      <c r="D497" s="116"/>
      <c r="E497" s="117"/>
      <c r="F497" s="116"/>
      <c r="G497" s="115"/>
      <c r="H497" s="115"/>
      <c r="I497" s="115"/>
      <c r="J497" s="115"/>
      <c r="K497" s="115"/>
      <c r="L497" s="115"/>
      <c r="M497" s="119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</row>
    <row r="498" spans="1:30" ht="12" customHeight="1">
      <c r="A498" s="115"/>
      <c r="B498" s="115"/>
      <c r="C498" s="115"/>
      <c r="D498" s="116"/>
      <c r="E498" s="117"/>
      <c r="F498" s="116"/>
      <c r="G498" s="115"/>
      <c r="H498" s="115"/>
      <c r="I498" s="115"/>
      <c r="J498" s="115"/>
      <c r="K498" s="115"/>
      <c r="L498" s="115"/>
      <c r="M498" s="119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</row>
    <row r="499" spans="1:30" ht="12" customHeight="1">
      <c r="A499" s="115"/>
      <c r="B499" s="115"/>
      <c r="C499" s="115"/>
      <c r="D499" s="116"/>
      <c r="E499" s="117"/>
      <c r="F499" s="116"/>
      <c r="G499" s="115"/>
      <c r="H499" s="115"/>
      <c r="I499" s="115"/>
      <c r="J499" s="115"/>
      <c r="K499" s="115"/>
      <c r="L499" s="115"/>
      <c r="M499" s="119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</row>
    <row r="500" spans="1:30" ht="12" customHeight="1">
      <c r="A500" s="115"/>
      <c r="B500" s="115"/>
      <c r="C500" s="115"/>
      <c r="D500" s="116"/>
      <c r="E500" s="117"/>
      <c r="F500" s="116"/>
      <c r="G500" s="115"/>
      <c r="H500" s="115"/>
      <c r="I500" s="115"/>
      <c r="J500" s="115"/>
      <c r="K500" s="115"/>
      <c r="L500" s="115"/>
      <c r="M500" s="119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</row>
    <row r="501" spans="1:30" ht="12" customHeight="1">
      <c r="A501" s="115"/>
      <c r="B501" s="115"/>
      <c r="C501" s="115"/>
      <c r="D501" s="116"/>
      <c r="E501" s="117"/>
      <c r="F501" s="116"/>
      <c r="G501" s="115"/>
      <c r="H501" s="115"/>
      <c r="I501" s="115"/>
      <c r="J501" s="115"/>
      <c r="K501" s="115"/>
      <c r="L501" s="115"/>
      <c r="M501" s="119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</row>
    <row r="502" spans="1:30" ht="12" customHeight="1">
      <c r="A502" s="115"/>
      <c r="B502" s="115"/>
      <c r="C502" s="115"/>
      <c r="D502" s="116"/>
      <c r="E502" s="117"/>
      <c r="F502" s="116"/>
      <c r="G502" s="115"/>
      <c r="H502" s="115"/>
      <c r="I502" s="115"/>
      <c r="J502" s="115"/>
      <c r="K502" s="115"/>
      <c r="L502" s="115"/>
      <c r="M502" s="119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</row>
    <row r="503" spans="1:30" ht="12" customHeight="1">
      <c r="A503" s="115"/>
      <c r="B503" s="115"/>
      <c r="C503" s="115"/>
      <c r="D503" s="116"/>
      <c r="E503" s="117"/>
      <c r="F503" s="116"/>
      <c r="G503" s="115"/>
      <c r="H503" s="115"/>
      <c r="I503" s="115"/>
      <c r="J503" s="115"/>
      <c r="K503" s="115"/>
      <c r="L503" s="115"/>
      <c r="M503" s="119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</row>
    <row r="504" spans="1:30" ht="12" customHeight="1">
      <c r="A504" s="115"/>
      <c r="B504" s="115"/>
      <c r="C504" s="115"/>
      <c r="D504" s="116"/>
      <c r="E504" s="117"/>
      <c r="F504" s="116"/>
      <c r="G504" s="115"/>
      <c r="H504" s="115"/>
      <c r="I504" s="115"/>
      <c r="J504" s="115"/>
      <c r="K504" s="115"/>
      <c r="L504" s="115"/>
      <c r="M504" s="119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</row>
    <row r="505" spans="1:30" ht="12" customHeight="1">
      <c r="A505" s="115"/>
      <c r="B505" s="115"/>
      <c r="C505" s="115"/>
      <c r="D505" s="116"/>
      <c r="E505" s="117"/>
      <c r="F505" s="116"/>
      <c r="G505" s="115"/>
      <c r="H505" s="115"/>
      <c r="I505" s="115"/>
      <c r="J505" s="115"/>
      <c r="K505" s="115"/>
      <c r="L505" s="115"/>
      <c r="M505" s="119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</row>
    <row r="506" spans="1:30" ht="12" customHeight="1">
      <c r="A506" s="115"/>
      <c r="B506" s="115"/>
      <c r="C506" s="115"/>
      <c r="D506" s="116"/>
      <c r="E506" s="117"/>
      <c r="F506" s="116"/>
      <c r="G506" s="115"/>
      <c r="H506" s="115"/>
      <c r="I506" s="115"/>
      <c r="J506" s="115"/>
      <c r="K506" s="115"/>
      <c r="L506" s="115"/>
      <c r="M506" s="119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</row>
    <row r="507" spans="1:30" ht="12" customHeight="1">
      <c r="A507" s="115"/>
      <c r="B507" s="115"/>
      <c r="C507" s="115"/>
      <c r="D507" s="116"/>
      <c r="E507" s="117"/>
      <c r="F507" s="116"/>
      <c r="G507" s="115"/>
      <c r="H507" s="115"/>
      <c r="I507" s="115"/>
      <c r="J507" s="115"/>
      <c r="K507" s="115"/>
      <c r="L507" s="115"/>
      <c r="M507" s="119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</row>
    <row r="508" spans="1:30" ht="12" customHeight="1">
      <c r="A508" s="115"/>
      <c r="B508" s="115"/>
      <c r="C508" s="115"/>
      <c r="D508" s="116"/>
      <c r="E508" s="117"/>
      <c r="F508" s="116"/>
      <c r="G508" s="115"/>
      <c r="H508" s="115"/>
      <c r="I508" s="115"/>
      <c r="J508" s="115"/>
      <c r="K508" s="115"/>
      <c r="L508" s="115"/>
      <c r="M508" s="119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</row>
    <row r="509" spans="1:30" ht="12" customHeight="1">
      <c r="A509" s="115"/>
      <c r="B509" s="115"/>
      <c r="C509" s="115"/>
      <c r="D509" s="116"/>
      <c r="E509" s="117"/>
      <c r="F509" s="116"/>
      <c r="G509" s="115"/>
      <c r="H509" s="115"/>
      <c r="I509" s="115"/>
      <c r="J509" s="115"/>
      <c r="K509" s="115"/>
      <c r="L509" s="115"/>
      <c r="M509" s="119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</row>
    <row r="510" spans="1:30" ht="12" customHeight="1">
      <c r="A510" s="115"/>
      <c r="B510" s="115"/>
      <c r="C510" s="115"/>
      <c r="D510" s="116"/>
      <c r="E510" s="117"/>
      <c r="F510" s="116"/>
      <c r="G510" s="115"/>
      <c r="H510" s="115"/>
      <c r="I510" s="115"/>
      <c r="J510" s="115"/>
      <c r="K510" s="115"/>
      <c r="L510" s="115"/>
      <c r="M510" s="119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</row>
    <row r="511" spans="1:30" ht="12" customHeight="1">
      <c r="A511" s="115"/>
      <c r="B511" s="115"/>
      <c r="C511" s="115"/>
      <c r="D511" s="116"/>
      <c r="E511" s="117"/>
      <c r="F511" s="116"/>
      <c r="G511" s="115"/>
      <c r="H511" s="115"/>
      <c r="I511" s="115"/>
      <c r="J511" s="115"/>
      <c r="K511" s="115"/>
      <c r="L511" s="115"/>
      <c r="M511" s="119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</row>
    <row r="512" spans="1:30" ht="12" customHeight="1">
      <c r="A512" s="115"/>
      <c r="B512" s="115"/>
      <c r="C512" s="115"/>
      <c r="D512" s="116"/>
      <c r="E512" s="117"/>
      <c r="F512" s="116"/>
      <c r="G512" s="115"/>
      <c r="H512" s="115"/>
      <c r="I512" s="115"/>
      <c r="J512" s="115"/>
      <c r="K512" s="115"/>
      <c r="L512" s="115"/>
      <c r="M512" s="119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</row>
    <row r="513" spans="1:30" ht="12" customHeight="1">
      <c r="A513" s="115"/>
      <c r="B513" s="115"/>
      <c r="C513" s="115"/>
      <c r="D513" s="116"/>
      <c r="E513" s="117"/>
      <c r="F513" s="116"/>
      <c r="G513" s="115"/>
      <c r="H513" s="115"/>
      <c r="I513" s="115"/>
      <c r="J513" s="115"/>
      <c r="K513" s="115"/>
      <c r="L513" s="115"/>
      <c r="M513" s="119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</row>
    <row r="514" spans="1:30" ht="12" customHeight="1">
      <c r="A514" s="115"/>
      <c r="B514" s="115"/>
      <c r="C514" s="115"/>
      <c r="D514" s="116"/>
      <c r="E514" s="117"/>
      <c r="F514" s="116"/>
      <c r="G514" s="115"/>
      <c r="H514" s="115"/>
      <c r="I514" s="115"/>
      <c r="J514" s="115"/>
      <c r="K514" s="115"/>
      <c r="L514" s="115"/>
      <c r="M514" s="119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</row>
    <row r="515" spans="1:30" ht="12" customHeight="1">
      <c r="A515" s="115"/>
      <c r="B515" s="115"/>
      <c r="C515" s="115"/>
      <c r="D515" s="116"/>
      <c r="E515" s="117"/>
      <c r="F515" s="116"/>
      <c r="G515" s="115"/>
      <c r="H515" s="115"/>
      <c r="I515" s="115"/>
      <c r="J515" s="115"/>
      <c r="K515" s="115"/>
      <c r="L515" s="115"/>
      <c r="M515" s="119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</row>
    <row r="516" spans="1:30" ht="12" customHeight="1">
      <c r="A516" s="115"/>
      <c r="B516" s="115"/>
      <c r="C516" s="115"/>
      <c r="D516" s="116"/>
      <c r="E516" s="117"/>
      <c r="F516" s="116"/>
      <c r="G516" s="115"/>
      <c r="H516" s="115"/>
      <c r="I516" s="115"/>
      <c r="J516" s="115"/>
      <c r="K516" s="115"/>
      <c r="L516" s="115"/>
      <c r="M516" s="119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</row>
    <row r="517" spans="1:30" ht="12" customHeight="1">
      <c r="A517" s="115"/>
      <c r="B517" s="115"/>
      <c r="C517" s="115"/>
      <c r="D517" s="116"/>
      <c r="E517" s="117"/>
      <c r="F517" s="116"/>
      <c r="G517" s="115"/>
      <c r="H517" s="115"/>
      <c r="I517" s="115"/>
      <c r="J517" s="115"/>
      <c r="K517" s="115"/>
      <c r="L517" s="115"/>
      <c r="M517" s="119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</row>
    <row r="518" spans="1:30" ht="12" customHeight="1">
      <c r="A518" s="115"/>
      <c r="B518" s="115"/>
      <c r="C518" s="115"/>
      <c r="D518" s="116"/>
      <c r="E518" s="117"/>
      <c r="F518" s="116"/>
      <c r="G518" s="115"/>
      <c r="H518" s="115"/>
      <c r="I518" s="115"/>
      <c r="J518" s="115"/>
      <c r="K518" s="115"/>
      <c r="L518" s="115"/>
      <c r="M518" s="119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</row>
    <row r="519" spans="1:30" ht="12" customHeight="1">
      <c r="A519" s="115"/>
      <c r="B519" s="115"/>
      <c r="C519" s="115"/>
      <c r="D519" s="116"/>
      <c r="E519" s="117"/>
      <c r="F519" s="116"/>
      <c r="G519" s="115"/>
      <c r="H519" s="115"/>
      <c r="I519" s="115"/>
      <c r="J519" s="115"/>
      <c r="K519" s="115"/>
      <c r="L519" s="115"/>
      <c r="M519" s="119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</row>
    <row r="520" spans="1:30" ht="12" customHeight="1">
      <c r="A520" s="115"/>
      <c r="B520" s="115"/>
      <c r="C520" s="115"/>
      <c r="D520" s="116"/>
      <c r="E520" s="117"/>
      <c r="F520" s="116"/>
      <c r="G520" s="115"/>
      <c r="H520" s="115"/>
      <c r="I520" s="115"/>
      <c r="J520" s="115"/>
      <c r="K520" s="115"/>
      <c r="L520" s="115"/>
      <c r="M520" s="119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</row>
    <row r="521" spans="1:30" ht="12" customHeight="1">
      <c r="A521" s="115"/>
      <c r="B521" s="115"/>
      <c r="C521" s="115"/>
      <c r="D521" s="116"/>
      <c r="E521" s="117"/>
      <c r="F521" s="116"/>
      <c r="G521" s="115"/>
      <c r="H521" s="115"/>
      <c r="I521" s="115"/>
      <c r="J521" s="115"/>
      <c r="K521" s="115"/>
      <c r="L521" s="115"/>
      <c r="M521" s="119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</row>
    <row r="522" spans="1:30" ht="12" customHeight="1">
      <c r="A522" s="115"/>
      <c r="B522" s="115"/>
      <c r="C522" s="115"/>
      <c r="D522" s="116"/>
      <c r="E522" s="117"/>
      <c r="F522" s="116"/>
      <c r="G522" s="115"/>
      <c r="H522" s="115"/>
      <c r="I522" s="115"/>
      <c r="J522" s="115"/>
      <c r="K522" s="115"/>
      <c r="L522" s="115"/>
      <c r="M522" s="119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</row>
    <row r="523" spans="1:30" ht="12" customHeight="1">
      <c r="A523" s="115"/>
      <c r="B523" s="115"/>
      <c r="C523" s="115"/>
      <c r="D523" s="116"/>
      <c r="E523" s="117"/>
      <c r="F523" s="116"/>
      <c r="G523" s="115"/>
      <c r="H523" s="115"/>
      <c r="I523" s="115"/>
      <c r="J523" s="115"/>
      <c r="K523" s="115"/>
      <c r="L523" s="115"/>
      <c r="M523" s="119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</row>
    <row r="524" spans="1:30" ht="12" customHeight="1">
      <c r="A524" s="115"/>
      <c r="B524" s="115"/>
      <c r="C524" s="115"/>
      <c r="D524" s="116"/>
      <c r="E524" s="117"/>
      <c r="F524" s="116"/>
      <c r="G524" s="115"/>
      <c r="H524" s="115"/>
      <c r="I524" s="115"/>
      <c r="J524" s="115"/>
      <c r="K524" s="115"/>
      <c r="L524" s="115"/>
      <c r="M524" s="119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</row>
    <row r="525" spans="1:30" ht="12" customHeight="1">
      <c r="A525" s="115"/>
      <c r="B525" s="115"/>
      <c r="C525" s="115"/>
      <c r="D525" s="116"/>
      <c r="E525" s="117"/>
      <c r="F525" s="116"/>
      <c r="G525" s="115"/>
      <c r="H525" s="115"/>
      <c r="I525" s="115"/>
      <c r="J525" s="115"/>
      <c r="K525" s="115"/>
      <c r="L525" s="115"/>
      <c r="M525" s="119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</row>
    <row r="526" spans="1:30" ht="12" customHeight="1">
      <c r="A526" s="115"/>
      <c r="B526" s="115"/>
      <c r="C526" s="115"/>
      <c r="D526" s="116"/>
      <c r="E526" s="117"/>
      <c r="F526" s="116"/>
      <c r="G526" s="115"/>
      <c r="H526" s="115"/>
      <c r="I526" s="115"/>
      <c r="J526" s="115"/>
      <c r="K526" s="115"/>
      <c r="L526" s="115"/>
      <c r="M526" s="119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</row>
    <row r="527" spans="1:30" ht="12" customHeight="1">
      <c r="A527" s="115"/>
      <c r="B527" s="115"/>
      <c r="C527" s="115"/>
      <c r="D527" s="116"/>
      <c r="E527" s="117"/>
      <c r="F527" s="116"/>
      <c r="G527" s="115"/>
      <c r="H527" s="115"/>
      <c r="I527" s="115"/>
      <c r="J527" s="115"/>
      <c r="K527" s="115"/>
      <c r="L527" s="115"/>
      <c r="M527" s="119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</row>
    <row r="528" spans="1:30" ht="12" customHeight="1">
      <c r="A528" s="115"/>
      <c r="B528" s="115"/>
      <c r="C528" s="115"/>
      <c r="D528" s="116"/>
      <c r="E528" s="117"/>
      <c r="F528" s="116"/>
      <c r="G528" s="115"/>
      <c r="H528" s="115"/>
      <c r="I528" s="115"/>
      <c r="J528" s="115"/>
      <c r="K528" s="115"/>
      <c r="L528" s="115"/>
      <c r="M528" s="119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</row>
    <row r="529" spans="1:30" ht="12" customHeight="1">
      <c r="A529" s="115"/>
      <c r="B529" s="115"/>
      <c r="C529" s="115"/>
      <c r="D529" s="116"/>
      <c r="E529" s="117"/>
      <c r="F529" s="116"/>
      <c r="G529" s="115"/>
      <c r="H529" s="115"/>
      <c r="I529" s="115"/>
      <c r="J529" s="115"/>
      <c r="K529" s="115"/>
      <c r="L529" s="115"/>
      <c r="M529" s="119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</row>
    <row r="530" spans="1:30" ht="12" customHeight="1">
      <c r="A530" s="115"/>
      <c r="B530" s="115"/>
      <c r="C530" s="115"/>
      <c r="D530" s="116"/>
      <c r="E530" s="117"/>
      <c r="F530" s="116"/>
      <c r="G530" s="115"/>
      <c r="H530" s="115"/>
      <c r="I530" s="115"/>
      <c r="J530" s="115"/>
      <c r="K530" s="115"/>
      <c r="L530" s="115"/>
      <c r="M530" s="119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</row>
    <row r="531" spans="1:30" ht="12" customHeight="1">
      <c r="A531" s="115"/>
      <c r="B531" s="115"/>
      <c r="C531" s="115"/>
      <c r="D531" s="116"/>
      <c r="E531" s="117"/>
      <c r="F531" s="116"/>
      <c r="G531" s="115"/>
      <c r="H531" s="115"/>
      <c r="I531" s="115"/>
      <c r="J531" s="115"/>
      <c r="K531" s="115"/>
      <c r="L531" s="115"/>
      <c r="M531" s="119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</row>
    <row r="532" spans="1:30" ht="12" customHeight="1">
      <c r="A532" s="115"/>
      <c r="B532" s="115"/>
      <c r="C532" s="115"/>
      <c r="D532" s="116"/>
      <c r="E532" s="117"/>
      <c r="F532" s="116"/>
      <c r="G532" s="115"/>
      <c r="H532" s="115"/>
      <c r="I532" s="115"/>
      <c r="J532" s="115"/>
      <c r="K532" s="115"/>
      <c r="L532" s="115"/>
      <c r="M532" s="119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</row>
    <row r="533" spans="1:30" ht="12" customHeight="1">
      <c r="A533" s="115"/>
      <c r="B533" s="115"/>
      <c r="C533" s="115"/>
      <c r="D533" s="116"/>
      <c r="E533" s="117"/>
      <c r="F533" s="116"/>
      <c r="G533" s="115"/>
      <c r="H533" s="115"/>
      <c r="I533" s="115"/>
      <c r="J533" s="115"/>
      <c r="K533" s="115"/>
      <c r="L533" s="115"/>
      <c r="M533" s="119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</row>
    <row r="534" spans="1:30" ht="12" customHeight="1">
      <c r="A534" s="115"/>
      <c r="B534" s="115"/>
      <c r="C534" s="115"/>
      <c r="D534" s="116"/>
      <c r="E534" s="117"/>
      <c r="F534" s="116"/>
      <c r="G534" s="115"/>
      <c r="H534" s="115"/>
      <c r="I534" s="115"/>
      <c r="J534" s="115"/>
      <c r="K534" s="115"/>
      <c r="L534" s="115"/>
      <c r="M534" s="119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</row>
    <row r="535" spans="1:30" ht="12" customHeight="1">
      <c r="A535" s="115"/>
      <c r="B535" s="115"/>
      <c r="C535" s="115"/>
      <c r="D535" s="116"/>
      <c r="E535" s="117"/>
      <c r="F535" s="116"/>
      <c r="G535" s="115"/>
      <c r="H535" s="115"/>
      <c r="I535" s="115"/>
      <c r="J535" s="115"/>
      <c r="K535" s="115"/>
      <c r="L535" s="115"/>
      <c r="M535" s="119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</row>
    <row r="536" spans="1:30" ht="12" customHeight="1">
      <c r="A536" s="115"/>
      <c r="B536" s="115"/>
      <c r="C536" s="115"/>
      <c r="D536" s="116"/>
      <c r="E536" s="117"/>
      <c r="F536" s="116"/>
      <c r="G536" s="115"/>
      <c r="H536" s="115"/>
      <c r="I536" s="115"/>
      <c r="J536" s="115"/>
      <c r="K536" s="115"/>
      <c r="L536" s="115"/>
      <c r="M536" s="119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</row>
    <row r="537" spans="1:30" ht="12" customHeight="1">
      <c r="A537" s="115"/>
      <c r="B537" s="115"/>
      <c r="C537" s="115"/>
      <c r="D537" s="116"/>
      <c r="E537" s="117"/>
      <c r="F537" s="116"/>
      <c r="G537" s="115"/>
      <c r="H537" s="115"/>
      <c r="I537" s="115"/>
      <c r="J537" s="115"/>
      <c r="K537" s="115"/>
      <c r="L537" s="115"/>
      <c r="M537" s="119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</row>
    <row r="538" spans="1:30" ht="12" customHeight="1">
      <c r="A538" s="115"/>
      <c r="B538" s="115"/>
      <c r="C538" s="115"/>
      <c r="D538" s="116"/>
      <c r="E538" s="117"/>
      <c r="F538" s="116"/>
      <c r="G538" s="115"/>
      <c r="H538" s="115"/>
      <c r="I538" s="115"/>
      <c r="J538" s="115"/>
      <c r="K538" s="115"/>
      <c r="L538" s="115"/>
      <c r="M538" s="119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</row>
    <row r="539" spans="1:30" ht="12" customHeight="1">
      <c r="A539" s="115"/>
      <c r="B539" s="115"/>
      <c r="C539" s="115"/>
      <c r="D539" s="116"/>
      <c r="E539" s="117"/>
      <c r="F539" s="116"/>
      <c r="G539" s="115"/>
      <c r="H539" s="115"/>
      <c r="I539" s="115"/>
      <c r="J539" s="115"/>
      <c r="K539" s="115"/>
      <c r="L539" s="115"/>
      <c r="M539" s="119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</row>
    <row r="540" spans="1:30" ht="12" customHeight="1">
      <c r="A540" s="115"/>
      <c r="B540" s="115"/>
      <c r="C540" s="115"/>
      <c r="D540" s="116"/>
      <c r="E540" s="117"/>
      <c r="F540" s="116"/>
      <c r="G540" s="115"/>
      <c r="H540" s="115"/>
      <c r="I540" s="115"/>
      <c r="J540" s="115"/>
      <c r="K540" s="115"/>
      <c r="L540" s="115"/>
      <c r="M540" s="119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</row>
    <row r="541" spans="1:30" ht="12" customHeight="1">
      <c r="A541" s="115"/>
      <c r="B541" s="115"/>
      <c r="C541" s="115"/>
      <c r="D541" s="116"/>
      <c r="E541" s="117"/>
      <c r="F541" s="116"/>
      <c r="G541" s="115"/>
      <c r="H541" s="115"/>
      <c r="I541" s="115"/>
      <c r="J541" s="115"/>
      <c r="K541" s="115"/>
      <c r="L541" s="115"/>
      <c r="M541" s="119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</row>
    <row r="542" spans="1:30" ht="12" customHeight="1">
      <c r="A542" s="115"/>
      <c r="B542" s="115"/>
      <c r="C542" s="115"/>
      <c r="D542" s="116"/>
      <c r="E542" s="117"/>
      <c r="F542" s="116"/>
      <c r="G542" s="115"/>
      <c r="H542" s="115"/>
      <c r="I542" s="115"/>
      <c r="J542" s="115"/>
      <c r="K542" s="115"/>
      <c r="L542" s="115"/>
      <c r="M542" s="119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</row>
    <row r="543" spans="1:30" ht="12" customHeight="1">
      <c r="A543" s="115"/>
      <c r="B543" s="115"/>
      <c r="C543" s="115"/>
      <c r="D543" s="116"/>
      <c r="E543" s="117"/>
      <c r="F543" s="116"/>
      <c r="G543" s="115"/>
      <c r="H543" s="115"/>
      <c r="I543" s="115"/>
      <c r="J543" s="115"/>
      <c r="K543" s="115"/>
      <c r="L543" s="115"/>
      <c r="M543" s="119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</row>
    <row r="544" spans="1:30" ht="12" customHeight="1">
      <c r="A544" s="115"/>
      <c r="B544" s="115"/>
      <c r="C544" s="115"/>
      <c r="D544" s="116"/>
      <c r="E544" s="117"/>
      <c r="F544" s="116"/>
      <c r="G544" s="115"/>
      <c r="H544" s="115"/>
      <c r="I544" s="115"/>
      <c r="J544" s="115"/>
      <c r="K544" s="115"/>
      <c r="L544" s="115"/>
      <c r="M544" s="119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</row>
    <row r="545" spans="1:30" ht="12" customHeight="1">
      <c r="A545" s="115"/>
      <c r="B545" s="115"/>
      <c r="C545" s="115"/>
      <c r="D545" s="116"/>
      <c r="E545" s="117"/>
      <c r="F545" s="116"/>
      <c r="G545" s="115"/>
      <c r="H545" s="115"/>
      <c r="I545" s="115"/>
      <c r="J545" s="115"/>
      <c r="K545" s="115"/>
      <c r="L545" s="115"/>
      <c r="M545" s="119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</row>
    <row r="546" spans="1:30" ht="12" customHeight="1">
      <c r="A546" s="115"/>
      <c r="B546" s="115"/>
      <c r="C546" s="115"/>
      <c r="D546" s="116"/>
      <c r="E546" s="117"/>
      <c r="F546" s="116"/>
      <c r="G546" s="115"/>
      <c r="H546" s="115"/>
      <c r="I546" s="115"/>
      <c r="J546" s="115"/>
      <c r="K546" s="115"/>
      <c r="L546" s="115"/>
      <c r="M546" s="119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</row>
    <row r="547" spans="1:30" ht="12" customHeight="1">
      <c r="A547" s="115"/>
      <c r="B547" s="115"/>
      <c r="C547" s="115"/>
      <c r="D547" s="116"/>
      <c r="E547" s="117"/>
      <c r="F547" s="116"/>
      <c r="G547" s="115"/>
      <c r="H547" s="115"/>
      <c r="I547" s="115"/>
      <c r="J547" s="115"/>
      <c r="K547" s="115"/>
      <c r="L547" s="115"/>
      <c r="M547" s="119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</row>
    <row r="548" spans="1:30" ht="12" customHeight="1">
      <c r="A548" s="115"/>
      <c r="B548" s="115"/>
      <c r="C548" s="115"/>
      <c r="D548" s="116"/>
      <c r="E548" s="117"/>
      <c r="F548" s="116"/>
      <c r="G548" s="115"/>
      <c r="H548" s="115"/>
      <c r="I548" s="115"/>
      <c r="J548" s="115"/>
      <c r="K548" s="115"/>
      <c r="L548" s="115"/>
      <c r="M548" s="119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</row>
    <row r="549" spans="1:30" ht="12" customHeight="1">
      <c r="A549" s="115"/>
      <c r="B549" s="115"/>
      <c r="C549" s="115"/>
      <c r="D549" s="116"/>
      <c r="E549" s="117"/>
      <c r="F549" s="116"/>
      <c r="G549" s="115"/>
      <c r="H549" s="115"/>
      <c r="I549" s="115"/>
      <c r="J549" s="115"/>
      <c r="K549" s="115"/>
      <c r="L549" s="115"/>
      <c r="M549" s="119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</row>
    <row r="550" spans="1:30" ht="12" customHeight="1">
      <c r="A550" s="115"/>
      <c r="B550" s="115"/>
      <c r="C550" s="115"/>
      <c r="D550" s="116"/>
      <c r="E550" s="117"/>
      <c r="F550" s="116"/>
      <c r="G550" s="115"/>
      <c r="H550" s="115"/>
      <c r="I550" s="115"/>
      <c r="J550" s="115"/>
      <c r="K550" s="115"/>
      <c r="L550" s="115"/>
      <c r="M550" s="119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</row>
    <row r="551" spans="1:30" ht="12" customHeight="1">
      <c r="A551" s="115"/>
      <c r="B551" s="115"/>
      <c r="C551" s="115"/>
      <c r="D551" s="116"/>
      <c r="E551" s="117"/>
      <c r="F551" s="116"/>
      <c r="G551" s="115"/>
      <c r="H551" s="115"/>
      <c r="I551" s="115"/>
      <c r="J551" s="115"/>
      <c r="K551" s="115"/>
      <c r="L551" s="115"/>
      <c r="M551" s="119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</row>
    <row r="552" spans="1:30" ht="12" customHeight="1">
      <c r="A552" s="115"/>
      <c r="B552" s="115"/>
      <c r="C552" s="115"/>
      <c r="D552" s="116"/>
      <c r="E552" s="117"/>
      <c r="F552" s="116"/>
      <c r="G552" s="115"/>
      <c r="H552" s="115"/>
      <c r="I552" s="115"/>
      <c r="J552" s="115"/>
      <c r="K552" s="115"/>
      <c r="L552" s="115"/>
      <c r="M552" s="119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</row>
    <row r="553" spans="1:30" ht="12" customHeight="1">
      <c r="A553" s="115"/>
      <c r="B553" s="115"/>
      <c r="C553" s="115"/>
      <c r="D553" s="116"/>
      <c r="E553" s="117"/>
      <c r="F553" s="116"/>
      <c r="G553" s="115"/>
      <c r="H553" s="115"/>
      <c r="I553" s="115"/>
      <c r="J553" s="115"/>
      <c r="K553" s="115"/>
      <c r="L553" s="115"/>
      <c r="M553" s="119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</row>
    <row r="554" spans="1:30" ht="12" customHeight="1">
      <c r="A554" s="115"/>
      <c r="B554" s="115"/>
      <c r="C554" s="115"/>
      <c r="D554" s="116"/>
      <c r="E554" s="117"/>
      <c r="F554" s="116"/>
      <c r="G554" s="115"/>
      <c r="H554" s="115"/>
      <c r="I554" s="115"/>
      <c r="J554" s="115"/>
      <c r="K554" s="115"/>
      <c r="L554" s="115"/>
      <c r="M554" s="119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</row>
    <row r="555" spans="1:30" ht="12" customHeight="1">
      <c r="A555" s="115"/>
      <c r="B555" s="115"/>
      <c r="C555" s="115"/>
      <c r="D555" s="116"/>
      <c r="E555" s="117"/>
      <c r="F555" s="116"/>
      <c r="G555" s="115"/>
      <c r="H555" s="115"/>
      <c r="I555" s="115"/>
      <c r="J555" s="115"/>
      <c r="K555" s="115"/>
      <c r="L555" s="115"/>
      <c r="M555" s="119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</row>
    <row r="556" spans="1:30" ht="12" customHeight="1">
      <c r="A556" s="115"/>
      <c r="B556" s="115"/>
      <c r="C556" s="115"/>
      <c r="D556" s="116"/>
      <c r="E556" s="117"/>
      <c r="F556" s="116"/>
      <c r="G556" s="115"/>
      <c r="H556" s="115"/>
      <c r="I556" s="115"/>
      <c r="J556" s="115"/>
      <c r="K556" s="115"/>
      <c r="L556" s="115"/>
      <c r="M556" s="119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</row>
    <row r="557" spans="1:30" ht="12" customHeight="1">
      <c r="A557" s="115"/>
      <c r="B557" s="115"/>
      <c r="C557" s="115"/>
      <c r="D557" s="116"/>
      <c r="E557" s="117"/>
      <c r="F557" s="116"/>
      <c r="G557" s="115"/>
      <c r="H557" s="115"/>
      <c r="I557" s="115"/>
      <c r="J557" s="115"/>
      <c r="K557" s="115"/>
      <c r="L557" s="115"/>
      <c r="M557" s="119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</row>
    <row r="558" spans="1:30" ht="12" customHeight="1">
      <c r="A558" s="115"/>
      <c r="B558" s="115"/>
      <c r="C558" s="115"/>
      <c r="D558" s="116"/>
      <c r="E558" s="117"/>
      <c r="F558" s="116"/>
      <c r="G558" s="115"/>
      <c r="H558" s="115"/>
      <c r="I558" s="115"/>
      <c r="J558" s="115"/>
      <c r="K558" s="115"/>
      <c r="L558" s="115"/>
      <c r="M558" s="119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</row>
    <row r="559" spans="1:30" ht="12" customHeight="1">
      <c r="A559" s="115"/>
      <c r="B559" s="115"/>
      <c r="C559" s="115"/>
      <c r="D559" s="116"/>
      <c r="E559" s="117"/>
      <c r="F559" s="116"/>
      <c r="G559" s="115"/>
      <c r="H559" s="115"/>
      <c r="I559" s="115"/>
      <c r="J559" s="115"/>
      <c r="K559" s="115"/>
      <c r="L559" s="115"/>
      <c r="M559" s="119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</row>
    <row r="560" spans="1:30" ht="12" customHeight="1">
      <c r="A560" s="115"/>
      <c r="B560" s="115"/>
      <c r="C560" s="115"/>
      <c r="D560" s="116"/>
      <c r="E560" s="117"/>
      <c r="F560" s="116"/>
      <c r="G560" s="115"/>
      <c r="H560" s="115"/>
      <c r="I560" s="115"/>
      <c r="J560" s="115"/>
      <c r="K560" s="115"/>
      <c r="L560" s="115"/>
      <c r="M560" s="119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</row>
    <row r="561" spans="1:30" ht="12" customHeight="1">
      <c r="A561" s="115"/>
      <c r="B561" s="115"/>
      <c r="C561" s="115"/>
      <c r="D561" s="116"/>
      <c r="E561" s="117"/>
      <c r="F561" s="116"/>
      <c r="G561" s="115"/>
      <c r="H561" s="115"/>
      <c r="I561" s="115"/>
      <c r="J561" s="115"/>
      <c r="K561" s="115"/>
      <c r="L561" s="115"/>
      <c r="M561" s="119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</row>
    <row r="562" spans="1:30" ht="12" customHeight="1">
      <c r="A562" s="115"/>
      <c r="B562" s="115"/>
      <c r="C562" s="115"/>
      <c r="D562" s="116"/>
      <c r="E562" s="117"/>
      <c r="F562" s="116"/>
      <c r="G562" s="115"/>
      <c r="H562" s="115"/>
      <c r="I562" s="115"/>
      <c r="J562" s="115"/>
      <c r="K562" s="115"/>
      <c r="L562" s="115"/>
      <c r="M562" s="119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</row>
    <row r="563" spans="1:30" ht="12" customHeight="1">
      <c r="A563" s="115"/>
      <c r="B563" s="115"/>
      <c r="C563" s="115"/>
      <c r="D563" s="116"/>
      <c r="E563" s="117"/>
      <c r="F563" s="116"/>
      <c r="G563" s="115"/>
      <c r="H563" s="115"/>
      <c r="I563" s="115"/>
      <c r="J563" s="115"/>
      <c r="K563" s="115"/>
      <c r="L563" s="115"/>
      <c r="M563" s="119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</row>
    <row r="564" spans="1:30" ht="12" customHeight="1">
      <c r="A564" s="115"/>
      <c r="B564" s="115"/>
      <c r="C564" s="115"/>
      <c r="D564" s="116"/>
      <c r="E564" s="117"/>
      <c r="F564" s="116"/>
      <c r="G564" s="115"/>
      <c r="H564" s="115"/>
      <c r="I564" s="115"/>
      <c r="J564" s="115"/>
      <c r="K564" s="115"/>
      <c r="L564" s="115"/>
      <c r="M564" s="119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</row>
    <row r="565" spans="1:30" ht="12" customHeight="1">
      <c r="A565" s="115"/>
      <c r="B565" s="115"/>
      <c r="C565" s="115"/>
      <c r="D565" s="116"/>
      <c r="E565" s="117"/>
      <c r="F565" s="116"/>
      <c r="G565" s="115"/>
      <c r="H565" s="115"/>
      <c r="I565" s="115"/>
      <c r="J565" s="115"/>
      <c r="K565" s="115"/>
      <c r="L565" s="115"/>
      <c r="M565" s="119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</row>
    <row r="566" spans="1:30" ht="12" customHeight="1">
      <c r="A566" s="115"/>
      <c r="B566" s="115"/>
      <c r="C566" s="115"/>
      <c r="D566" s="116"/>
      <c r="E566" s="117"/>
      <c r="F566" s="116"/>
      <c r="G566" s="115"/>
      <c r="H566" s="115"/>
      <c r="I566" s="115"/>
      <c r="J566" s="115"/>
      <c r="K566" s="115"/>
      <c r="L566" s="115"/>
      <c r="M566" s="119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</row>
    <row r="567" spans="1:30" ht="12" customHeight="1">
      <c r="A567" s="115"/>
      <c r="B567" s="115"/>
      <c r="C567" s="115"/>
      <c r="D567" s="116"/>
      <c r="E567" s="117"/>
      <c r="F567" s="116"/>
      <c r="G567" s="115"/>
      <c r="H567" s="115"/>
      <c r="I567" s="115"/>
      <c r="J567" s="115"/>
      <c r="K567" s="115"/>
      <c r="L567" s="115"/>
      <c r="M567" s="119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</row>
    <row r="568" spans="1:30" ht="12" customHeight="1">
      <c r="A568" s="115"/>
      <c r="B568" s="115"/>
      <c r="C568" s="115"/>
      <c r="D568" s="116"/>
      <c r="E568" s="117"/>
      <c r="F568" s="116"/>
      <c r="G568" s="115"/>
      <c r="H568" s="115"/>
      <c r="I568" s="115"/>
      <c r="J568" s="115"/>
      <c r="K568" s="115"/>
      <c r="L568" s="115"/>
      <c r="M568" s="119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</row>
    <row r="569" spans="1:30" ht="12" customHeight="1">
      <c r="A569" s="115"/>
      <c r="B569" s="115"/>
      <c r="C569" s="115"/>
      <c r="D569" s="116"/>
      <c r="E569" s="117"/>
      <c r="F569" s="116"/>
      <c r="G569" s="115"/>
      <c r="H569" s="115"/>
      <c r="I569" s="115"/>
      <c r="J569" s="115"/>
      <c r="K569" s="115"/>
      <c r="L569" s="115"/>
      <c r="M569" s="119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</row>
    <row r="570" spans="1:30" ht="12" customHeight="1">
      <c r="A570" s="115"/>
      <c r="B570" s="115"/>
      <c r="C570" s="115"/>
      <c r="D570" s="116"/>
      <c r="E570" s="117"/>
      <c r="F570" s="116"/>
      <c r="G570" s="115"/>
      <c r="H570" s="115"/>
      <c r="I570" s="115"/>
      <c r="J570" s="115"/>
      <c r="K570" s="115"/>
      <c r="L570" s="115"/>
      <c r="M570" s="119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</row>
    <row r="571" spans="1:30" ht="12" customHeight="1">
      <c r="A571" s="115"/>
      <c r="B571" s="115"/>
      <c r="C571" s="115"/>
      <c r="D571" s="116"/>
      <c r="E571" s="117"/>
      <c r="F571" s="116"/>
      <c r="G571" s="115"/>
      <c r="H571" s="115"/>
      <c r="I571" s="115"/>
      <c r="J571" s="115"/>
      <c r="K571" s="115"/>
      <c r="L571" s="115"/>
      <c r="M571" s="119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</row>
    <row r="572" spans="1:30" ht="12" customHeight="1">
      <c r="A572" s="115"/>
      <c r="B572" s="115"/>
      <c r="C572" s="115"/>
      <c r="D572" s="116"/>
      <c r="E572" s="117"/>
      <c r="F572" s="116"/>
      <c r="G572" s="115"/>
      <c r="H572" s="115"/>
      <c r="I572" s="115"/>
      <c r="J572" s="115"/>
      <c r="K572" s="115"/>
      <c r="L572" s="115"/>
      <c r="M572" s="119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</row>
    <row r="573" spans="1:30" ht="12" customHeight="1">
      <c r="A573" s="115"/>
      <c r="B573" s="115"/>
      <c r="C573" s="115"/>
      <c r="D573" s="116"/>
      <c r="E573" s="117"/>
      <c r="F573" s="116"/>
      <c r="G573" s="115"/>
      <c r="H573" s="115"/>
      <c r="I573" s="115"/>
      <c r="J573" s="115"/>
      <c r="K573" s="115"/>
      <c r="L573" s="115"/>
      <c r="M573" s="119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</row>
    <row r="574" spans="1:30" ht="12" customHeight="1">
      <c r="A574" s="115"/>
      <c r="B574" s="115"/>
      <c r="C574" s="115"/>
      <c r="D574" s="116"/>
      <c r="E574" s="117"/>
      <c r="F574" s="116"/>
      <c r="G574" s="115"/>
      <c r="H574" s="115"/>
      <c r="I574" s="115"/>
      <c r="J574" s="115"/>
      <c r="K574" s="115"/>
      <c r="L574" s="115"/>
      <c r="M574" s="119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</row>
    <row r="575" spans="1:30" ht="12" customHeight="1">
      <c r="A575" s="115"/>
      <c r="B575" s="115"/>
      <c r="C575" s="115"/>
      <c r="D575" s="116"/>
      <c r="E575" s="117"/>
      <c r="F575" s="116"/>
      <c r="G575" s="115"/>
      <c r="H575" s="115"/>
      <c r="I575" s="115"/>
      <c r="J575" s="115"/>
      <c r="K575" s="115"/>
      <c r="L575" s="115"/>
      <c r="M575" s="119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</row>
    <row r="576" spans="1:30" ht="12" customHeight="1">
      <c r="A576" s="115"/>
      <c r="B576" s="115"/>
      <c r="C576" s="115"/>
      <c r="D576" s="116"/>
      <c r="E576" s="117"/>
      <c r="F576" s="116"/>
      <c r="G576" s="115"/>
      <c r="H576" s="115"/>
      <c r="I576" s="115"/>
      <c r="J576" s="115"/>
      <c r="K576" s="115"/>
      <c r="L576" s="115"/>
      <c r="M576" s="119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</row>
    <row r="577" spans="1:30" ht="12" customHeight="1">
      <c r="A577" s="115"/>
      <c r="B577" s="115"/>
      <c r="C577" s="115"/>
      <c r="D577" s="116"/>
      <c r="E577" s="117"/>
      <c r="F577" s="116"/>
      <c r="G577" s="115"/>
      <c r="H577" s="115"/>
      <c r="I577" s="115"/>
      <c r="J577" s="115"/>
      <c r="K577" s="115"/>
      <c r="L577" s="115"/>
      <c r="M577" s="119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</row>
    <row r="578" spans="1:30" ht="12" customHeight="1">
      <c r="A578" s="115"/>
      <c r="B578" s="115"/>
      <c r="C578" s="115"/>
      <c r="D578" s="116"/>
      <c r="E578" s="117"/>
      <c r="F578" s="116"/>
      <c r="G578" s="115"/>
      <c r="H578" s="115"/>
      <c r="I578" s="115"/>
      <c r="J578" s="115"/>
      <c r="K578" s="115"/>
      <c r="L578" s="115"/>
      <c r="M578" s="119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</row>
    <row r="579" spans="1:30" ht="12" customHeight="1">
      <c r="A579" s="115"/>
      <c r="B579" s="115"/>
      <c r="C579" s="115"/>
      <c r="D579" s="116"/>
      <c r="E579" s="117"/>
      <c r="F579" s="116"/>
      <c r="G579" s="115"/>
      <c r="H579" s="115"/>
      <c r="I579" s="115"/>
      <c r="J579" s="115"/>
      <c r="K579" s="115"/>
      <c r="L579" s="115"/>
      <c r="M579" s="119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</row>
    <row r="580" spans="1:30" ht="12" customHeight="1">
      <c r="A580" s="115"/>
      <c r="B580" s="115"/>
      <c r="C580" s="115"/>
      <c r="D580" s="116"/>
      <c r="E580" s="117"/>
      <c r="F580" s="116"/>
      <c r="G580" s="115"/>
      <c r="H580" s="115"/>
      <c r="I580" s="115"/>
      <c r="J580" s="115"/>
      <c r="K580" s="115"/>
      <c r="L580" s="115"/>
      <c r="M580" s="119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</row>
    <row r="581" spans="1:30" ht="12" customHeight="1">
      <c r="A581" s="115"/>
      <c r="B581" s="115"/>
      <c r="C581" s="115"/>
      <c r="D581" s="116"/>
      <c r="E581" s="117"/>
      <c r="F581" s="116"/>
      <c r="G581" s="115"/>
      <c r="H581" s="115"/>
      <c r="I581" s="115"/>
      <c r="J581" s="115"/>
      <c r="K581" s="115"/>
      <c r="L581" s="115"/>
      <c r="M581" s="119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</row>
    <row r="582" spans="1:30" ht="12" customHeight="1">
      <c r="A582" s="115"/>
      <c r="B582" s="115"/>
      <c r="C582" s="115"/>
      <c r="D582" s="116"/>
      <c r="E582" s="117"/>
      <c r="F582" s="116"/>
      <c r="G582" s="115"/>
      <c r="H582" s="115"/>
      <c r="I582" s="115"/>
      <c r="J582" s="115"/>
      <c r="K582" s="115"/>
      <c r="L582" s="115"/>
      <c r="M582" s="119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</row>
    <row r="583" spans="1:30" ht="12" customHeight="1">
      <c r="A583" s="115"/>
      <c r="B583" s="115"/>
      <c r="C583" s="115"/>
      <c r="D583" s="116"/>
      <c r="E583" s="117"/>
      <c r="F583" s="116"/>
      <c r="G583" s="115"/>
      <c r="H583" s="115"/>
      <c r="I583" s="115"/>
      <c r="J583" s="115"/>
      <c r="K583" s="115"/>
      <c r="L583" s="115"/>
      <c r="M583" s="119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</row>
    <row r="584" spans="1:30" ht="12" customHeight="1">
      <c r="A584" s="115"/>
      <c r="B584" s="115"/>
      <c r="C584" s="115"/>
      <c r="D584" s="116"/>
      <c r="E584" s="117"/>
      <c r="F584" s="116"/>
      <c r="G584" s="115"/>
      <c r="H584" s="115"/>
      <c r="I584" s="115"/>
      <c r="J584" s="115"/>
      <c r="K584" s="115"/>
      <c r="L584" s="115"/>
      <c r="M584" s="119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</row>
    <row r="585" spans="1:30" ht="12" customHeight="1">
      <c r="A585" s="115"/>
      <c r="B585" s="115"/>
      <c r="C585" s="115"/>
      <c r="D585" s="116"/>
      <c r="E585" s="117"/>
      <c r="F585" s="116"/>
      <c r="G585" s="115"/>
      <c r="H585" s="115"/>
      <c r="I585" s="115"/>
      <c r="J585" s="115"/>
      <c r="K585" s="115"/>
      <c r="L585" s="115"/>
      <c r="M585" s="119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</row>
    <row r="586" spans="1:30" ht="12" customHeight="1">
      <c r="A586" s="115"/>
      <c r="B586" s="115"/>
      <c r="C586" s="115"/>
      <c r="D586" s="116"/>
      <c r="E586" s="117"/>
      <c r="F586" s="116"/>
      <c r="G586" s="115"/>
      <c r="H586" s="115"/>
      <c r="I586" s="115"/>
      <c r="J586" s="115"/>
      <c r="K586" s="115"/>
      <c r="L586" s="115"/>
      <c r="M586" s="119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</row>
    <row r="587" spans="1:30" ht="12" customHeight="1">
      <c r="A587" s="115"/>
      <c r="B587" s="115"/>
      <c r="C587" s="115"/>
      <c r="D587" s="116"/>
      <c r="E587" s="117"/>
      <c r="F587" s="116"/>
      <c r="G587" s="115"/>
      <c r="H587" s="115"/>
      <c r="I587" s="115"/>
      <c r="J587" s="115"/>
      <c r="K587" s="115"/>
      <c r="L587" s="115"/>
      <c r="M587" s="119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</row>
    <row r="588" spans="1:30" ht="12" customHeight="1">
      <c r="A588" s="115"/>
      <c r="B588" s="115"/>
      <c r="C588" s="115"/>
      <c r="D588" s="116"/>
      <c r="E588" s="117"/>
      <c r="F588" s="116"/>
      <c r="G588" s="115"/>
      <c r="H588" s="115"/>
      <c r="I588" s="115"/>
      <c r="J588" s="115"/>
      <c r="K588" s="115"/>
      <c r="L588" s="115"/>
      <c r="M588" s="119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</row>
    <row r="589" spans="1:30" ht="12" customHeight="1">
      <c r="A589" s="115"/>
      <c r="B589" s="115"/>
      <c r="C589" s="115"/>
      <c r="D589" s="116"/>
      <c r="E589" s="117"/>
      <c r="F589" s="116"/>
      <c r="G589" s="115"/>
      <c r="H589" s="115"/>
      <c r="I589" s="115"/>
      <c r="J589" s="115"/>
      <c r="K589" s="115"/>
      <c r="L589" s="115"/>
      <c r="M589" s="119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</row>
    <row r="590" spans="1:30" ht="12" customHeight="1">
      <c r="A590" s="115"/>
      <c r="B590" s="115"/>
      <c r="C590" s="115"/>
      <c r="D590" s="116"/>
      <c r="E590" s="117"/>
      <c r="F590" s="116"/>
      <c r="G590" s="115"/>
      <c r="H590" s="115"/>
      <c r="I590" s="115"/>
      <c r="J590" s="115"/>
      <c r="K590" s="115"/>
      <c r="L590" s="115"/>
      <c r="M590" s="119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</row>
    <row r="591" spans="1:30" ht="12" customHeight="1">
      <c r="A591" s="115"/>
      <c r="B591" s="115"/>
      <c r="C591" s="115"/>
      <c r="D591" s="116"/>
      <c r="E591" s="117"/>
      <c r="F591" s="116"/>
      <c r="G591" s="115"/>
      <c r="H591" s="115"/>
      <c r="I591" s="115"/>
      <c r="J591" s="115"/>
      <c r="K591" s="115"/>
      <c r="L591" s="115"/>
      <c r="M591" s="119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</row>
    <row r="592" spans="1:30" ht="12" customHeight="1">
      <c r="A592" s="115"/>
      <c r="B592" s="115"/>
      <c r="C592" s="115"/>
      <c r="D592" s="116"/>
      <c r="E592" s="117"/>
      <c r="F592" s="116"/>
      <c r="G592" s="115"/>
      <c r="H592" s="115"/>
      <c r="I592" s="115"/>
      <c r="J592" s="115"/>
      <c r="K592" s="115"/>
      <c r="L592" s="115"/>
      <c r="M592" s="119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</row>
    <row r="593" spans="1:30" ht="12" customHeight="1">
      <c r="A593" s="115"/>
      <c r="B593" s="115"/>
      <c r="C593" s="115"/>
      <c r="D593" s="116"/>
      <c r="E593" s="117"/>
      <c r="F593" s="116"/>
      <c r="G593" s="115"/>
      <c r="H593" s="115"/>
      <c r="I593" s="115"/>
      <c r="J593" s="115"/>
      <c r="K593" s="115"/>
      <c r="L593" s="115"/>
      <c r="M593" s="119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</row>
    <row r="594" spans="1:30" ht="12" customHeight="1">
      <c r="A594" s="115"/>
      <c r="B594" s="115"/>
      <c r="C594" s="115"/>
      <c r="D594" s="116"/>
      <c r="E594" s="117"/>
      <c r="F594" s="116"/>
      <c r="G594" s="115"/>
      <c r="H594" s="115"/>
      <c r="I594" s="115"/>
      <c r="J594" s="115"/>
      <c r="K594" s="115"/>
      <c r="L594" s="115"/>
      <c r="M594" s="119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</row>
    <row r="595" spans="1:30" ht="12" customHeight="1">
      <c r="A595" s="115"/>
      <c r="B595" s="115"/>
      <c r="C595" s="115"/>
      <c r="D595" s="116"/>
      <c r="E595" s="117"/>
      <c r="F595" s="116"/>
      <c r="G595" s="115"/>
      <c r="H595" s="115"/>
      <c r="I595" s="115"/>
      <c r="J595" s="115"/>
      <c r="K595" s="115"/>
      <c r="L595" s="115"/>
      <c r="M595" s="119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</row>
    <row r="596" spans="1:30" ht="12" customHeight="1">
      <c r="A596" s="115"/>
      <c r="B596" s="115"/>
      <c r="C596" s="115"/>
      <c r="D596" s="116"/>
      <c r="E596" s="117"/>
      <c r="F596" s="116"/>
      <c r="G596" s="115"/>
      <c r="H596" s="115"/>
      <c r="I596" s="115"/>
      <c r="J596" s="115"/>
      <c r="K596" s="115"/>
      <c r="L596" s="115"/>
      <c r="M596" s="119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</row>
    <row r="597" spans="1:30" ht="12" customHeight="1">
      <c r="A597" s="115"/>
      <c r="B597" s="115"/>
      <c r="C597" s="115"/>
      <c r="D597" s="116"/>
      <c r="E597" s="117"/>
      <c r="F597" s="116"/>
      <c r="G597" s="115"/>
      <c r="H597" s="115"/>
      <c r="I597" s="115"/>
      <c r="J597" s="115"/>
      <c r="K597" s="115"/>
      <c r="L597" s="115"/>
      <c r="M597" s="119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</row>
    <row r="598" spans="1:30" ht="12" customHeight="1">
      <c r="A598" s="115"/>
      <c r="B598" s="115"/>
      <c r="C598" s="115"/>
      <c r="D598" s="116"/>
      <c r="E598" s="117"/>
      <c r="F598" s="116"/>
      <c r="G598" s="115"/>
      <c r="H598" s="115"/>
      <c r="I598" s="115"/>
      <c r="J598" s="115"/>
      <c r="K598" s="115"/>
      <c r="L598" s="115"/>
      <c r="M598" s="119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</row>
    <row r="599" spans="1:30" ht="12" customHeight="1">
      <c r="A599" s="115"/>
      <c r="B599" s="115"/>
      <c r="C599" s="115"/>
      <c r="D599" s="116"/>
      <c r="E599" s="117"/>
      <c r="F599" s="116"/>
      <c r="G599" s="115"/>
      <c r="H599" s="115"/>
      <c r="I599" s="115"/>
      <c r="J599" s="115"/>
      <c r="K599" s="115"/>
      <c r="L599" s="115"/>
      <c r="M599" s="119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</row>
    <row r="600" spans="1:30" ht="12" customHeight="1">
      <c r="A600" s="115"/>
      <c r="B600" s="115"/>
      <c r="C600" s="115"/>
      <c r="D600" s="116"/>
      <c r="E600" s="117"/>
      <c r="F600" s="116"/>
      <c r="G600" s="115"/>
      <c r="H600" s="115"/>
      <c r="I600" s="115"/>
      <c r="J600" s="115"/>
      <c r="K600" s="115"/>
      <c r="L600" s="115"/>
      <c r="M600" s="119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</row>
    <row r="601" spans="1:30" ht="12" customHeight="1">
      <c r="A601" s="115"/>
      <c r="B601" s="115"/>
      <c r="C601" s="115"/>
      <c r="D601" s="116"/>
      <c r="E601" s="117"/>
      <c r="F601" s="116"/>
      <c r="G601" s="115"/>
      <c r="H601" s="115"/>
      <c r="I601" s="115"/>
      <c r="J601" s="115"/>
      <c r="K601" s="115"/>
      <c r="L601" s="115"/>
      <c r="M601" s="119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</row>
    <row r="602" spans="1:30" ht="12" customHeight="1">
      <c r="A602" s="115"/>
      <c r="B602" s="115"/>
      <c r="C602" s="115"/>
      <c r="D602" s="116"/>
      <c r="E602" s="117"/>
      <c r="F602" s="116"/>
      <c r="G602" s="115"/>
      <c r="H602" s="115"/>
      <c r="I602" s="115"/>
      <c r="J602" s="115"/>
      <c r="K602" s="115"/>
      <c r="L602" s="115"/>
      <c r="M602" s="119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</row>
    <row r="603" spans="1:30" ht="12" customHeight="1">
      <c r="A603" s="115"/>
      <c r="B603" s="115"/>
      <c r="C603" s="115"/>
      <c r="D603" s="116"/>
      <c r="E603" s="117"/>
      <c r="F603" s="116"/>
      <c r="G603" s="115"/>
      <c r="H603" s="115"/>
      <c r="I603" s="115"/>
      <c r="J603" s="115"/>
      <c r="K603" s="115"/>
      <c r="L603" s="115"/>
      <c r="M603" s="119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</row>
    <row r="604" spans="1:30" ht="12" customHeight="1">
      <c r="A604" s="115"/>
      <c r="B604" s="115"/>
      <c r="C604" s="115"/>
      <c r="D604" s="116"/>
      <c r="E604" s="117"/>
      <c r="F604" s="116"/>
      <c r="G604" s="115"/>
      <c r="H604" s="115"/>
      <c r="I604" s="115"/>
      <c r="J604" s="115"/>
      <c r="K604" s="115"/>
      <c r="L604" s="115"/>
      <c r="M604" s="119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</row>
    <row r="605" spans="1:30" ht="12" customHeight="1">
      <c r="A605" s="115"/>
      <c r="B605" s="115"/>
      <c r="C605" s="115"/>
      <c r="D605" s="116"/>
      <c r="E605" s="117"/>
      <c r="F605" s="116"/>
      <c r="G605" s="115"/>
      <c r="H605" s="115"/>
      <c r="I605" s="115"/>
      <c r="J605" s="115"/>
      <c r="K605" s="115"/>
      <c r="L605" s="115"/>
      <c r="M605" s="119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</row>
    <row r="606" spans="1:30" ht="12" customHeight="1">
      <c r="A606" s="115"/>
      <c r="B606" s="115"/>
      <c r="C606" s="115"/>
      <c r="D606" s="116"/>
      <c r="E606" s="117"/>
      <c r="F606" s="116"/>
      <c r="G606" s="115"/>
      <c r="H606" s="115"/>
      <c r="I606" s="115"/>
      <c r="J606" s="115"/>
      <c r="K606" s="115"/>
      <c r="L606" s="115"/>
      <c r="M606" s="119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</row>
    <row r="607" spans="1:30" ht="12" customHeight="1">
      <c r="A607" s="115"/>
      <c r="B607" s="115"/>
      <c r="C607" s="115"/>
      <c r="D607" s="116"/>
      <c r="E607" s="117"/>
      <c r="F607" s="116"/>
      <c r="G607" s="115"/>
      <c r="H607" s="115"/>
      <c r="I607" s="115"/>
      <c r="J607" s="115"/>
      <c r="K607" s="115"/>
      <c r="L607" s="115"/>
      <c r="M607" s="119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</row>
    <row r="608" spans="1:30" ht="12" customHeight="1">
      <c r="A608" s="115"/>
      <c r="B608" s="115"/>
      <c r="C608" s="115"/>
      <c r="D608" s="116"/>
      <c r="E608" s="117"/>
      <c r="F608" s="116"/>
      <c r="G608" s="115"/>
      <c r="H608" s="115"/>
      <c r="I608" s="115"/>
      <c r="J608" s="115"/>
      <c r="K608" s="115"/>
      <c r="L608" s="115"/>
      <c r="M608" s="119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</row>
    <row r="609" spans="1:30" ht="12" customHeight="1">
      <c r="A609" s="115"/>
      <c r="B609" s="115"/>
      <c r="C609" s="115"/>
      <c r="D609" s="116"/>
      <c r="E609" s="117"/>
      <c r="F609" s="116"/>
      <c r="G609" s="115"/>
      <c r="H609" s="115"/>
      <c r="I609" s="115"/>
      <c r="J609" s="115"/>
      <c r="K609" s="115"/>
      <c r="L609" s="115"/>
      <c r="M609" s="119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</row>
    <row r="610" spans="1:30" ht="12" customHeight="1">
      <c r="A610" s="115"/>
      <c r="B610" s="115"/>
      <c r="C610" s="115"/>
      <c r="D610" s="116"/>
      <c r="E610" s="117"/>
      <c r="F610" s="116"/>
      <c r="G610" s="115"/>
      <c r="H610" s="115"/>
      <c r="I610" s="115"/>
      <c r="J610" s="115"/>
      <c r="K610" s="115"/>
      <c r="L610" s="115"/>
      <c r="M610" s="119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</row>
    <row r="611" spans="1:30" ht="12" customHeight="1">
      <c r="A611" s="115"/>
      <c r="B611" s="115"/>
      <c r="C611" s="115"/>
      <c r="D611" s="116"/>
      <c r="E611" s="117"/>
      <c r="F611" s="116"/>
      <c r="G611" s="115"/>
      <c r="H611" s="115"/>
      <c r="I611" s="115"/>
      <c r="J611" s="115"/>
      <c r="K611" s="115"/>
      <c r="L611" s="115"/>
      <c r="M611" s="119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</row>
    <row r="612" spans="1:30" ht="12" customHeight="1">
      <c r="A612" s="115"/>
      <c r="B612" s="115"/>
      <c r="C612" s="115"/>
      <c r="D612" s="116"/>
      <c r="E612" s="117"/>
      <c r="F612" s="116"/>
      <c r="G612" s="115"/>
      <c r="H612" s="115"/>
      <c r="I612" s="115"/>
      <c r="J612" s="115"/>
      <c r="K612" s="115"/>
      <c r="L612" s="115"/>
      <c r="M612" s="119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</row>
    <row r="613" spans="1:30" ht="12" customHeight="1">
      <c r="A613" s="115"/>
      <c r="B613" s="115"/>
      <c r="C613" s="115"/>
      <c r="D613" s="116"/>
      <c r="E613" s="117"/>
      <c r="F613" s="116"/>
      <c r="G613" s="115"/>
      <c r="H613" s="115"/>
      <c r="I613" s="115"/>
      <c r="J613" s="115"/>
      <c r="K613" s="115"/>
      <c r="L613" s="115"/>
      <c r="M613" s="119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</row>
    <row r="614" spans="1:30" ht="12" customHeight="1">
      <c r="A614" s="115"/>
      <c r="B614" s="115"/>
      <c r="C614" s="115"/>
      <c r="D614" s="116"/>
      <c r="E614" s="117"/>
      <c r="F614" s="116"/>
      <c r="G614" s="115"/>
      <c r="H614" s="115"/>
      <c r="I614" s="115"/>
      <c r="J614" s="115"/>
      <c r="K614" s="115"/>
      <c r="L614" s="115"/>
      <c r="M614" s="119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</row>
    <row r="615" spans="1:30" ht="12" customHeight="1">
      <c r="A615" s="115"/>
      <c r="B615" s="115"/>
      <c r="C615" s="115"/>
      <c r="D615" s="116"/>
      <c r="E615" s="117"/>
      <c r="F615" s="116"/>
      <c r="G615" s="115"/>
      <c r="H615" s="115"/>
      <c r="I615" s="115"/>
      <c r="J615" s="115"/>
      <c r="K615" s="115"/>
      <c r="L615" s="115"/>
      <c r="M615" s="119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</row>
    <row r="616" spans="1:30" ht="12" customHeight="1">
      <c r="A616" s="115"/>
      <c r="B616" s="115"/>
      <c r="C616" s="115"/>
      <c r="D616" s="116"/>
      <c r="E616" s="117"/>
      <c r="F616" s="116"/>
      <c r="G616" s="115"/>
      <c r="H616" s="115"/>
      <c r="I616" s="115"/>
      <c r="J616" s="115"/>
      <c r="K616" s="115"/>
      <c r="L616" s="115"/>
      <c r="M616" s="119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</row>
    <row r="617" spans="1:30" ht="12" customHeight="1">
      <c r="A617" s="115"/>
      <c r="B617" s="115"/>
      <c r="C617" s="115"/>
      <c r="D617" s="116"/>
      <c r="E617" s="117"/>
      <c r="F617" s="116"/>
      <c r="G617" s="115"/>
      <c r="H617" s="115"/>
      <c r="I617" s="115"/>
      <c r="J617" s="115"/>
      <c r="K617" s="115"/>
      <c r="L617" s="115"/>
      <c r="M617" s="119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</row>
    <row r="618" spans="1:30" ht="12" customHeight="1">
      <c r="A618" s="115"/>
      <c r="B618" s="115"/>
      <c r="C618" s="115"/>
      <c r="D618" s="116"/>
      <c r="E618" s="117"/>
      <c r="F618" s="116"/>
      <c r="G618" s="115"/>
      <c r="H618" s="115"/>
      <c r="I618" s="115"/>
      <c r="J618" s="115"/>
      <c r="K618" s="115"/>
      <c r="L618" s="115"/>
      <c r="M618" s="119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</row>
    <row r="619" spans="1:30" ht="12" customHeight="1">
      <c r="A619" s="115"/>
      <c r="B619" s="115"/>
      <c r="C619" s="115"/>
      <c r="D619" s="116"/>
      <c r="E619" s="117"/>
      <c r="F619" s="116"/>
      <c r="G619" s="115"/>
      <c r="H619" s="115"/>
      <c r="I619" s="115"/>
      <c r="J619" s="115"/>
      <c r="K619" s="115"/>
      <c r="L619" s="115"/>
      <c r="M619" s="119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</row>
    <row r="620" spans="1:30" ht="12" customHeight="1">
      <c r="A620" s="115"/>
      <c r="B620" s="115"/>
      <c r="C620" s="115"/>
      <c r="D620" s="116"/>
      <c r="E620" s="117"/>
      <c r="F620" s="116"/>
      <c r="G620" s="115"/>
      <c r="H620" s="115"/>
      <c r="I620" s="115"/>
      <c r="J620" s="115"/>
      <c r="K620" s="115"/>
      <c r="L620" s="115"/>
      <c r="M620" s="119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</row>
    <row r="621" spans="1:30" ht="12" customHeight="1">
      <c r="A621" s="115"/>
      <c r="B621" s="115"/>
      <c r="C621" s="115"/>
      <c r="D621" s="116"/>
      <c r="E621" s="117"/>
      <c r="F621" s="116"/>
      <c r="G621" s="115"/>
      <c r="H621" s="115"/>
      <c r="I621" s="115"/>
      <c r="J621" s="115"/>
      <c r="K621" s="115"/>
      <c r="L621" s="115"/>
      <c r="M621" s="119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</row>
    <row r="622" spans="1:30" ht="12" customHeight="1">
      <c r="A622" s="115"/>
      <c r="B622" s="115"/>
      <c r="C622" s="115"/>
      <c r="D622" s="116"/>
      <c r="E622" s="117"/>
      <c r="F622" s="116"/>
      <c r="G622" s="115"/>
      <c r="H622" s="115"/>
      <c r="I622" s="115"/>
      <c r="J622" s="115"/>
      <c r="K622" s="115"/>
      <c r="L622" s="115"/>
      <c r="M622" s="119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</row>
    <row r="623" spans="1:30" ht="12" customHeight="1">
      <c r="A623" s="115"/>
      <c r="B623" s="115"/>
      <c r="C623" s="115"/>
      <c r="D623" s="116"/>
      <c r="E623" s="117"/>
      <c r="F623" s="116"/>
      <c r="G623" s="115"/>
      <c r="H623" s="115"/>
      <c r="I623" s="115"/>
      <c r="J623" s="115"/>
      <c r="K623" s="115"/>
      <c r="L623" s="115"/>
      <c r="M623" s="119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</row>
    <row r="624" spans="1:30" ht="12" customHeight="1">
      <c r="A624" s="115"/>
      <c r="B624" s="115"/>
      <c r="C624" s="115"/>
      <c r="D624" s="116"/>
      <c r="E624" s="117"/>
      <c r="F624" s="116"/>
      <c r="G624" s="115"/>
      <c r="H624" s="115"/>
      <c r="I624" s="115"/>
      <c r="J624" s="115"/>
      <c r="K624" s="115"/>
      <c r="L624" s="115"/>
      <c r="M624" s="119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</row>
    <row r="625" spans="1:30" ht="12" customHeight="1">
      <c r="A625" s="115"/>
      <c r="B625" s="115"/>
      <c r="C625" s="115"/>
      <c r="D625" s="116"/>
      <c r="E625" s="117"/>
      <c r="F625" s="116"/>
      <c r="G625" s="115"/>
      <c r="H625" s="115"/>
      <c r="I625" s="115"/>
      <c r="J625" s="115"/>
      <c r="K625" s="115"/>
      <c r="L625" s="115"/>
      <c r="M625" s="119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</row>
    <row r="626" spans="1:30" ht="12" customHeight="1">
      <c r="A626" s="115"/>
      <c r="B626" s="115"/>
      <c r="C626" s="115"/>
      <c r="D626" s="116"/>
      <c r="E626" s="117"/>
      <c r="F626" s="116"/>
      <c r="G626" s="115"/>
      <c r="H626" s="115"/>
      <c r="I626" s="115"/>
      <c r="J626" s="115"/>
      <c r="K626" s="115"/>
      <c r="L626" s="115"/>
      <c r="M626" s="119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</row>
    <row r="627" spans="1:30" ht="12" customHeight="1">
      <c r="A627" s="115"/>
      <c r="B627" s="115"/>
      <c r="C627" s="115"/>
      <c r="D627" s="116"/>
      <c r="E627" s="117"/>
      <c r="F627" s="116"/>
      <c r="G627" s="115"/>
      <c r="H627" s="115"/>
      <c r="I627" s="115"/>
      <c r="J627" s="115"/>
      <c r="K627" s="115"/>
      <c r="L627" s="115"/>
      <c r="M627" s="119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</row>
    <row r="628" spans="1:30" ht="12" customHeight="1">
      <c r="A628" s="115"/>
      <c r="B628" s="115"/>
      <c r="C628" s="115"/>
      <c r="D628" s="116"/>
      <c r="E628" s="117"/>
      <c r="F628" s="116"/>
      <c r="G628" s="115"/>
      <c r="H628" s="115"/>
      <c r="I628" s="115"/>
      <c r="J628" s="115"/>
      <c r="K628" s="115"/>
      <c r="L628" s="115"/>
      <c r="M628" s="119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</row>
    <row r="629" spans="1:30" ht="12" customHeight="1">
      <c r="A629" s="115"/>
      <c r="B629" s="115"/>
      <c r="C629" s="115"/>
      <c r="D629" s="116"/>
      <c r="E629" s="117"/>
      <c r="F629" s="116"/>
      <c r="G629" s="115"/>
      <c r="H629" s="115"/>
      <c r="I629" s="115"/>
      <c r="J629" s="115"/>
      <c r="K629" s="115"/>
      <c r="L629" s="115"/>
      <c r="M629" s="119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</row>
    <row r="630" spans="1:30" ht="12" customHeight="1">
      <c r="A630" s="115"/>
      <c r="B630" s="115"/>
      <c r="C630" s="115"/>
      <c r="D630" s="116"/>
      <c r="E630" s="117"/>
      <c r="F630" s="116"/>
      <c r="G630" s="115"/>
      <c r="H630" s="115"/>
      <c r="I630" s="115"/>
      <c r="J630" s="115"/>
      <c r="K630" s="115"/>
      <c r="L630" s="115"/>
      <c r="M630" s="119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</row>
    <row r="631" spans="1:30" ht="12" customHeight="1">
      <c r="A631" s="115"/>
      <c r="B631" s="115"/>
      <c r="C631" s="115"/>
      <c r="D631" s="116"/>
      <c r="E631" s="117"/>
      <c r="F631" s="116"/>
      <c r="G631" s="115"/>
      <c r="H631" s="115"/>
      <c r="I631" s="115"/>
      <c r="J631" s="115"/>
      <c r="K631" s="115"/>
      <c r="L631" s="115"/>
      <c r="M631" s="119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</row>
    <row r="632" spans="1:30" ht="12" customHeight="1">
      <c r="A632" s="115"/>
      <c r="B632" s="115"/>
      <c r="C632" s="115"/>
      <c r="D632" s="116"/>
      <c r="E632" s="117"/>
      <c r="F632" s="116"/>
      <c r="G632" s="115"/>
      <c r="H632" s="115"/>
      <c r="I632" s="115"/>
      <c r="J632" s="115"/>
      <c r="K632" s="115"/>
      <c r="L632" s="115"/>
      <c r="M632" s="119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</row>
    <row r="633" spans="1:30" ht="12" customHeight="1">
      <c r="A633" s="115"/>
      <c r="B633" s="115"/>
      <c r="C633" s="115"/>
      <c r="D633" s="116"/>
      <c r="E633" s="117"/>
      <c r="F633" s="116"/>
      <c r="G633" s="115"/>
      <c r="H633" s="115"/>
      <c r="I633" s="115"/>
      <c r="J633" s="115"/>
      <c r="K633" s="115"/>
      <c r="L633" s="115"/>
      <c r="M633" s="119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</row>
    <row r="634" spans="1:30" ht="12" customHeight="1">
      <c r="A634" s="115"/>
      <c r="B634" s="115"/>
      <c r="C634" s="115"/>
      <c r="D634" s="116"/>
      <c r="E634" s="117"/>
      <c r="F634" s="116"/>
      <c r="G634" s="115"/>
      <c r="H634" s="115"/>
      <c r="I634" s="115"/>
      <c r="J634" s="115"/>
      <c r="K634" s="115"/>
      <c r="L634" s="115"/>
      <c r="M634" s="119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</row>
    <row r="635" spans="1:30" ht="12" customHeight="1">
      <c r="A635" s="115"/>
      <c r="B635" s="115"/>
      <c r="C635" s="115"/>
      <c r="D635" s="116"/>
      <c r="E635" s="117"/>
      <c r="F635" s="116"/>
      <c r="G635" s="115"/>
      <c r="H635" s="115"/>
      <c r="I635" s="115"/>
      <c r="J635" s="115"/>
      <c r="K635" s="115"/>
      <c r="L635" s="115"/>
      <c r="M635" s="119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</row>
    <row r="636" spans="1:30" ht="12" customHeight="1">
      <c r="A636" s="115"/>
      <c r="B636" s="115"/>
      <c r="C636" s="115"/>
      <c r="D636" s="116"/>
      <c r="E636" s="117"/>
      <c r="F636" s="116"/>
      <c r="G636" s="115"/>
      <c r="H636" s="115"/>
      <c r="I636" s="115"/>
      <c r="J636" s="115"/>
      <c r="K636" s="115"/>
      <c r="L636" s="115"/>
      <c r="M636" s="119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</row>
    <row r="637" spans="1:30" ht="12" customHeight="1">
      <c r="A637" s="115"/>
      <c r="B637" s="115"/>
      <c r="C637" s="115"/>
      <c r="D637" s="116"/>
      <c r="E637" s="117"/>
      <c r="F637" s="116"/>
      <c r="G637" s="115"/>
      <c r="H637" s="115"/>
      <c r="I637" s="115"/>
      <c r="J637" s="115"/>
      <c r="K637" s="115"/>
      <c r="L637" s="115"/>
      <c r="M637" s="119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</row>
    <row r="638" spans="1:30" ht="12" customHeight="1">
      <c r="A638" s="115"/>
      <c r="B638" s="115"/>
      <c r="C638" s="115"/>
      <c r="D638" s="116"/>
      <c r="E638" s="117"/>
      <c r="F638" s="116"/>
      <c r="G638" s="115"/>
      <c r="H638" s="115"/>
      <c r="I638" s="115"/>
      <c r="J638" s="115"/>
      <c r="K638" s="115"/>
      <c r="L638" s="115"/>
      <c r="M638" s="119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</row>
    <row r="639" spans="1:30" ht="12" customHeight="1">
      <c r="A639" s="115"/>
      <c r="B639" s="115"/>
      <c r="C639" s="115"/>
      <c r="D639" s="116"/>
      <c r="E639" s="117"/>
      <c r="F639" s="116"/>
      <c r="G639" s="115"/>
      <c r="H639" s="115"/>
      <c r="I639" s="115"/>
      <c r="J639" s="115"/>
      <c r="K639" s="115"/>
      <c r="L639" s="115"/>
      <c r="M639" s="119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</row>
    <row r="640" spans="1:30" ht="12" customHeight="1">
      <c r="A640" s="115"/>
      <c r="B640" s="115"/>
      <c r="C640" s="115"/>
      <c r="D640" s="116"/>
      <c r="E640" s="117"/>
      <c r="F640" s="116"/>
      <c r="G640" s="115"/>
      <c r="H640" s="115"/>
      <c r="I640" s="115"/>
      <c r="J640" s="115"/>
      <c r="K640" s="115"/>
      <c r="L640" s="115"/>
      <c r="M640" s="119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</row>
    <row r="641" spans="1:30" ht="12" customHeight="1">
      <c r="A641" s="115"/>
      <c r="B641" s="115"/>
      <c r="C641" s="115"/>
      <c r="D641" s="116"/>
      <c r="E641" s="117"/>
      <c r="F641" s="116"/>
      <c r="G641" s="115"/>
      <c r="H641" s="115"/>
      <c r="I641" s="115"/>
      <c r="J641" s="115"/>
      <c r="K641" s="115"/>
      <c r="L641" s="115"/>
      <c r="M641" s="119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</row>
    <row r="642" spans="1:30" ht="12" customHeight="1">
      <c r="A642" s="115"/>
      <c r="B642" s="115"/>
      <c r="C642" s="115"/>
      <c r="D642" s="116"/>
      <c r="E642" s="117"/>
      <c r="F642" s="116"/>
      <c r="G642" s="115"/>
      <c r="H642" s="115"/>
      <c r="I642" s="115"/>
      <c r="J642" s="115"/>
      <c r="K642" s="115"/>
      <c r="L642" s="115"/>
      <c r="M642" s="119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</row>
    <row r="643" spans="1:30" ht="12" customHeight="1">
      <c r="A643" s="115"/>
      <c r="B643" s="115"/>
      <c r="C643" s="115"/>
      <c r="D643" s="116"/>
      <c r="E643" s="117"/>
      <c r="F643" s="116"/>
      <c r="G643" s="115"/>
      <c r="H643" s="115"/>
      <c r="I643" s="115"/>
      <c r="J643" s="115"/>
      <c r="K643" s="115"/>
      <c r="L643" s="115"/>
      <c r="M643" s="119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</row>
    <row r="644" spans="1:30" ht="12" customHeight="1">
      <c r="A644" s="115"/>
      <c r="B644" s="115"/>
      <c r="C644" s="115"/>
      <c r="D644" s="116"/>
      <c r="E644" s="117"/>
      <c r="F644" s="116"/>
      <c r="G644" s="115"/>
      <c r="H644" s="115"/>
      <c r="I644" s="115"/>
      <c r="J644" s="115"/>
      <c r="K644" s="115"/>
      <c r="L644" s="115"/>
      <c r="M644" s="119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</row>
    <row r="645" spans="1:30" ht="12" customHeight="1">
      <c r="A645" s="115"/>
      <c r="B645" s="115"/>
      <c r="C645" s="115"/>
      <c r="D645" s="116"/>
      <c r="E645" s="117"/>
      <c r="F645" s="116"/>
      <c r="G645" s="115"/>
      <c r="H645" s="115"/>
      <c r="I645" s="115"/>
      <c r="J645" s="115"/>
      <c r="K645" s="115"/>
      <c r="L645" s="115"/>
      <c r="M645" s="119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</row>
    <row r="646" spans="1:30" ht="12" customHeight="1">
      <c r="A646" s="115"/>
      <c r="B646" s="115"/>
      <c r="C646" s="115"/>
      <c r="D646" s="116"/>
      <c r="E646" s="117"/>
      <c r="F646" s="116"/>
      <c r="G646" s="115"/>
      <c r="H646" s="115"/>
      <c r="I646" s="115"/>
      <c r="J646" s="115"/>
      <c r="K646" s="115"/>
      <c r="L646" s="115"/>
      <c r="M646" s="119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</row>
    <row r="647" spans="1:30" ht="12" customHeight="1">
      <c r="A647" s="115"/>
      <c r="B647" s="115"/>
      <c r="C647" s="115"/>
      <c r="D647" s="116"/>
      <c r="E647" s="117"/>
      <c r="F647" s="116"/>
      <c r="G647" s="115"/>
      <c r="H647" s="115"/>
      <c r="I647" s="115"/>
      <c r="J647" s="115"/>
      <c r="K647" s="115"/>
      <c r="L647" s="115"/>
      <c r="M647" s="119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</row>
    <row r="648" spans="1:30" ht="12" customHeight="1">
      <c r="A648" s="115"/>
      <c r="B648" s="115"/>
      <c r="C648" s="115"/>
      <c r="D648" s="116"/>
      <c r="E648" s="117"/>
      <c r="F648" s="116"/>
      <c r="G648" s="115"/>
      <c r="H648" s="115"/>
      <c r="I648" s="115"/>
      <c r="J648" s="115"/>
      <c r="K648" s="115"/>
      <c r="L648" s="115"/>
      <c r="M648" s="119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</row>
    <row r="649" spans="1:30" ht="12" customHeight="1">
      <c r="A649" s="115"/>
      <c r="B649" s="115"/>
      <c r="C649" s="115"/>
      <c r="D649" s="116"/>
      <c r="E649" s="117"/>
      <c r="F649" s="116"/>
      <c r="G649" s="115"/>
      <c r="H649" s="115"/>
      <c r="I649" s="115"/>
      <c r="J649" s="115"/>
      <c r="K649" s="115"/>
      <c r="L649" s="115"/>
      <c r="M649" s="119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</row>
    <row r="650" spans="1:30" ht="12" customHeight="1">
      <c r="A650" s="115"/>
      <c r="B650" s="115"/>
      <c r="C650" s="115"/>
      <c r="D650" s="116"/>
      <c r="E650" s="117"/>
      <c r="F650" s="116"/>
      <c r="G650" s="115"/>
      <c r="H650" s="115"/>
      <c r="I650" s="115"/>
      <c r="J650" s="115"/>
      <c r="K650" s="115"/>
      <c r="L650" s="115"/>
      <c r="M650" s="119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</row>
    <row r="651" spans="1:30" ht="12" customHeight="1">
      <c r="A651" s="115"/>
      <c r="B651" s="115"/>
      <c r="C651" s="115"/>
      <c r="D651" s="116"/>
      <c r="E651" s="117"/>
      <c r="F651" s="116"/>
      <c r="G651" s="115"/>
      <c r="H651" s="115"/>
      <c r="I651" s="115"/>
      <c r="J651" s="115"/>
      <c r="K651" s="115"/>
      <c r="L651" s="115"/>
      <c r="M651" s="119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</row>
    <row r="652" spans="1:30" ht="12" customHeight="1">
      <c r="A652" s="115"/>
      <c r="B652" s="115"/>
      <c r="C652" s="115"/>
      <c r="D652" s="116"/>
      <c r="E652" s="117"/>
      <c r="F652" s="116"/>
      <c r="G652" s="115"/>
      <c r="H652" s="115"/>
      <c r="I652" s="115"/>
      <c r="J652" s="115"/>
      <c r="K652" s="115"/>
      <c r="L652" s="115"/>
      <c r="M652" s="119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</row>
    <row r="653" spans="1:30" ht="12" customHeight="1">
      <c r="A653" s="115"/>
      <c r="B653" s="115"/>
      <c r="C653" s="115"/>
      <c r="D653" s="116"/>
      <c r="E653" s="117"/>
      <c r="F653" s="116"/>
      <c r="G653" s="115"/>
      <c r="H653" s="115"/>
      <c r="I653" s="115"/>
      <c r="J653" s="115"/>
      <c r="K653" s="115"/>
      <c r="L653" s="115"/>
      <c r="M653" s="119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</row>
    <row r="654" spans="1:30" ht="12" customHeight="1">
      <c r="A654" s="115"/>
      <c r="B654" s="115"/>
      <c r="C654" s="115"/>
      <c r="D654" s="116"/>
      <c r="E654" s="117"/>
      <c r="F654" s="116"/>
      <c r="G654" s="115"/>
      <c r="H654" s="115"/>
      <c r="I654" s="115"/>
      <c r="J654" s="115"/>
      <c r="K654" s="115"/>
      <c r="L654" s="115"/>
      <c r="M654" s="119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</row>
    <row r="655" spans="1:30" ht="12" customHeight="1">
      <c r="A655" s="115"/>
      <c r="B655" s="115"/>
      <c r="C655" s="115"/>
      <c r="D655" s="116"/>
      <c r="E655" s="117"/>
      <c r="F655" s="116"/>
      <c r="G655" s="115"/>
      <c r="H655" s="115"/>
      <c r="I655" s="115"/>
      <c r="J655" s="115"/>
      <c r="K655" s="115"/>
      <c r="L655" s="115"/>
      <c r="M655" s="119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</row>
    <row r="656" spans="1:30" ht="12" customHeight="1">
      <c r="A656" s="115"/>
      <c r="B656" s="115"/>
      <c r="C656" s="115"/>
      <c r="D656" s="116"/>
      <c r="E656" s="117"/>
      <c r="F656" s="116"/>
      <c r="G656" s="115"/>
      <c r="H656" s="115"/>
      <c r="I656" s="115"/>
      <c r="J656" s="115"/>
      <c r="K656" s="115"/>
      <c r="L656" s="115"/>
      <c r="M656" s="119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</row>
    <row r="657" spans="1:30" ht="12" customHeight="1">
      <c r="A657" s="115"/>
      <c r="B657" s="115"/>
      <c r="C657" s="115"/>
      <c r="D657" s="116"/>
      <c r="E657" s="117"/>
      <c r="F657" s="116"/>
      <c r="G657" s="115"/>
      <c r="H657" s="115"/>
      <c r="I657" s="115"/>
      <c r="J657" s="115"/>
      <c r="K657" s="115"/>
      <c r="L657" s="115"/>
      <c r="M657" s="119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</row>
    <row r="658" spans="1:30" ht="12" customHeight="1">
      <c r="A658" s="115"/>
      <c r="B658" s="115"/>
      <c r="C658" s="115"/>
      <c r="D658" s="116"/>
      <c r="E658" s="117"/>
      <c r="F658" s="116"/>
      <c r="G658" s="115"/>
      <c r="H658" s="115"/>
      <c r="I658" s="115"/>
      <c r="J658" s="115"/>
      <c r="K658" s="115"/>
      <c r="L658" s="115"/>
      <c r="M658" s="119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</row>
    <row r="659" spans="1:30" ht="12" customHeight="1">
      <c r="A659" s="115"/>
      <c r="B659" s="115"/>
      <c r="C659" s="115"/>
      <c r="D659" s="116"/>
      <c r="E659" s="117"/>
      <c r="F659" s="116"/>
      <c r="G659" s="115"/>
      <c r="H659" s="115"/>
      <c r="I659" s="115"/>
      <c r="J659" s="115"/>
      <c r="K659" s="115"/>
      <c r="L659" s="115"/>
      <c r="M659" s="119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</row>
    <row r="660" spans="1:30" ht="12" customHeight="1">
      <c r="A660" s="115"/>
      <c r="B660" s="115"/>
      <c r="C660" s="115"/>
      <c r="D660" s="116"/>
      <c r="E660" s="117"/>
      <c r="F660" s="116"/>
      <c r="G660" s="115"/>
      <c r="H660" s="115"/>
      <c r="I660" s="115"/>
      <c r="J660" s="115"/>
      <c r="K660" s="115"/>
      <c r="L660" s="115"/>
      <c r="M660" s="119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</row>
    <row r="661" spans="1:30" ht="12" customHeight="1">
      <c r="A661" s="115"/>
      <c r="B661" s="115"/>
      <c r="C661" s="115"/>
      <c r="D661" s="116"/>
      <c r="E661" s="117"/>
      <c r="F661" s="116"/>
      <c r="G661" s="115"/>
      <c r="H661" s="115"/>
      <c r="I661" s="115"/>
      <c r="J661" s="115"/>
      <c r="K661" s="115"/>
      <c r="L661" s="115"/>
      <c r="M661" s="119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</row>
    <row r="662" spans="1:30" ht="12" customHeight="1">
      <c r="A662" s="115"/>
      <c r="B662" s="115"/>
      <c r="C662" s="115"/>
      <c r="D662" s="116"/>
      <c r="E662" s="117"/>
      <c r="F662" s="116"/>
      <c r="G662" s="115"/>
      <c r="H662" s="115"/>
      <c r="I662" s="115"/>
      <c r="J662" s="115"/>
      <c r="K662" s="115"/>
      <c r="L662" s="115"/>
      <c r="M662" s="119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</row>
    <row r="663" spans="1:30" ht="12" customHeight="1">
      <c r="A663" s="115"/>
      <c r="B663" s="115"/>
      <c r="C663" s="115"/>
      <c r="D663" s="116"/>
      <c r="E663" s="117"/>
      <c r="F663" s="116"/>
      <c r="G663" s="115"/>
      <c r="H663" s="115"/>
      <c r="I663" s="115"/>
      <c r="J663" s="115"/>
      <c r="K663" s="115"/>
      <c r="L663" s="115"/>
      <c r="M663" s="119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</row>
    <row r="664" spans="1:30" ht="12" customHeight="1">
      <c r="A664" s="115"/>
      <c r="B664" s="115"/>
      <c r="C664" s="115"/>
      <c r="D664" s="116"/>
      <c r="E664" s="117"/>
      <c r="F664" s="116"/>
      <c r="G664" s="115"/>
      <c r="H664" s="115"/>
      <c r="I664" s="115"/>
      <c r="J664" s="115"/>
      <c r="K664" s="115"/>
      <c r="L664" s="115"/>
      <c r="M664" s="119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</row>
    <row r="665" spans="1:30" ht="12" customHeight="1">
      <c r="A665" s="115"/>
      <c r="B665" s="115"/>
      <c r="C665" s="115"/>
      <c r="D665" s="116"/>
      <c r="E665" s="117"/>
      <c r="F665" s="116"/>
      <c r="G665" s="115"/>
      <c r="H665" s="115"/>
      <c r="I665" s="115"/>
      <c r="J665" s="115"/>
      <c r="K665" s="115"/>
      <c r="L665" s="115"/>
      <c r="M665" s="119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</row>
    <row r="666" spans="1:30" ht="12" customHeight="1">
      <c r="A666" s="115"/>
      <c r="B666" s="115"/>
      <c r="C666" s="115"/>
      <c r="D666" s="116"/>
      <c r="E666" s="117"/>
      <c r="F666" s="116"/>
      <c r="G666" s="115"/>
      <c r="H666" s="115"/>
      <c r="I666" s="115"/>
      <c r="J666" s="115"/>
      <c r="K666" s="115"/>
      <c r="L666" s="115"/>
      <c r="M666" s="119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</row>
    <row r="667" spans="1:30" ht="12" customHeight="1">
      <c r="A667" s="115"/>
      <c r="B667" s="115"/>
      <c r="C667" s="115"/>
      <c r="D667" s="116"/>
      <c r="E667" s="117"/>
      <c r="F667" s="116"/>
      <c r="G667" s="115"/>
      <c r="H667" s="115"/>
      <c r="I667" s="115"/>
      <c r="J667" s="115"/>
      <c r="K667" s="115"/>
      <c r="L667" s="115"/>
      <c r="M667" s="119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</row>
    <row r="668" spans="1:30" ht="12" customHeight="1">
      <c r="A668" s="115"/>
      <c r="B668" s="115"/>
      <c r="C668" s="115"/>
      <c r="D668" s="116"/>
      <c r="E668" s="117"/>
      <c r="F668" s="116"/>
      <c r="G668" s="115"/>
      <c r="H668" s="115"/>
      <c r="I668" s="115"/>
      <c r="J668" s="115"/>
      <c r="K668" s="115"/>
      <c r="L668" s="115"/>
      <c r="M668" s="119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</row>
    <row r="669" spans="1:30" ht="12" customHeight="1">
      <c r="A669" s="115"/>
      <c r="B669" s="115"/>
      <c r="C669" s="115"/>
      <c r="D669" s="116"/>
      <c r="E669" s="117"/>
      <c r="F669" s="116"/>
      <c r="G669" s="115"/>
      <c r="H669" s="115"/>
      <c r="I669" s="115"/>
      <c r="J669" s="115"/>
      <c r="K669" s="115"/>
      <c r="L669" s="115"/>
      <c r="M669" s="119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</row>
    <row r="670" spans="1:30" ht="12" customHeight="1">
      <c r="A670" s="115"/>
      <c r="B670" s="115"/>
      <c r="C670" s="115"/>
      <c r="D670" s="116"/>
      <c r="E670" s="117"/>
      <c r="F670" s="116"/>
      <c r="G670" s="115"/>
      <c r="H670" s="115"/>
      <c r="I670" s="115"/>
      <c r="J670" s="115"/>
      <c r="K670" s="115"/>
      <c r="L670" s="115"/>
      <c r="M670" s="119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</row>
    <row r="671" spans="1:30" ht="12" customHeight="1">
      <c r="A671" s="115"/>
      <c r="B671" s="115"/>
      <c r="C671" s="115"/>
      <c r="D671" s="116"/>
      <c r="E671" s="117"/>
      <c r="F671" s="116"/>
      <c r="G671" s="115"/>
      <c r="H671" s="115"/>
      <c r="I671" s="115"/>
      <c r="J671" s="115"/>
      <c r="K671" s="115"/>
      <c r="L671" s="115"/>
      <c r="M671" s="119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</row>
    <row r="672" spans="1:30" ht="12" customHeight="1">
      <c r="A672" s="115"/>
      <c r="B672" s="115"/>
      <c r="C672" s="115"/>
      <c r="D672" s="116"/>
      <c r="E672" s="117"/>
      <c r="F672" s="116"/>
      <c r="G672" s="115"/>
      <c r="H672" s="115"/>
      <c r="I672" s="115"/>
      <c r="J672" s="115"/>
      <c r="K672" s="115"/>
      <c r="L672" s="115"/>
      <c r="M672" s="119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</row>
    <row r="673" spans="1:30" ht="12" customHeight="1">
      <c r="A673" s="115"/>
      <c r="B673" s="115"/>
      <c r="C673" s="115"/>
      <c r="D673" s="116"/>
      <c r="E673" s="117"/>
      <c r="F673" s="116"/>
      <c r="G673" s="115"/>
      <c r="H673" s="115"/>
      <c r="I673" s="115"/>
      <c r="J673" s="115"/>
      <c r="K673" s="115"/>
      <c r="L673" s="115"/>
      <c r="M673" s="119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</row>
    <row r="674" spans="1:30" ht="12" customHeight="1">
      <c r="A674" s="115"/>
      <c r="B674" s="115"/>
      <c r="C674" s="115"/>
      <c r="D674" s="116"/>
      <c r="E674" s="117"/>
      <c r="F674" s="116"/>
      <c r="G674" s="115"/>
      <c r="H674" s="115"/>
      <c r="I674" s="115"/>
      <c r="J674" s="115"/>
      <c r="K674" s="115"/>
      <c r="L674" s="115"/>
      <c r="M674" s="119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</row>
    <row r="675" spans="1:30" ht="12" customHeight="1">
      <c r="A675" s="115"/>
      <c r="B675" s="115"/>
      <c r="C675" s="115"/>
      <c r="D675" s="116"/>
      <c r="E675" s="117"/>
      <c r="F675" s="116"/>
      <c r="G675" s="115"/>
      <c r="H675" s="115"/>
      <c r="I675" s="115"/>
      <c r="J675" s="115"/>
      <c r="K675" s="115"/>
      <c r="L675" s="115"/>
      <c r="M675" s="119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</row>
    <row r="676" spans="1:30" ht="12" customHeight="1">
      <c r="A676" s="115"/>
      <c r="B676" s="115"/>
      <c r="C676" s="115"/>
      <c r="D676" s="116"/>
      <c r="E676" s="117"/>
      <c r="F676" s="116"/>
      <c r="G676" s="115"/>
      <c r="H676" s="115"/>
      <c r="I676" s="115"/>
      <c r="J676" s="115"/>
      <c r="K676" s="115"/>
      <c r="L676" s="115"/>
      <c r="M676" s="119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</row>
    <row r="677" spans="1:30" ht="12" customHeight="1">
      <c r="A677" s="115"/>
      <c r="B677" s="115"/>
      <c r="C677" s="115"/>
      <c r="D677" s="116"/>
      <c r="E677" s="117"/>
      <c r="F677" s="116"/>
      <c r="G677" s="115"/>
      <c r="H677" s="115"/>
      <c r="I677" s="115"/>
      <c r="J677" s="115"/>
      <c r="K677" s="115"/>
      <c r="L677" s="115"/>
      <c r="M677" s="119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</row>
    <row r="678" spans="1:30" ht="12" customHeight="1">
      <c r="A678" s="115"/>
      <c r="B678" s="115"/>
      <c r="C678" s="115"/>
      <c r="D678" s="116"/>
      <c r="E678" s="117"/>
      <c r="F678" s="116"/>
      <c r="G678" s="115"/>
      <c r="H678" s="115"/>
      <c r="I678" s="115"/>
      <c r="J678" s="115"/>
      <c r="K678" s="115"/>
      <c r="L678" s="115"/>
      <c r="M678" s="119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</row>
    <row r="679" spans="1:30" ht="12" customHeight="1">
      <c r="A679" s="115"/>
      <c r="B679" s="115"/>
      <c r="C679" s="115"/>
      <c r="D679" s="116"/>
      <c r="E679" s="117"/>
      <c r="F679" s="116"/>
      <c r="G679" s="115"/>
      <c r="H679" s="115"/>
      <c r="I679" s="115"/>
      <c r="J679" s="115"/>
      <c r="K679" s="115"/>
      <c r="L679" s="115"/>
      <c r="M679" s="119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</row>
    <row r="680" spans="1:30" ht="12" customHeight="1">
      <c r="A680" s="115"/>
      <c r="B680" s="115"/>
      <c r="C680" s="115"/>
      <c r="D680" s="116"/>
      <c r="E680" s="117"/>
      <c r="F680" s="116"/>
      <c r="G680" s="115"/>
      <c r="H680" s="115"/>
      <c r="I680" s="115"/>
      <c r="J680" s="115"/>
      <c r="K680" s="115"/>
      <c r="L680" s="115"/>
      <c r="M680" s="119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</row>
    <row r="681" spans="1:30" ht="12" customHeight="1">
      <c r="A681" s="115"/>
      <c r="B681" s="115"/>
      <c r="C681" s="115"/>
      <c r="D681" s="116"/>
      <c r="E681" s="117"/>
      <c r="F681" s="116"/>
      <c r="G681" s="115"/>
      <c r="H681" s="115"/>
      <c r="I681" s="115"/>
      <c r="J681" s="115"/>
      <c r="K681" s="115"/>
      <c r="L681" s="115"/>
      <c r="M681" s="119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</row>
    <row r="682" spans="1:30" ht="12" customHeight="1">
      <c r="A682" s="115"/>
      <c r="B682" s="115"/>
      <c r="C682" s="115"/>
      <c r="D682" s="116"/>
      <c r="E682" s="117"/>
      <c r="F682" s="116"/>
      <c r="G682" s="115"/>
      <c r="H682" s="115"/>
      <c r="I682" s="115"/>
      <c r="J682" s="115"/>
      <c r="K682" s="115"/>
      <c r="L682" s="115"/>
      <c r="M682" s="119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</row>
    <row r="683" spans="1:30" ht="12" customHeight="1">
      <c r="A683" s="115"/>
      <c r="B683" s="115"/>
      <c r="C683" s="115"/>
      <c r="D683" s="116"/>
      <c r="E683" s="117"/>
      <c r="F683" s="116"/>
      <c r="G683" s="115"/>
      <c r="H683" s="115"/>
      <c r="I683" s="115"/>
      <c r="J683" s="115"/>
      <c r="K683" s="115"/>
      <c r="L683" s="115"/>
      <c r="M683" s="119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</row>
    <row r="684" spans="1:30" ht="12" customHeight="1">
      <c r="A684" s="115"/>
      <c r="B684" s="115"/>
      <c r="C684" s="115"/>
      <c r="D684" s="116"/>
      <c r="E684" s="117"/>
      <c r="F684" s="116"/>
      <c r="G684" s="115"/>
      <c r="H684" s="115"/>
      <c r="I684" s="115"/>
      <c r="J684" s="115"/>
      <c r="K684" s="115"/>
      <c r="L684" s="115"/>
      <c r="M684" s="119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</row>
    <row r="685" spans="1:30" ht="12" customHeight="1">
      <c r="A685" s="115"/>
      <c r="B685" s="115"/>
      <c r="C685" s="115"/>
      <c r="D685" s="116"/>
      <c r="E685" s="117"/>
      <c r="F685" s="116"/>
      <c r="G685" s="115"/>
      <c r="H685" s="115"/>
      <c r="I685" s="115"/>
      <c r="J685" s="115"/>
      <c r="K685" s="115"/>
      <c r="L685" s="115"/>
      <c r="M685" s="119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</row>
    <row r="686" spans="1:30" ht="12" customHeight="1">
      <c r="A686" s="115"/>
      <c r="B686" s="115"/>
      <c r="C686" s="115"/>
      <c r="D686" s="116"/>
      <c r="E686" s="117"/>
      <c r="F686" s="116"/>
      <c r="G686" s="115"/>
      <c r="H686" s="115"/>
      <c r="I686" s="115"/>
      <c r="J686" s="115"/>
      <c r="K686" s="115"/>
      <c r="L686" s="115"/>
      <c r="M686" s="119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</row>
    <row r="687" spans="1:30" ht="12" customHeight="1">
      <c r="A687" s="115"/>
      <c r="B687" s="115"/>
      <c r="C687" s="115"/>
      <c r="D687" s="116"/>
      <c r="E687" s="117"/>
      <c r="F687" s="116"/>
      <c r="G687" s="115"/>
      <c r="H687" s="115"/>
      <c r="I687" s="115"/>
      <c r="J687" s="115"/>
      <c r="K687" s="115"/>
      <c r="L687" s="115"/>
      <c r="M687" s="119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</row>
    <row r="688" spans="1:30" ht="12" customHeight="1">
      <c r="A688" s="115"/>
      <c r="B688" s="115"/>
      <c r="C688" s="115"/>
      <c r="D688" s="116"/>
      <c r="E688" s="117"/>
      <c r="F688" s="116"/>
      <c r="G688" s="115"/>
      <c r="H688" s="115"/>
      <c r="I688" s="115"/>
      <c r="J688" s="115"/>
      <c r="K688" s="115"/>
      <c r="L688" s="115"/>
      <c r="M688" s="119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</row>
    <row r="689" spans="1:30" ht="12" customHeight="1">
      <c r="A689" s="115"/>
      <c r="B689" s="115"/>
      <c r="C689" s="115"/>
      <c r="D689" s="116"/>
      <c r="E689" s="117"/>
      <c r="F689" s="116"/>
      <c r="G689" s="115"/>
      <c r="H689" s="115"/>
      <c r="I689" s="115"/>
      <c r="J689" s="115"/>
      <c r="K689" s="115"/>
      <c r="L689" s="115"/>
      <c r="M689" s="119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</row>
    <row r="690" spans="1:30" ht="12" customHeight="1">
      <c r="A690" s="115"/>
      <c r="B690" s="115"/>
      <c r="C690" s="115"/>
      <c r="D690" s="116"/>
      <c r="E690" s="117"/>
      <c r="F690" s="116"/>
      <c r="G690" s="115"/>
      <c r="H690" s="115"/>
      <c r="I690" s="115"/>
      <c r="J690" s="115"/>
      <c r="K690" s="115"/>
      <c r="L690" s="115"/>
      <c r="M690" s="119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</row>
    <row r="691" spans="1:30" ht="12" customHeight="1">
      <c r="A691" s="115"/>
      <c r="B691" s="115"/>
      <c r="C691" s="115"/>
      <c r="D691" s="116"/>
      <c r="E691" s="117"/>
      <c r="F691" s="116"/>
      <c r="G691" s="115"/>
      <c r="H691" s="115"/>
      <c r="I691" s="115"/>
      <c r="J691" s="115"/>
      <c r="K691" s="115"/>
      <c r="L691" s="115"/>
      <c r="M691" s="119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</row>
    <row r="692" spans="1:30" ht="12" customHeight="1">
      <c r="A692" s="115"/>
      <c r="B692" s="115"/>
      <c r="C692" s="115"/>
      <c r="D692" s="116"/>
      <c r="E692" s="117"/>
      <c r="F692" s="116"/>
      <c r="G692" s="115"/>
      <c r="H692" s="115"/>
      <c r="I692" s="115"/>
      <c r="J692" s="115"/>
      <c r="K692" s="115"/>
      <c r="L692" s="115"/>
      <c r="M692" s="119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</row>
    <row r="693" spans="1:30" ht="12" customHeight="1">
      <c r="A693" s="115"/>
      <c r="B693" s="115"/>
      <c r="C693" s="115"/>
      <c r="D693" s="116"/>
      <c r="E693" s="117"/>
      <c r="F693" s="116"/>
      <c r="G693" s="115"/>
      <c r="H693" s="115"/>
      <c r="I693" s="115"/>
      <c r="J693" s="115"/>
      <c r="K693" s="115"/>
      <c r="L693" s="115"/>
      <c r="M693" s="119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</row>
    <row r="694" spans="1:30" ht="12" customHeight="1">
      <c r="A694" s="115"/>
      <c r="B694" s="115"/>
      <c r="C694" s="115"/>
      <c r="D694" s="116"/>
      <c r="E694" s="117"/>
      <c r="F694" s="116"/>
      <c r="G694" s="115"/>
      <c r="H694" s="115"/>
      <c r="I694" s="115"/>
      <c r="J694" s="115"/>
      <c r="K694" s="115"/>
      <c r="L694" s="115"/>
      <c r="M694" s="119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</row>
    <row r="695" spans="1:30" ht="12" customHeight="1">
      <c r="A695" s="115"/>
      <c r="B695" s="115"/>
      <c r="C695" s="115"/>
      <c r="D695" s="116"/>
      <c r="E695" s="117"/>
      <c r="F695" s="116"/>
      <c r="G695" s="115"/>
      <c r="H695" s="115"/>
      <c r="I695" s="115"/>
      <c r="J695" s="115"/>
      <c r="K695" s="115"/>
      <c r="L695" s="115"/>
      <c r="M695" s="119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</row>
    <row r="696" spans="1:30" ht="12" customHeight="1">
      <c r="A696" s="115"/>
      <c r="B696" s="115"/>
      <c r="C696" s="115"/>
      <c r="D696" s="116"/>
      <c r="E696" s="117"/>
      <c r="F696" s="116"/>
      <c r="G696" s="115"/>
      <c r="H696" s="115"/>
      <c r="I696" s="115"/>
      <c r="J696" s="115"/>
      <c r="K696" s="115"/>
      <c r="L696" s="115"/>
      <c r="M696" s="119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</row>
    <row r="697" spans="1:30" ht="12" customHeight="1">
      <c r="A697" s="115"/>
      <c r="B697" s="115"/>
      <c r="C697" s="115"/>
      <c r="D697" s="116"/>
      <c r="E697" s="117"/>
      <c r="F697" s="116"/>
      <c r="G697" s="115"/>
      <c r="H697" s="115"/>
      <c r="I697" s="115"/>
      <c r="J697" s="115"/>
      <c r="K697" s="115"/>
      <c r="L697" s="115"/>
      <c r="M697" s="119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</row>
    <row r="698" spans="1:30" ht="12" customHeight="1">
      <c r="A698" s="115"/>
      <c r="B698" s="115"/>
      <c r="C698" s="115"/>
      <c r="D698" s="116"/>
      <c r="E698" s="117"/>
      <c r="F698" s="116"/>
      <c r="G698" s="115"/>
      <c r="H698" s="115"/>
      <c r="I698" s="115"/>
      <c r="J698" s="115"/>
      <c r="K698" s="115"/>
      <c r="L698" s="115"/>
      <c r="M698" s="119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</row>
    <row r="699" spans="1:30" ht="12" customHeight="1">
      <c r="A699" s="115"/>
      <c r="B699" s="115"/>
      <c r="C699" s="115"/>
      <c r="D699" s="116"/>
      <c r="E699" s="117"/>
      <c r="F699" s="116"/>
      <c r="G699" s="115"/>
      <c r="H699" s="115"/>
      <c r="I699" s="115"/>
      <c r="J699" s="115"/>
      <c r="K699" s="115"/>
      <c r="L699" s="115"/>
      <c r="M699" s="119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</row>
    <row r="700" spans="1:30" ht="12" customHeight="1">
      <c r="A700" s="115"/>
      <c r="B700" s="115"/>
      <c r="C700" s="115"/>
      <c r="D700" s="116"/>
      <c r="E700" s="117"/>
      <c r="F700" s="116"/>
      <c r="G700" s="115"/>
      <c r="H700" s="115"/>
      <c r="I700" s="115"/>
      <c r="J700" s="115"/>
      <c r="K700" s="115"/>
      <c r="L700" s="115"/>
      <c r="M700" s="119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</row>
    <row r="701" spans="1:30" ht="12" customHeight="1">
      <c r="A701" s="115"/>
      <c r="B701" s="115"/>
      <c r="C701" s="115"/>
      <c r="D701" s="116"/>
      <c r="E701" s="117"/>
      <c r="F701" s="116"/>
      <c r="G701" s="115"/>
      <c r="H701" s="115"/>
      <c r="I701" s="115"/>
      <c r="J701" s="115"/>
      <c r="K701" s="115"/>
      <c r="L701" s="115"/>
      <c r="M701" s="119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</row>
    <row r="702" spans="1:30" ht="12" customHeight="1">
      <c r="A702" s="115"/>
      <c r="B702" s="115"/>
      <c r="C702" s="115"/>
      <c r="D702" s="116"/>
      <c r="E702" s="117"/>
      <c r="F702" s="116"/>
      <c r="G702" s="115"/>
      <c r="H702" s="115"/>
      <c r="I702" s="115"/>
      <c r="J702" s="115"/>
      <c r="K702" s="115"/>
      <c r="L702" s="115"/>
      <c r="M702" s="119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</row>
    <row r="703" spans="1:30" ht="12" customHeight="1">
      <c r="A703" s="115"/>
      <c r="B703" s="115"/>
      <c r="C703" s="115"/>
      <c r="D703" s="116"/>
      <c r="E703" s="117"/>
      <c r="F703" s="116"/>
      <c r="G703" s="115"/>
      <c r="H703" s="115"/>
      <c r="I703" s="115"/>
      <c r="J703" s="115"/>
      <c r="K703" s="115"/>
      <c r="L703" s="115"/>
      <c r="M703" s="119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</row>
    <row r="704" spans="1:30" ht="12" customHeight="1">
      <c r="A704" s="115"/>
      <c r="B704" s="115"/>
      <c r="C704" s="115"/>
      <c r="D704" s="116"/>
      <c r="E704" s="117"/>
      <c r="F704" s="116"/>
      <c r="G704" s="115"/>
      <c r="H704" s="115"/>
      <c r="I704" s="115"/>
      <c r="J704" s="115"/>
      <c r="K704" s="115"/>
      <c r="L704" s="115"/>
      <c r="M704" s="119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</row>
    <row r="705" spans="1:30" ht="12" customHeight="1">
      <c r="A705" s="115"/>
      <c r="B705" s="115"/>
      <c r="C705" s="115"/>
      <c r="D705" s="116"/>
      <c r="E705" s="117"/>
      <c r="F705" s="116"/>
      <c r="G705" s="115"/>
      <c r="H705" s="115"/>
      <c r="I705" s="115"/>
      <c r="J705" s="115"/>
      <c r="K705" s="115"/>
      <c r="L705" s="115"/>
      <c r="M705" s="119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</row>
    <row r="706" spans="1:30" ht="12" customHeight="1">
      <c r="A706" s="115"/>
      <c r="B706" s="115"/>
      <c r="C706" s="115"/>
      <c r="D706" s="116"/>
      <c r="E706" s="117"/>
      <c r="F706" s="116"/>
      <c r="G706" s="115"/>
      <c r="H706" s="115"/>
      <c r="I706" s="115"/>
      <c r="J706" s="115"/>
      <c r="K706" s="115"/>
      <c r="L706" s="115"/>
      <c r="M706" s="119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</row>
    <row r="707" spans="1:30" ht="12" customHeight="1">
      <c r="A707" s="115"/>
      <c r="B707" s="115"/>
      <c r="C707" s="115"/>
      <c r="D707" s="116"/>
      <c r="E707" s="117"/>
      <c r="F707" s="116"/>
      <c r="G707" s="115"/>
      <c r="H707" s="115"/>
      <c r="I707" s="115"/>
      <c r="J707" s="115"/>
      <c r="K707" s="115"/>
      <c r="L707" s="115"/>
      <c r="M707" s="119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</row>
    <row r="708" spans="1:30" ht="12" customHeight="1">
      <c r="A708" s="115"/>
      <c r="B708" s="115"/>
      <c r="C708" s="115"/>
      <c r="D708" s="116"/>
      <c r="E708" s="117"/>
      <c r="F708" s="116"/>
      <c r="G708" s="115"/>
      <c r="H708" s="115"/>
      <c r="I708" s="115"/>
      <c r="J708" s="115"/>
      <c r="K708" s="115"/>
      <c r="L708" s="115"/>
      <c r="M708" s="119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</row>
    <row r="709" spans="1:30" ht="12" customHeight="1">
      <c r="A709" s="115"/>
      <c r="B709" s="115"/>
      <c r="C709" s="115"/>
      <c r="D709" s="116"/>
      <c r="E709" s="117"/>
      <c r="F709" s="116"/>
      <c r="G709" s="115"/>
      <c r="H709" s="115"/>
      <c r="I709" s="115"/>
      <c r="J709" s="115"/>
      <c r="K709" s="115"/>
      <c r="L709" s="115"/>
      <c r="M709" s="119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</row>
    <row r="710" spans="1:30" ht="12" customHeight="1">
      <c r="A710" s="115"/>
      <c r="B710" s="115"/>
      <c r="C710" s="115"/>
      <c r="D710" s="116"/>
      <c r="E710" s="117"/>
      <c r="F710" s="116"/>
      <c r="G710" s="115"/>
      <c r="H710" s="115"/>
      <c r="I710" s="115"/>
      <c r="J710" s="115"/>
      <c r="K710" s="115"/>
      <c r="L710" s="115"/>
      <c r="M710" s="119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</row>
    <row r="711" spans="1:30" ht="12" customHeight="1">
      <c r="A711" s="115"/>
      <c r="B711" s="115"/>
      <c r="C711" s="115"/>
      <c r="D711" s="116"/>
      <c r="E711" s="117"/>
      <c r="F711" s="116"/>
      <c r="G711" s="115"/>
      <c r="H711" s="115"/>
      <c r="I711" s="115"/>
      <c r="J711" s="115"/>
      <c r="K711" s="115"/>
      <c r="L711" s="115"/>
      <c r="M711" s="119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</row>
    <row r="712" spans="1:30" ht="12" customHeight="1">
      <c r="A712" s="115"/>
      <c r="B712" s="115"/>
      <c r="C712" s="115"/>
      <c r="D712" s="116"/>
      <c r="E712" s="117"/>
      <c r="F712" s="116"/>
      <c r="G712" s="115"/>
      <c r="H712" s="115"/>
      <c r="I712" s="115"/>
      <c r="J712" s="115"/>
      <c r="K712" s="115"/>
      <c r="L712" s="115"/>
      <c r="M712" s="119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</row>
    <row r="713" spans="1:30" ht="12" customHeight="1">
      <c r="A713" s="115"/>
      <c r="B713" s="115"/>
      <c r="C713" s="115"/>
      <c r="D713" s="116"/>
      <c r="E713" s="117"/>
      <c r="F713" s="116"/>
      <c r="G713" s="115"/>
      <c r="H713" s="115"/>
      <c r="I713" s="115"/>
      <c r="J713" s="115"/>
      <c r="K713" s="115"/>
      <c r="L713" s="115"/>
      <c r="M713" s="119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</row>
    <row r="714" spans="1:30" ht="12" customHeight="1">
      <c r="A714" s="115"/>
      <c r="B714" s="115"/>
      <c r="C714" s="115"/>
      <c r="D714" s="116"/>
      <c r="E714" s="117"/>
      <c r="F714" s="116"/>
      <c r="G714" s="115"/>
      <c r="H714" s="115"/>
      <c r="I714" s="115"/>
      <c r="J714" s="115"/>
      <c r="K714" s="115"/>
      <c r="L714" s="115"/>
      <c r="M714" s="119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</row>
    <row r="715" spans="1:30" ht="12" customHeight="1">
      <c r="A715" s="115"/>
      <c r="B715" s="115"/>
      <c r="C715" s="115"/>
      <c r="D715" s="116"/>
      <c r="E715" s="117"/>
      <c r="F715" s="116"/>
      <c r="G715" s="115"/>
      <c r="H715" s="115"/>
      <c r="I715" s="115"/>
      <c r="J715" s="115"/>
      <c r="K715" s="115"/>
      <c r="L715" s="115"/>
      <c r="M715" s="119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</row>
    <row r="716" spans="1:30" ht="12" customHeight="1">
      <c r="A716" s="115"/>
      <c r="B716" s="115"/>
      <c r="C716" s="115"/>
      <c r="D716" s="116"/>
      <c r="E716" s="117"/>
      <c r="F716" s="116"/>
      <c r="G716" s="115"/>
      <c r="H716" s="115"/>
      <c r="I716" s="115"/>
      <c r="J716" s="115"/>
      <c r="K716" s="115"/>
      <c r="L716" s="115"/>
      <c r="M716" s="119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</row>
    <row r="717" spans="1:30" ht="12" customHeight="1">
      <c r="A717" s="115"/>
      <c r="B717" s="115"/>
      <c r="C717" s="115"/>
      <c r="D717" s="116"/>
      <c r="E717" s="117"/>
      <c r="F717" s="116"/>
      <c r="G717" s="115"/>
      <c r="H717" s="115"/>
      <c r="I717" s="115"/>
      <c r="J717" s="115"/>
      <c r="K717" s="115"/>
      <c r="L717" s="115"/>
      <c r="M717" s="119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</row>
    <row r="718" spans="1:30" ht="12" customHeight="1">
      <c r="A718" s="115"/>
      <c r="B718" s="115"/>
      <c r="C718" s="115"/>
      <c r="D718" s="116"/>
      <c r="E718" s="117"/>
      <c r="F718" s="116"/>
      <c r="G718" s="115"/>
      <c r="H718" s="115"/>
      <c r="I718" s="115"/>
      <c r="J718" s="115"/>
      <c r="K718" s="115"/>
      <c r="L718" s="115"/>
      <c r="M718" s="119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</row>
    <row r="719" spans="1:30" ht="12" customHeight="1">
      <c r="A719" s="115"/>
      <c r="B719" s="115"/>
      <c r="C719" s="115"/>
      <c r="D719" s="116"/>
      <c r="E719" s="117"/>
      <c r="F719" s="116"/>
      <c r="G719" s="115"/>
      <c r="H719" s="115"/>
      <c r="I719" s="115"/>
      <c r="J719" s="115"/>
      <c r="K719" s="115"/>
      <c r="L719" s="115"/>
      <c r="M719" s="119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</row>
    <row r="720" spans="1:30" ht="12" customHeight="1">
      <c r="A720" s="115"/>
      <c r="B720" s="115"/>
      <c r="C720" s="115"/>
      <c r="D720" s="116"/>
      <c r="E720" s="117"/>
      <c r="F720" s="116"/>
      <c r="G720" s="115"/>
      <c r="H720" s="115"/>
      <c r="I720" s="115"/>
      <c r="J720" s="115"/>
      <c r="K720" s="115"/>
      <c r="L720" s="115"/>
      <c r="M720" s="119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</row>
    <row r="721" spans="1:30" ht="12" customHeight="1">
      <c r="A721" s="115"/>
      <c r="B721" s="115"/>
      <c r="C721" s="115"/>
      <c r="D721" s="116"/>
      <c r="E721" s="117"/>
      <c r="F721" s="116"/>
      <c r="G721" s="115"/>
      <c r="H721" s="115"/>
      <c r="I721" s="115"/>
      <c r="J721" s="115"/>
      <c r="K721" s="115"/>
      <c r="L721" s="115"/>
      <c r="M721" s="119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</row>
    <row r="722" spans="1:30" ht="12" customHeight="1">
      <c r="A722" s="115"/>
      <c r="B722" s="115"/>
      <c r="C722" s="115"/>
      <c r="D722" s="116"/>
      <c r="E722" s="117"/>
      <c r="F722" s="116"/>
      <c r="G722" s="115"/>
      <c r="H722" s="115"/>
      <c r="I722" s="115"/>
      <c r="J722" s="115"/>
      <c r="K722" s="115"/>
      <c r="L722" s="115"/>
      <c r="M722" s="119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</row>
    <row r="723" spans="1:30" ht="12" customHeight="1">
      <c r="A723" s="115"/>
      <c r="B723" s="115"/>
      <c r="C723" s="115"/>
      <c r="D723" s="116"/>
      <c r="E723" s="117"/>
      <c r="F723" s="116"/>
      <c r="G723" s="115"/>
      <c r="H723" s="115"/>
      <c r="I723" s="115"/>
      <c r="J723" s="115"/>
      <c r="K723" s="115"/>
      <c r="L723" s="115"/>
      <c r="M723" s="119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</row>
    <row r="724" spans="1:30" ht="12" customHeight="1">
      <c r="A724" s="115"/>
      <c r="B724" s="115"/>
      <c r="C724" s="115"/>
      <c r="D724" s="116"/>
      <c r="E724" s="117"/>
      <c r="F724" s="116"/>
      <c r="G724" s="115"/>
      <c r="H724" s="115"/>
      <c r="I724" s="115"/>
      <c r="J724" s="115"/>
      <c r="K724" s="115"/>
      <c r="L724" s="115"/>
      <c r="M724" s="119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</row>
    <row r="725" spans="1:30" ht="12" customHeight="1">
      <c r="A725" s="115"/>
      <c r="B725" s="115"/>
      <c r="C725" s="115"/>
      <c r="D725" s="116"/>
      <c r="E725" s="117"/>
      <c r="F725" s="116"/>
      <c r="G725" s="115"/>
      <c r="H725" s="115"/>
      <c r="I725" s="115"/>
      <c r="J725" s="115"/>
      <c r="K725" s="115"/>
      <c r="L725" s="115"/>
      <c r="M725" s="119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</row>
    <row r="726" spans="1:30" ht="12" customHeight="1">
      <c r="A726" s="115"/>
      <c r="B726" s="115"/>
      <c r="C726" s="115"/>
      <c r="D726" s="116"/>
      <c r="E726" s="117"/>
      <c r="F726" s="116"/>
      <c r="G726" s="115"/>
      <c r="H726" s="115"/>
      <c r="I726" s="115"/>
      <c r="J726" s="115"/>
      <c r="K726" s="115"/>
      <c r="L726" s="115"/>
      <c r="M726" s="119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</row>
    <row r="727" spans="1:30" ht="12" customHeight="1">
      <c r="A727" s="115"/>
      <c r="B727" s="115"/>
      <c r="C727" s="115"/>
      <c r="D727" s="116"/>
      <c r="E727" s="117"/>
      <c r="F727" s="116"/>
      <c r="G727" s="115"/>
      <c r="H727" s="115"/>
      <c r="I727" s="115"/>
      <c r="J727" s="115"/>
      <c r="K727" s="115"/>
      <c r="L727" s="115"/>
      <c r="M727" s="119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</row>
    <row r="728" spans="1:30" ht="12" customHeight="1">
      <c r="A728" s="115"/>
      <c r="B728" s="115"/>
      <c r="C728" s="115"/>
      <c r="D728" s="116"/>
      <c r="E728" s="117"/>
      <c r="F728" s="116"/>
      <c r="G728" s="115"/>
      <c r="H728" s="115"/>
      <c r="I728" s="115"/>
      <c r="J728" s="115"/>
      <c r="K728" s="115"/>
      <c r="L728" s="115"/>
      <c r="M728" s="119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</row>
    <row r="729" spans="1:30" ht="12" customHeight="1">
      <c r="A729" s="115"/>
      <c r="B729" s="115"/>
      <c r="C729" s="115"/>
      <c r="D729" s="116"/>
      <c r="E729" s="117"/>
      <c r="F729" s="116"/>
      <c r="G729" s="115"/>
      <c r="H729" s="115"/>
      <c r="I729" s="115"/>
      <c r="J729" s="115"/>
      <c r="K729" s="115"/>
      <c r="L729" s="115"/>
      <c r="M729" s="119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</row>
    <row r="730" spans="1:30" ht="12" customHeight="1">
      <c r="A730" s="115"/>
      <c r="B730" s="115"/>
      <c r="C730" s="115"/>
      <c r="D730" s="116"/>
      <c r="E730" s="117"/>
      <c r="F730" s="116"/>
      <c r="G730" s="115"/>
      <c r="H730" s="115"/>
      <c r="I730" s="115"/>
      <c r="J730" s="115"/>
      <c r="K730" s="115"/>
      <c r="L730" s="115"/>
      <c r="M730" s="119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</row>
    <row r="731" spans="1:30" ht="12" customHeight="1">
      <c r="A731" s="115"/>
      <c r="B731" s="115"/>
      <c r="C731" s="115"/>
      <c r="D731" s="116"/>
      <c r="E731" s="117"/>
      <c r="F731" s="116"/>
      <c r="G731" s="115"/>
      <c r="H731" s="115"/>
      <c r="I731" s="115"/>
      <c r="J731" s="115"/>
      <c r="K731" s="115"/>
      <c r="L731" s="115"/>
      <c r="M731" s="119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</row>
    <row r="732" spans="1:30" ht="12" customHeight="1">
      <c r="A732" s="115"/>
      <c r="B732" s="115"/>
      <c r="C732" s="115"/>
      <c r="D732" s="116"/>
      <c r="E732" s="117"/>
      <c r="F732" s="116"/>
      <c r="G732" s="115"/>
      <c r="H732" s="115"/>
      <c r="I732" s="115"/>
      <c r="J732" s="115"/>
      <c r="K732" s="115"/>
      <c r="L732" s="115"/>
      <c r="M732" s="119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</row>
    <row r="733" spans="1:30" ht="12" customHeight="1">
      <c r="A733" s="115"/>
      <c r="B733" s="115"/>
      <c r="C733" s="115"/>
      <c r="D733" s="116"/>
      <c r="E733" s="117"/>
      <c r="F733" s="116"/>
      <c r="G733" s="115"/>
      <c r="H733" s="115"/>
      <c r="I733" s="115"/>
      <c r="J733" s="115"/>
      <c r="K733" s="115"/>
      <c r="L733" s="115"/>
      <c r="M733" s="119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</row>
    <row r="734" spans="1:30" ht="12" customHeight="1">
      <c r="A734" s="115"/>
      <c r="B734" s="115"/>
      <c r="C734" s="115"/>
      <c r="D734" s="116"/>
      <c r="E734" s="117"/>
      <c r="F734" s="116"/>
      <c r="G734" s="115"/>
      <c r="H734" s="115"/>
      <c r="I734" s="115"/>
      <c r="J734" s="115"/>
      <c r="K734" s="115"/>
      <c r="L734" s="115"/>
      <c r="M734" s="119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</row>
    <row r="735" spans="1:30" ht="12" customHeight="1">
      <c r="A735" s="115"/>
      <c r="B735" s="115"/>
      <c r="C735" s="115"/>
      <c r="D735" s="116"/>
      <c r="E735" s="117"/>
      <c r="F735" s="116"/>
      <c r="G735" s="115"/>
      <c r="H735" s="115"/>
      <c r="I735" s="115"/>
      <c r="J735" s="115"/>
      <c r="K735" s="115"/>
      <c r="L735" s="115"/>
      <c r="M735" s="119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</row>
    <row r="736" spans="1:30" ht="12" customHeight="1">
      <c r="A736" s="115"/>
      <c r="B736" s="115"/>
      <c r="C736" s="115"/>
      <c r="D736" s="116"/>
      <c r="E736" s="117"/>
      <c r="F736" s="116"/>
      <c r="G736" s="115"/>
      <c r="H736" s="115"/>
      <c r="I736" s="115"/>
      <c r="J736" s="115"/>
      <c r="K736" s="115"/>
      <c r="L736" s="115"/>
      <c r="M736" s="119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</row>
    <row r="737" spans="1:30" ht="12" customHeight="1">
      <c r="A737" s="115"/>
      <c r="B737" s="115"/>
      <c r="C737" s="115"/>
      <c r="D737" s="116"/>
      <c r="E737" s="117"/>
      <c r="F737" s="116"/>
      <c r="G737" s="115"/>
      <c r="H737" s="115"/>
      <c r="I737" s="115"/>
      <c r="J737" s="115"/>
      <c r="K737" s="115"/>
      <c r="L737" s="115"/>
      <c r="M737" s="119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</row>
    <row r="738" spans="1:30" ht="12" customHeight="1">
      <c r="A738" s="115"/>
      <c r="B738" s="115"/>
      <c r="C738" s="115"/>
      <c r="D738" s="116"/>
      <c r="E738" s="117"/>
      <c r="F738" s="116"/>
      <c r="G738" s="115"/>
      <c r="H738" s="115"/>
      <c r="I738" s="115"/>
      <c r="J738" s="115"/>
      <c r="K738" s="115"/>
      <c r="L738" s="115"/>
      <c r="M738" s="119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</row>
    <row r="739" spans="1:30" ht="12" customHeight="1">
      <c r="A739" s="115"/>
      <c r="B739" s="115"/>
      <c r="C739" s="115"/>
      <c r="D739" s="116"/>
      <c r="E739" s="117"/>
      <c r="F739" s="116"/>
      <c r="G739" s="115"/>
      <c r="H739" s="115"/>
      <c r="I739" s="115"/>
      <c r="J739" s="115"/>
      <c r="K739" s="115"/>
      <c r="L739" s="115"/>
      <c r="M739" s="119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</row>
    <row r="740" spans="1:30" ht="12" customHeight="1">
      <c r="A740" s="115"/>
      <c r="B740" s="115"/>
      <c r="C740" s="115"/>
      <c r="D740" s="116"/>
      <c r="E740" s="117"/>
      <c r="F740" s="116"/>
      <c r="G740" s="115"/>
      <c r="H740" s="115"/>
      <c r="I740" s="115"/>
      <c r="J740" s="115"/>
      <c r="K740" s="115"/>
      <c r="L740" s="115"/>
      <c r="M740" s="119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</row>
    <row r="741" spans="1:30" ht="12" customHeight="1">
      <c r="A741" s="115"/>
      <c r="B741" s="115"/>
      <c r="C741" s="115"/>
      <c r="D741" s="116"/>
      <c r="E741" s="117"/>
      <c r="F741" s="116"/>
      <c r="G741" s="115"/>
      <c r="H741" s="115"/>
      <c r="I741" s="115"/>
      <c r="J741" s="115"/>
      <c r="K741" s="115"/>
      <c r="L741" s="115"/>
      <c r="M741" s="119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</row>
    <row r="742" spans="1:30" ht="12" customHeight="1">
      <c r="A742" s="115"/>
      <c r="B742" s="115"/>
      <c r="C742" s="115"/>
      <c r="D742" s="116"/>
      <c r="E742" s="117"/>
      <c r="F742" s="116"/>
      <c r="G742" s="115"/>
      <c r="H742" s="115"/>
      <c r="I742" s="115"/>
      <c r="J742" s="115"/>
      <c r="K742" s="115"/>
      <c r="L742" s="115"/>
      <c r="M742" s="119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</row>
    <row r="743" spans="1:30" ht="12" customHeight="1">
      <c r="A743" s="115"/>
      <c r="B743" s="115"/>
      <c r="C743" s="115"/>
      <c r="D743" s="116"/>
      <c r="E743" s="117"/>
      <c r="F743" s="116"/>
      <c r="G743" s="115"/>
      <c r="H743" s="115"/>
      <c r="I743" s="115"/>
      <c r="J743" s="115"/>
      <c r="K743" s="115"/>
      <c r="L743" s="115"/>
      <c r="M743" s="119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</row>
    <row r="744" spans="1:30" ht="12" customHeight="1">
      <c r="A744" s="115"/>
      <c r="B744" s="115"/>
      <c r="C744" s="115"/>
      <c r="D744" s="116"/>
      <c r="E744" s="117"/>
      <c r="F744" s="116"/>
      <c r="G744" s="115"/>
      <c r="H744" s="115"/>
      <c r="I744" s="115"/>
      <c r="J744" s="115"/>
      <c r="K744" s="115"/>
      <c r="L744" s="115"/>
      <c r="M744" s="119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</row>
    <row r="745" spans="1:30" ht="12" customHeight="1">
      <c r="A745" s="115"/>
      <c r="B745" s="115"/>
      <c r="C745" s="115"/>
      <c r="D745" s="116"/>
      <c r="E745" s="117"/>
      <c r="F745" s="116"/>
      <c r="G745" s="115"/>
      <c r="H745" s="115"/>
      <c r="I745" s="115"/>
      <c r="J745" s="115"/>
      <c r="K745" s="115"/>
      <c r="L745" s="115"/>
      <c r="M745" s="119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</row>
    <row r="746" spans="1:30" ht="12" customHeight="1">
      <c r="A746" s="115"/>
      <c r="B746" s="115"/>
      <c r="C746" s="115"/>
      <c r="D746" s="116"/>
      <c r="E746" s="117"/>
      <c r="F746" s="116"/>
      <c r="G746" s="115"/>
      <c r="H746" s="115"/>
      <c r="I746" s="115"/>
      <c r="J746" s="115"/>
      <c r="K746" s="115"/>
      <c r="L746" s="115"/>
      <c r="M746" s="119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</row>
    <row r="747" spans="1:30" ht="12" customHeight="1">
      <c r="A747" s="115"/>
      <c r="B747" s="115"/>
      <c r="C747" s="115"/>
      <c r="D747" s="116"/>
      <c r="E747" s="117"/>
      <c r="F747" s="116"/>
      <c r="G747" s="115"/>
      <c r="H747" s="115"/>
      <c r="I747" s="115"/>
      <c r="J747" s="115"/>
      <c r="K747" s="115"/>
      <c r="L747" s="115"/>
      <c r="M747" s="119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</row>
    <row r="748" spans="1:30" ht="12" customHeight="1">
      <c r="A748" s="115"/>
      <c r="B748" s="115"/>
      <c r="C748" s="115"/>
      <c r="D748" s="116"/>
      <c r="E748" s="117"/>
      <c r="F748" s="116"/>
      <c r="G748" s="115"/>
      <c r="H748" s="115"/>
      <c r="I748" s="115"/>
      <c r="J748" s="115"/>
      <c r="K748" s="115"/>
      <c r="L748" s="115"/>
      <c r="M748" s="119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</row>
    <row r="749" spans="1:30" ht="12" customHeight="1">
      <c r="A749" s="115"/>
      <c r="B749" s="115"/>
      <c r="C749" s="115"/>
      <c r="D749" s="116"/>
      <c r="E749" s="117"/>
      <c r="F749" s="116"/>
      <c r="G749" s="115"/>
      <c r="H749" s="115"/>
      <c r="I749" s="115"/>
      <c r="J749" s="115"/>
      <c r="K749" s="115"/>
      <c r="L749" s="115"/>
      <c r="M749" s="119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</row>
    <row r="750" spans="1:30" ht="12" customHeight="1">
      <c r="A750" s="115"/>
      <c r="B750" s="115"/>
      <c r="C750" s="115"/>
      <c r="D750" s="116"/>
      <c r="E750" s="117"/>
      <c r="F750" s="116"/>
      <c r="G750" s="115"/>
      <c r="H750" s="115"/>
      <c r="I750" s="115"/>
      <c r="J750" s="115"/>
      <c r="K750" s="115"/>
      <c r="L750" s="115"/>
      <c r="M750" s="119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</row>
    <row r="751" spans="1:30" ht="12" customHeight="1">
      <c r="A751" s="115"/>
      <c r="B751" s="115"/>
      <c r="C751" s="115"/>
      <c r="D751" s="116"/>
      <c r="E751" s="117"/>
      <c r="F751" s="116"/>
      <c r="G751" s="115"/>
      <c r="H751" s="115"/>
      <c r="I751" s="115"/>
      <c r="J751" s="115"/>
      <c r="K751" s="115"/>
      <c r="L751" s="115"/>
      <c r="M751" s="119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</row>
    <row r="752" spans="1:30" ht="12" customHeight="1">
      <c r="A752" s="115"/>
      <c r="B752" s="115"/>
      <c r="C752" s="115"/>
      <c r="D752" s="116"/>
      <c r="E752" s="117"/>
      <c r="F752" s="116"/>
      <c r="G752" s="115"/>
      <c r="H752" s="115"/>
      <c r="I752" s="115"/>
      <c r="J752" s="115"/>
      <c r="K752" s="115"/>
      <c r="L752" s="115"/>
      <c r="M752" s="119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</row>
    <row r="753" spans="1:30" ht="12" customHeight="1">
      <c r="A753" s="115"/>
      <c r="B753" s="115"/>
      <c r="C753" s="115"/>
      <c r="D753" s="116"/>
      <c r="E753" s="117"/>
      <c r="F753" s="116"/>
      <c r="G753" s="115"/>
      <c r="H753" s="115"/>
      <c r="I753" s="115"/>
      <c r="J753" s="115"/>
      <c r="K753" s="115"/>
      <c r="L753" s="115"/>
      <c r="M753" s="119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</row>
    <row r="754" spans="1:30" ht="12" customHeight="1">
      <c r="A754" s="115"/>
      <c r="B754" s="115"/>
      <c r="C754" s="115"/>
      <c r="D754" s="116"/>
      <c r="E754" s="117"/>
      <c r="F754" s="116"/>
      <c r="G754" s="115"/>
      <c r="H754" s="115"/>
      <c r="I754" s="115"/>
      <c r="J754" s="115"/>
      <c r="K754" s="115"/>
      <c r="L754" s="115"/>
      <c r="M754" s="119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</row>
    <row r="755" spans="1:30" ht="12" customHeight="1">
      <c r="A755" s="115"/>
      <c r="B755" s="115"/>
      <c r="C755" s="115"/>
      <c r="D755" s="116"/>
      <c r="E755" s="117"/>
      <c r="F755" s="116"/>
      <c r="G755" s="115"/>
      <c r="H755" s="115"/>
      <c r="I755" s="115"/>
      <c r="J755" s="115"/>
      <c r="K755" s="115"/>
      <c r="L755" s="115"/>
      <c r="M755" s="119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</row>
    <row r="756" spans="1:30" ht="12" customHeight="1">
      <c r="A756" s="115"/>
      <c r="B756" s="115"/>
      <c r="C756" s="115"/>
      <c r="D756" s="116"/>
      <c r="E756" s="117"/>
      <c r="F756" s="116"/>
      <c r="G756" s="115"/>
      <c r="H756" s="115"/>
      <c r="I756" s="115"/>
      <c r="J756" s="115"/>
      <c r="K756" s="115"/>
      <c r="L756" s="115"/>
      <c r="M756" s="119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</row>
    <row r="757" spans="1:30" ht="12" customHeight="1">
      <c r="A757" s="115"/>
      <c r="B757" s="115"/>
      <c r="C757" s="115"/>
      <c r="D757" s="116"/>
      <c r="E757" s="117"/>
      <c r="F757" s="116"/>
      <c r="G757" s="115"/>
      <c r="H757" s="115"/>
      <c r="I757" s="115"/>
      <c r="J757" s="115"/>
      <c r="K757" s="115"/>
      <c r="L757" s="115"/>
      <c r="M757" s="119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</row>
    <row r="758" spans="1:30" ht="12" customHeight="1">
      <c r="A758" s="115"/>
      <c r="B758" s="115"/>
      <c r="C758" s="115"/>
      <c r="D758" s="116"/>
      <c r="E758" s="117"/>
      <c r="F758" s="116"/>
      <c r="G758" s="115"/>
      <c r="H758" s="115"/>
      <c r="I758" s="115"/>
      <c r="J758" s="115"/>
      <c r="K758" s="115"/>
      <c r="L758" s="115"/>
      <c r="M758" s="119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</row>
    <row r="759" spans="1:30" ht="12" customHeight="1">
      <c r="A759" s="115"/>
      <c r="B759" s="115"/>
      <c r="C759" s="115"/>
      <c r="D759" s="116"/>
      <c r="E759" s="117"/>
      <c r="F759" s="116"/>
      <c r="G759" s="115"/>
      <c r="H759" s="115"/>
      <c r="I759" s="115"/>
      <c r="J759" s="115"/>
      <c r="K759" s="115"/>
      <c r="L759" s="115"/>
      <c r="M759" s="119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</row>
    <row r="760" spans="1:30" ht="12" customHeight="1">
      <c r="A760" s="115"/>
      <c r="B760" s="115"/>
      <c r="C760" s="115"/>
      <c r="D760" s="116"/>
      <c r="E760" s="117"/>
      <c r="F760" s="116"/>
      <c r="G760" s="115"/>
      <c r="H760" s="115"/>
      <c r="I760" s="115"/>
      <c r="J760" s="115"/>
      <c r="K760" s="115"/>
      <c r="L760" s="115"/>
      <c r="M760" s="119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</row>
    <row r="761" spans="1:30" ht="12" customHeight="1">
      <c r="A761" s="115"/>
      <c r="B761" s="115"/>
      <c r="C761" s="115"/>
      <c r="D761" s="116"/>
      <c r="E761" s="117"/>
      <c r="F761" s="116"/>
      <c r="G761" s="115"/>
      <c r="H761" s="115"/>
      <c r="I761" s="115"/>
      <c r="J761" s="115"/>
      <c r="K761" s="115"/>
      <c r="L761" s="115"/>
      <c r="M761" s="119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</row>
    <row r="762" spans="1:30" ht="12" customHeight="1">
      <c r="A762" s="115"/>
      <c r="B762" s="115"/>
      <c r="C762" s="115"/>
      <c r="D762" s="116"/>
      <c r="E762" s="117"/>
      <c r="F762" s="116"/>
      <c r="G762" s="115"/>
      <c r="H762" s="115"/>
      <c r="I762" s="115"/>
      <c r="J762" s="115"/>
      <c r="K762" s="115"/>
      <c r="L762" s="115"/>
      <c r="M762" s="119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</row>
    <row r="763" spans="1:30" ht="12" customHeight="1">
      <c r="A763" s="115"/>
      <c r="B763" s="115"/>
      <c r="C763" s="115"/>
      <c r="D763" s="116"/>
      <c r="E763" s="117"/>
      <c r="F763" s="116"/>
      <c r="G763" s="115"/>
      <c r="H763" s="115"/>
      <c r="I763" s="115"/>
      <c r="J763" s="115"/>
      <c r="K763" s="115"/>
      <c r="L763" s="115"/>
      <c r="M763" s="119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</row>
    <row r="764" spans="1:30" ht="12" customHeight="1">
      <c r="A764" s="115"/>
      <c r="B764" s="115"/>
      <c r="C764" s="115"/>
      <c r="D764" s="116"/>
      <c r="E764" s="117"/>
      <c r="F764" s="116"/>
      <c r="G764" s="115"/>
      <c r="H764" s="115"/>
      <c r="I764" s="115"/>
      <c r="J764" s="115"/>
      <c r="K764" s="115"/>
      <c r="L764" s="115"/>
      <c r="M764" s="119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</row>
    <row r="765" spans="1:30" ht="12" customHeight="1">
      <c r="A765" s="115"/>
      <c r="B765" s="115"/>
      <c r="C765" s="115"/>
      <c r="D765" s="116"/>
      <c r="E765" s="117"/>
      <c r="F765" s="116"/>
      <c r="G765" s="115"/>
      <c r="H765" s="115"/>
      <c r="I765" s="115"/>
      <c r="J765" s="115"/>
      <c r="K765" s="115"/>
      <c r="L765" s="115"/>
      <c r="M765" s="119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</row>
    <row r="766" spans="1:30" ht="12" customHeight="1">
      <c r="A766" s="115"/>
      <c r="B766" s="115"/>
      <c r="C766" s="115"/>
      <c r="D766" s="116"/>
      <c r="E766" s="117"/>
      <c r="F766" s="116"/>
      <c r="G766" s="115"/>
      <c r="H766" s="115"/>
      <c r="I766" s="115"/>
      <c r="J766" s="115"/>
      <c r="K766" s="115"/>
      <c r="L766" s="115"/>
      <c r="M766" s="119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</row>
    <row r="767" spans="1:30" ht="12" customHeight="1">
      <c r="A767" s="115"/>
      <c r="B767" s="115"/>
      <c r="C767" s="115"/>
      <c r="D767" s="116"/>
      <c r="E767" s="117"/>
      <c r="F767" s="116"/>
      <c r="G767" s="115"/>
      <c r="H767" s="115"/>
      <c r="I767" s="115"/>
      <c r="J767" s="115"/>
      <c r="K767" s="115"/>
      <c r="L767" s="115"/>
      <c r="M767" s="119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</row>
    <row r="768" spans="1:30" ht="12" customHeight="1">
      <c r="A768" s="115"/>
      <c r="B768" s="115"/>
      <c r="C768" s="115"/>
      <c r="D768" s="116"/>
      <c r="E768" s="117"/>
      <c r="F768" s="116"/>
      <c r="G768" s="115"/>
      <c r="H768" s="115"/>
      <c r="I768" s="115"/>
      <c r="J768" s="115"/>
      <c r="K768" s="115"/>
      <c r="L768" s="115"/>
      <c r="M768" s="119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</row>
    <row r="769" spans="1:30" ht="12" customHeight="1">
      <c r="A769" s="115"/>
      <c r="B769" s="115"/>
      <c r="C769" s="115"/>
      <c r="D769" s="116"/>
      <c r="E769" s="117"/>
      <c r="F769" s="116"/>
      <c r="G769" s="115"/>
      <c r="H769" s="115"/>
      <c r="I769" s="115"/>
      <c r="J769" s="115"/>
      <c r="K769" s="115"/>
      <c r="L769" s="115"/>
      <c r="M769" s="119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</row>
    <row r="770" spans="1:30" ht="12" customHeight="1">
      <c r="A770" s="115"/>
      <c r="B770" s="115"/>
      <c r="C770" s="115"/>
      <c r="D770" s="116"/>
      <c r="E770" s="117"/>
      <c r="F770" s="116"/>
      <c r="G770" s="115"/>
      <c r="H770" s="115"/>
      <c r="I770" s="115"/>
      <c r="J770" s="115"/>
      <c r="K770" s="115"/>
      <c r="L770" s="115"/>
      <c r="M770" s="119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</row>
    <row r="771" spans="1:30" ht="12" customHeight="1">
      <c r="A771" s="115"/>
      <c r="B771" s="115"/>
      <c r="C771" s="115"/>
      <c r="D771" s="116"/>
      <c r="E771" s="117"/>
      <c r="F771" s="116"/>
      <c r="G771" s="115"/>
      <c r="H771" s="115"/>
      <c r="I771" s="115"/>
      <c r="J771" s="115"/>
      <c r="K771" s="115"/>
      <c r="L771" s="115"/>
      <c r="M771" s="119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</row>
    <row r="772" spans="1:30" ht="12" customHeight="1">
      <c r="A772" s="115"/>
      <c r="B772" s="115"/>
      <c r="C772" s="115"/>
      <c r="D772" s="116"/>
      <c r="E772" s="117"/>
      <c r="F772" s="116"/>
      <c r="G772" s="115"/>
      <c r="H772" s="115"/>
      <c r="I772" s="115"/>
      <c r="J772" s="115"/>
      <c r="K772" s="115"/>
      <c r="L772" s="115"/>
      <c r="M772" s="119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</row>
    <row r="773" spans="1:30" ht="12" customHeight="1">
      <c r="A773" s="115"/>
      <c r="B773" s="115"/>
      <c r="C773" s="115"/>
      <c r="D773" s="116"/>
      <c r="E773" s="117"/>
      <c r="F773" s="116"/>
      <c r="G773" s="115"/>
      <c r="H773" s="115"/>
      <c r="I773" s="115"/>
      <c r="J773" s="115"/>
      <c r="K773" s="115"/>
      <c r="L773" s="115"/>
      <c r="M773" s="119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</row>
    <row r="774" spans="1:30" ht="12" customHeight="1">
      <c r="A774" s="115"/>
      <c r="B774" s="115"/>
      <c r="C774" s="115"/>
      <c r="D774" s="116"/>
      <c r="E774" s="117"/>
      <c r="F774" s="116"/>
      <c r="G774" s="115"/>
      <c r="H774" s="115"/>
      <c r="I774" s="115"/>
      <c r="J774" s="115"/>
      <c r="K774" s="115"/>
      <c r="L774" s="115"/>
      <c r="M774" s="119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</row>
    <row r="775" spans="1:30" ht="12" customHeight="1">
      <c r="A775" s="115"/>
      <c r="B775" s="115"/>
      <c r="C775" s="115"/>
      <c r="D775" s="116"/>
      <c r="E775" s="117"/>
      <c r="F775" s="116"/>
      <c r="G775" s="115"/>
      <c r="H775" s="115"/>
      <c r="I775" s="115"/>
      <c r="J775" s="115"/>
      <c r="K775" s="115"/>
      <c r="L775" s="115"/>
      <c r="M775" s="119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</row>
    <row r="776" spans="1:30" ht="12" customHeight="1">
      <c r="A776" s="115"/>
      <c r="B776" s="115"/>
      <c r="C776" s="115"/>
      <c r="D776" s="116"/>
      <c r="E776" s="117"/>
      <c r="F776" s="116"/>
      <c r="G776" s="115"/>
      <c r="H776" s="115"/>
      <c r="I776" s="115"/>
      <c r="J776" s="115"/>
      <c r="K776" s="115"/>
      <c r="L776" s="115"/>
      <c r="M776" s="119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</row>
    <row r="777" spans="1:30" ht="12" customHeight="1">
      <c r="A777" s="115"/>
      <c r="B777" s="115"/>
      <c r="C777" s="115"/>
      <c r="D777" s="116"/>
      <c r="E777" s="117"/>
      <c r="F777" s="116"/>
      <c r="G777" s="115"/>
      <c r="H777" s="115"/>
      <c r="I777" s="115"/>
      <c r="J777" s="115"/>
      <c r="K777" s="115"/>
      <c r="L777" s="115"/>
      <c r="M777" s="119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</row>
    <row r="778" spans="1:30" ht="12" customHeight="1">
      <c r="A778" s="115"/>
      <c r="B778" s="115"/>
      <c r="C778" s="115"/>
      <c r="D778" s="116"/>
      <c r="E778" s="117"/>
      <c r="F778" s="116"/>
      <c r="G778" s="115"/>
      <c r="H778" s="115"/>
      <c r="I778" s="115"/>
      <c r="J778" s="115"/>
      <c r="K778" s="115"/>
      <c r="L778" s="115"/>
      <c r="M778" s="119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</row>
    <row r="779" spans="1:30" ht="12" customHeight="1">
      <c r="A779" s="115"/>
      <c r="B779" s="115"/>
      <c r="C779" s="115"/>
      <c r="D779" s="116"/>
      <c r="E779" s="117"/>
      <c r="F779" s="116"/>
      <c r="G779" s="115"/>
      <c r="H779" s="115"/>
      <c r="I779" s="115"/>
      <c r="J779" s="115"/>
      <c r="K779" s="115"/>
      <c r="L779" s="115"/>
      <c r="M779" s="119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</row>
    <row r="780" spans="1:30" ht="12" customHeight="1">
      <c r="A780" s="115"/>
      <c r="B780" s="115"/>
      <c r="C780" s="115"/>
      <c r="D780" s="116"/>
      <c r="E780" s="117"/>
      <c r="F780" s="116"/>
      <c r="G780" s="115"/>
      <c r="H780" s="115"/>
      <c r="I780" s="115"/>
      <c r="J780" s="115"/>
      <c r="K780" s="115"/>
      <c r="L780" s="115"/>
      <c r="M780" s="119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</row>
    <row r="781" spans="1:30" ht="12" customHeight="1">
      <c r="A781" s="115"/>
      <c r="B781" s="115"/>
      <c r="C781" s="115"/>
      <c r="D781" s="116"/>
      <c r="E781" s="117"/>
      <c r="F781" s="116"/>
      <c r="G781" s="115"/>
      <c r="H781" s="115"/>
      <c r="I781" s="115"/>
      <c r="J781" s="115"/>
      <c r="K781" s="115"/>
      <c r="L781" s="115"/>
      <c r="M781" s="119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</row>
    <row r="782" spans="1:30" ht="12" customHeight="1">
      <c r="A782" s="115"/>
      <c r="B782" s="115"/>
      <c r="C782" s="115"/>
      <c r="D782" s="116"/>
      <c r="E782" s="117"/>
      <c r="F782" s="116"/>
      <c r="G782" s="115"/>
      <c r="H782" s="115"/>
      <c r="I782" s="115"/>
      <c r="J782" s="115"/>
      <c r="K782" s="115"/>
      <c r="L782" s="115"/>
      <c r="M782" s="119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</row>
    <row r="783" spans="1:30" ht="12" customHeight="1">
      <c r="A783" s="115"/>
      <c r="B783" s="115"/>
      <c r="C783" s="115"/>
      <c r="D783" s="116"/>
      <c r="E783" s="117"/>
      <c r="F783" s="116"/>
      <c r="G783" s="115"/>
      <c r="H783" s="115"/>
      <c r="I783" s="115"/>
      <c r="J783" s="115"/>
      <c r="K783" s="115"/>
      <c r="L783" s="115"/>
      <c r="M783" s="119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</row>
    <row r="784" spans="1:30" ht="12" customHeight="1">
      <c r="A784" s="115"/>
      <c r="B784" s="115"/>
      <c r="C784" s="115"/>
      <c r="D784" s="116"/>
      <c r="E784" s="117"/>
      <c r="F784" s="116"/>
      <c r="G784" s="115"/>
      <c r="H784" s="115"/>
      <c r="I784" s="115"/>
      <c r="J784" s="115"/>
      <c r="K784" s="115"/>
      <c r="L784" s="115"/>
      <c r="M784" s="119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</row>
    <row r="785" spans="1:30" ht="12" customHeight="1">
      <c r="A785" s="115"/>
      <c r="B785" s="115"/>
      <c r="C785" s="115"/>
      <c r="D785" s="116"/>
      <c r="E785" s="117"/>
      <c r="F785" s="116"/>
      <c r="G785" s="115"/>
      <c r="H785" s="115"/>
      <c r="I785" s="115"/>
      <c r="J785" s="115"/>
      <c r="K785" s="115"/>
      <c r="L785" s="115"/>
      <c r="M785" s="119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</row>
    <row r="786" spans="1:30" ht="12" customHeight="1">
      <c r="A786" s="115"/>
      <c r="B786" s="115"/>
      <c r="C786" s="115"/>
      <c r="D786" s="116"/>
      <c r="E786" s="117"/>
      <c r="F786" s="116"/>
      <c r="G786" s="115"/>
      <c r="H786" s="115"/>
      <c r="I786" s="115"/>
      <c r="J786" s="115"/>
      <c r="K786" s="115"/>
      <c r="L786" s="115"/>
      <c r="M786" s="119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</row>
    <row r="787" spans="1:30" ht="12" customHeight="1">
      <c r="A787" s="115"/>
      <c r="B787" s="115"/>
      <c r="C787" s="115"/>
      <c r="D787" s="116"/>
      <c r="E787" s="117"/>
      <c r="F787" s="116"/>
      <c r="G787" s="115"/>
      <c r="H787" s="115"/>
      <c r="I787" s="115"/>
      <c r="J787" s="115"/>
      <c r="K787" s="115"/>
      <c r="L787" s="115"/>
      <c r="M787" s="119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</row>
    <row r="788" spans="1:30" ht="12" customHeight="1">
      <c r="A788" s="115"/>
      <c r="B788" s="115"/>
      <c r="C788" s="115"/>
      <c r="D788" s="116"/>
      <c r="E788" s="117"/>
      <c r="F788" s="116"/>
      <c r="G788" s="115"/>
      <c r="H788" s="115"/>
      <c r="I788" s="115"/>
      <c r="J788" s="115"/>
      <c r="K788" s="115"/>
      <c r="L788" s="115"/>
      <c r="M788" s="119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</row>
    <row r="789" spans="1:30" ht="12" customHeight="1">
      <c r="A789" s="115"/>
      <c r="B789" s="115"/>
      <c r="C789" s="115"/>
      <c r="D789" s="116"/>
      <c r="E789" s="117"/>
      <c r="F789" s="116"/>
      <c r="G789" s="115"/>
      <c r="H789" s="115"/>
      <c r="I789" s="115"/>
      <c r="J789" s="115"/>
      <c r="K789" s="115"/>
      <c r="L789" s="115"/>
      <c r="M789" s="119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</row>
    <row r="790" spans="1:30" ht="12" customHeight="1">
      <c r="A790" s="115"/>
      <c r="B790" s="115"/>
      <c r="C790" s="115"/>
      <c r="D790" s="116"/>
      <c r="E790" s="117"/>
      <c r="F790" s="116"/>
      <c r="G790" s="115"/>
      <c r="H790" s="115"/>
      <c r="I790" s="115"/>
      <c r="J790" s="115"/>
      <c r="K790" s="115"/>
      <c r="L790" s="115"/>
      <c r="M790" s="119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</row>
    <row r="791" spans="1:30" ht="12" customHeight="1">
      <c r="A791" s="115"/>
      <c r="B791" s="115"/>
      <c r="C791" s="115"/>
      <c r="D791" s="116"/>
      <c r="E791" s="117"/>
      <c r="F791" s="116"/>
      <c r="G791" s="115"/>
      <c r="H791" s="115"/>
      <c r="I791" s="115"/>
      <c r="J791" s="115"/>
      <c r="K791" s="115"/>
      <c r="L791" s="115"/>
      <c r="M791" s="119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</row>
    <row r="792" spans="1:30" ht="12" customHeight="1">
      <c r="A792" s="115"/>
      <c r="B792" s="115"/>
      <c r="C792" s="115"/>
      <c r="D792" s="116"/>
      <c r="E792" s="117"/>
      <c r="F792" s="116"/>
      <c r="G792" s="115"/>
      <c r="H792" s="115"/>
      <c r="I792" s="115"/>
      <c r="J792" s="115"/>
      <c r="K792" s="115"/>
      <c r="L792" s="115"/>
      <c r="M792" s="119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</row>
    <row r="793" spans="1:30" ht="12" customHeight="1">
      <c r="A793" s="115"/>
      <c r="B793" s="115"/>
      <c r="C793" s="115"/>
      <c r="D793" s="116"/>
      <c r="E793" s="117"/>
      <c r="F793" s="116"/>
      <c r="G793" s="115"/>
      <c r="H793" s="115"/>
      <c r="I793" s="115"/>
      <c r="J793" s="115"/>
      <c r="K793" s="115"/>
      <c r="L793" s="115"/>
      <c r="M793" s="119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</row>
    <row r="794" spans="1:30" ht="12" customHeight="1">
      <c r="A794" s="115"/>
      <c r="B794" s="115"/>
      <c r="C794" s="115"/>
      <c r="D794" s="116"/>
      <c r="E794" s="117"/>
      <c r="F794" s="116"/>
      <c r="G794" s="115"/>
      <c r="H794" s="115"/>
      <c r="I794" s="115"/>
      <c r="J794" s="115"/>
      <c r="K794" s="115"/>
      <c r="L794" s="115"/>
      <c r="M794" s="119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</row>
    <row r="795" spans="1:30" ht="12" customHeight="1">
      <c r="A795" s="115"/>
      <c r="B795" s="115"/>
      <c r="C795" s="115"/>
      <c r="D795" s="116"/>
      <c r="E795" s="117"/>
      <c r="F795" s="116"/>
      <c r="G795" s="115"/>
      <c r="H795" s="115"/>
      <c r="I795" s="115"/>
      <c r="J795" s="115"/>
      <c r="K795" s="115"/>
      <c r="L795" s="115"/>
      <c r="M795" s="119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</row>
    <row r="796" spans="1:30" ht="12" customHeight="1">
      <c r="A796" s="115"/>
      <c r="B796" s="115"/>
      <c r="C796" s="115"/>
      <c r="D796" s="116"/>
      <c r="E796" s="117"/>
      <c r="F796" s="116"/>
      <c r="G796" s="115"/>
      <c r="H796" s="115"/>
      <c r="I796" s="115"/>
      <c r="J796" s="115"/>
      <c r="K796" s="115"/>
      <c r="L796" s="115"/>
      <c r="M796" s="119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</row>
    <row r="797" spans="1:30" ht="12" customHeight="1">
      <c r="A797" s="115"/>
      <c r="B797" s="115"/>
      <c r="C797" s="115"/>
      <c r="D797" s="116"/>
      <c r="E797" s="117"/>
      <c r="F797" s="116"/>
      <c r="G797" s="115"/>
      <c r="H797" s="115"/>
      <c r="I797" s="115"/>
      <c r="J797" s="115"/>
      <c r="K797" s="115"/>
      <c r="L797" s="115"/>
      <c r="M797" s="119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</row>
    <row r="798" spans="1:30" ht="12" customHeight="1">
      <c r="A798" s="115"/>
      <c r="B798" s="115"/>
      <c r="C798" s="115"/>
      <c r="D798" s="116"/>
      <c r="E798" s="117"/>
      <c r="F798" s="116"/>
      <c r="G798" s="115"/>
      <c r="H798" s="115"/>
      <c r="I798" s="115"/>
      <c r="J798" s="115"/>
      <c r="K798" s="115"/>
      <c r="L798" s="115"/>
      <c r="M798" s="119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</row>
    <row r="799" spans="1:30" ht="12" customHeight="1">
      <c r="A799" s="115"/>
      <c r="B799" s="115"/>
      <c r="C799" s="115"/>
      <c r="D799" s="116"/>
      <c r="E799" s="117"/>
      <c r="F799" s="116"/>
      <c r="G799" s="115"/>
      <c r="H799" s="115"/>
      <c r="I799" s="115"/>
      <c r="J799" s="115"/>
      <c r="K799" s="115"/>
      <c r="L799" s="115"/>
      <c r="M799" s="119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</row>
    <row r="800" spans="1:30" ht="12" customHeight="1">
      <c r="A800" s="115"/>
      <c r="B800" s="115"/>
      <c r="C800" s="115"/>
      <c r="D800" s="116"/>
      <c r="E800" s="117"/>
      <c r="F800" s="116"/>
      <c r="G800" s="115"/>
      <c r="H800" s="115"/>
      <c r="I800" s="115"/>
      <c r="J800" s="115"/>
      <c r="K800" s="115"/>
      <c r="L800" s="115"/>
      <c r="M800" s="119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</row>
    <row r="801" spans="1:30" ht="12" customHeight="1">
      <c r="A801" s="115"/>
      <c r="B801" s="115"/>
      <c r="C801" s="115"/>
      <c r="D801" s="116"/>
      <c r="E801" s="117"/>
      <c r="F801" s="116"/>
      <c r="G801" s="115"/>
      <c r="H801" s="115"/>
      <c r="I801" s="115"/>
      <c r="J801" s="115"/>
      <c r="K801" s="115"/>
      <c r="L801" s="115"/>
      <c r="M801" s="119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</row>
    <row r="802" spans="1:30" ht="12" customHeight="1">
      <c r="A802" s="115"/>
      <c r="B802" s="115"/>
      <c r="C802" s="115"/>
      <c r="D802" s="116"/>
      <c r="E802" s="117"/>
      <c r="F802" s="116"/>
      <c r="G802" s="115"/>
      <c r="H802" s="115"/>
      <c r="I802" s="115"/>
      <c r="J802" s="115"/>
      <c r="K802" s="115"/>
      <c r="L802" s="115"/>
      <c r="M802" s="119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</row>
    <row r="803" spans="1:30" ht="12" customHeight="1">
      <c r="A803" s="115"/>
      <c r="B803" s="115"/>
      <c r="C803" s="115"/>
      <c r="D803" s="116"/>
      <c r="E803" s="117"/>
      <c r="F803" s="116"/>
      <c r="G803" s="115"/>
      <c r="H803" s="115"/>
      <c r="I803" s="115"/>
      <c r="J803" s="115"/>
      <c r="K803" s="115"/>
      <c r="L803" s="115"/>
      <c r="M803" s="119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</row>
    <row r="804" spans="1:30" ht="12" customHeight="1">
      <c r="A804" s="115"/>
      <c r="B804" s="115"/>
      <c r="C804" s="115"/>
      <c r="D804" s="116"/>
      <c r="E804" s="117"/>
      <c r="F804" s="116"/>
      <c r="G804" s="115"/>
      <c r="H804" s="115"/>
      <c r="I804" s="115"/>
      <c r="J804" s="115"/>
      <c r="K804" s="115"/>
      <c r="L804" s="115"/>
      <c r="M804" s="119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</row>
    <row r="805" spans="1:30" ht="12" customHeight="1">
      <c r="A805" s="115"/>
      <c r="B805" s="115"/>
      <c r="C805" s="115"/>
      <c r="D805" s="116"/>
      <c r="E805" s="117"/>
      <c r="F805" s="116"/>
      <c r="G805" s="115"/>
      <c r="H805" s="115"/>
      <c r="I805" s="115"/>
      <c r="J805" s="115"/>
      <c r="K805" s="115"/>
      <c r="L805" s="115"/>
      <c r="M805" s="119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</row>
    <row r="806" spans="1:30" ht="12" customHeight="1">
      <c r="A806" s="115"/>
      <c r="B806" s="115"/>
      <c r="C806" s="115"/>
      <c r="D806" s="116"/>
      <c r="E806" s="117"/>
      <c r="F806" s="116"/>
      <c r="G806" s="115"/>
      <c r="H806" s="115"/>
      <c r="I806" s="115"/>
      <c r="J806" s="115"/>
      <c r="K806" s="115"/>
      <c r="L806" s="115"/>
      <c r="M806" s="119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</row>
    <row r="807" spans="1:30" ht="12" customHeight="1">
      <c r="A807" s="115"/>
      <c r="B807" s="115"/>
      <c r="C807" s="115"/>
      <c r="D807" s="116"/>
      <c r="E807" s="117"/>
      <c r="F807" s="116"/>
      <c r="G807" s="115"/>
      <c r="H807" s="115"/>
      <c r="I807" s="115"/>
      <c r="J807" s="115"/>
      <c r="K807" s="115"/>
      <c r="L807" s="115"/>
      <c r="M807" s="119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</row>
    <row r="808" spans="1:30" ht="12" customHeight="1">
      <c r="A808" s="115"/>
      <c r="B808" s="115"/>
      <c r="C808" s="115"/>
      <c r="D808" s="116"/>
      <c r="E808" s="117"/>
      <c r="F808" s="116"/>
      <c r="G808" s="115"/>
      <c r="H808" s="115"/>
      <c r="I808" s="115"/>
      <c r="J808" s="115"/>
      <c r="K808" s="115"/>
      <c r="L808" s="115"/>
      <c r="M808" s="119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</row>
    <row r="809" spans="1:30" ht="12" customHeight="1">
      <c r="A809" s="115"/>
      <c r="B809" s="115"/>
      <c r="C809" s="115"/>
      <c r="D809" s="116"/>
      <c r="E809" s="117"/>
      <c r="F809" s="116"/>
      <c r="G809" s="115"/>
      <c r="H809" s="115"/>
      <c r="I809" s="115"/>
      <c r="J809" s="115"/>
      <c r="K809" s="115"/>
      <c r="L809" s="115"/>
      <c r="M809" s="119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</row>
    <row r="810" spans="1:30" ht="12" customHeight="1">
      <c r="A810" s="115"/>
      <c r="B810" s="115"/>
      <c r="C810" s="115"/>
      <c r="D810" s="116"/>
      <c r="E810" s="117"/>
      <c r="F810" s="116"/>
      <c r="G810" s="115"/>
      <c r="H810" s="115"/>
      <c r="I810" s="115"/>
      <c r="J810" s="115"/>
      <c r="K810" s="115"/>
      <c r="L810" s="115"/>
      <c r="M810" s="119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</row>
    <row r="811" spans="1:30" ht="12" customHeight="1">
      <c r="A811" s="115"/>
      <c r="B811" s="115"/>
      <c r="C811" s="115"/>
      <c r="D811" s="116"/>
      <c r="E811" s="117"/>
      <c r="F811" s="116"/>
      <c r="G811" s="115"/>
      <c r="H811" s="115"/>
      <c r="I811" s="115"/>
      <c r="J811" s="115"/>
      <c r="K811" s="115"/>
      <c r="L811" s="115"/>
      <c r="M811" s="119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</row>
    <row r="812" spans="1:30" ht="12" customHeight="1">
      <c r="A812" s="115"/>
      <c r="B812" s="115"/>
      <c r="C812" s="115"/>
      <c r="D812" s="116"/>
      <c r="E812" s="117"/>
      <c r="F812" s="116"/>
      <c r="G812" s="115"/>
      <c r="H812" s="115"/>
      <c r="I812" s="115"/>
      <c r="J812" s="115"/>
      <c r="K812" s="115"/>
      <c r="L812" s="115"/>
      <c r="M812" s="119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</row>
    <row r="813" spans="1:30" ht="12" customHeight="1">
      <c r="A813" s="115"/>
      <c r="B813" s="115"/>
      <c r="C813" s="115"/>
      <c r="D813" s="116"/>
      <c r="E813" s="117"/>
      <c r="F813" s="116"/>
      <c r="G813" s="115"/>
      <c r="H813" s="115"/>
      <c r="I813" s="115"/>
      <c r="J813" s="115"/>
      <c r="K813" s="115"/>
      <c r="L813" s="115"/>
      <c r="M813" s="119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</row>
    <row r="814" spans="1:30" ht="12" customHeight="1">
      <c r="A814" s="115"/>
      <c r="B814" s="115"/>
      <c r="C814" s="115"/>
      <c r="D814" s="116"/>
      <c r="E814" s="117"/>
      <c r="F814" s="116"/>
      <c r="G814" s="115"/>
      <c r="H814" s="115"/>
      <c r="I814" s="115"/>
      <c r="J814" s="115"/>
      <c r="K814" s="115"/>
      <c r="L814" s="115"/>
      <c r="M814" s="119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</row>
    <row r="815" spans="1:30" ht="12" customHeight="1">
      <c r="A815" s="115"/>
      <c r="B815" s="115"/>
      <c r="C815" s="115"/>
      <c r="D815" s="116"/>
      <c r="E815" s="117"/>
      <c r="F815" s="116"/>
      <c r="G815" s="115"/>
      <c r="H815" s="115"/>
      <c r="I815" s="115"/>
      <c r="J815" s="115"/>
      <c r="K815" s="115"/>
      <c r="L815" s="115"/>
      <c r="M815" s="119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</row>
    <row r="816" spans="1:30" ht="12" customHeight="1">
      <c r="A816" s="115"/>
      <c r="B816" s="115"/>
      <c r="C816" s="115"/>
      <c r="D816" s="116"/>
      <c r="E816" s="117"/>
      <c r="F816" s="116"/>
      <c r="G816" s="115"/>
      <c r="H816" s="115"/>
      <c r="I816" s="115"/>
      <c r="J816" s="115"/>
      <c r="K816" s="115"/>
      <c r="L816" s="115"/>
      <c r="M816" s="119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</row>
    <row r="817" spans="1:30" ht="12" customHeight="1">
      <c r="A817" s="115"/>
      <c r="B817" s="115"/>
      <c r="C817" s="115"/>
      <c r="D817" s="116"/>
      <c r="E817" s="117"/>
      <c r="F817" s="116"/>
      <c r="G817" s="115"/>
      <c r="H817" s="115"/>
      <c r="I817" s="115"/>
      <c r="J817" s="115"/>
      <c r="K817" s="115"/>
      <c r="L817" s="115"/>
      <c r="M817" s="119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</row>
    <row r="818" spans="1:30" ht="12" customHeight="1">
      <c r="A818" s="115"/>
      <c r="B818" s="115"/>
      <c r="C818" s="115"/>
      <c r="D818" s="116"/>
      <c r="E818" s="117"/>
      <c r="F818" s="116"/>
      <c r="G818" s="115"/>
      <c r="H818" s="115"/>
      <c r="I818" s="115"/>
      <c r="J818" s="115"/>
      <c r="K818" s="115"/>
      <c r="L818" s="115"/>
      <c r="M818" s="119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</row>
    <row r="819" spans="1:30" ht="12" customHeight="1">
      <c r="A819" s="115"/>
      <c r="B819" s="115"/>
      <c r="C819" s="115"/>
      <c r="D819" s="116"/>
      <c r="E819" s="117"/>
      <c r="F819" s="116"/>
      <c r="G819" s="115"/>
      <c r="H819" s="115"/>
      <c r="I819" s="115"/>
      <c r="J819" s="115"/>
      <c r="K819" s="115"/>
      <c r="L819" s="115"/>
      <c r="M819" s="119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</row>
    <row r="820" spans="1:30" ht="12" customHeight="1">
      <c r="A820" s="115"/>
      <c r="B820" s="115"/>
      <c r="C820" s="115"/>
      <c r="D820" s="116"/>
      <c r="E820" s="117"/>
      <c r="F820" s="116"/>
      <c r="G820" s="115"/>
      <c r="H820" s="115"/>
      <c r="I820" s="115"/>
      <c r="J820" s="115"/>
      <c r="K820" s="115"/>
      <c r="L820" s="115"/>
      <c r="M820" s="119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</row>
    <row r="821" spans="1:30" ht="12" customHeight="1">
      <c r="A821" s="115"/>
      <c r="B821" s="115"/>
      <c r="C821" s="115"/>
      <c r="D821" s="116"/>
      <c r="E821" s="117"/>
      <c r="F821" s="116"/>
      <c r="G821" s="115"/>
      <c r="H821" s="115"/>
      <c r="I821" s="115"/>
      <c r="J821" s="115"/>
      <c r="K821" s="115"/>
      <c r="L821" s="115"/>
      <c r="M821" s="119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</row>
    <row r="822" spans="1:30" ht="12" customHeight="1">
      <c r="A822" s="115"/>
      <c r="B822" s="115"/>
      <c r="C822" s="115"/>
      <c r="D822" s="116"/>
      <c r="E822" s="117"/>
      <c r="F822" s="116"/>
      <c r="G822" s="115"/>
      <c r="H822" s="115"/>
      <c r="I822" s="115"/>
      <c r="J822" s="115"/>
      <c r="K822" s="115"/>
      <c r="L822" s="115"/>
      <c r="M822" s="119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</row>
    <row r="823" spans="1:30" ht="12" customHeight="1">
      <c r="A823" s="115"/>
      <c r="B823" s="115"/>
      <c r="C823" s="115"/>
      <c r="D823" s="116"/>
      <c r="E823" s="117"/>
      <c r="F823" s="116"/>
      <c r="G823" s="115"/>
      <c r="H823" s="115"/>
      <c r="I823" s="115"/>
      <c r="J823" s="115"/>
      <c r="K823" s="115"/>
      <c r="L823" s="115"/>
      <c r="M823" s="119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</row>
    <row r="824" spans="1:30" ht="12" customHeight="1">
      <c r="A824" s="115"/>
      <c r="B824" s="115"/>
      <c r="C824" s="115"/>
      <c r="D824" s="116"/>
      <c r="E824" s="117"/>
      <c r="F824" s="116"/>
      <c r="G824" s="115"/>
      <c r="H824" s="115"/>
      <c r="I824" s="115"/>
      <c r="J824" s="115"/>
      <c r="K824" s="115"/>
      <c r="L824" s="115"/>
      <c r="M824" s="119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</row>
    <row r="825" spans="1:30" ht="12" customHeight="1">
      <c r="A825" s="115"/>
      <c r="B825" s="115"/>
      <c r="C825" s="115"/>
      <c r="D825" s="116"/>
      <c r="E825" s="117"/>
      <c r="F825" s="116"/>
      <c r="G825" s="115"/>
      <c r="H825" s="115"/>
      <c r="I825" s="115"/>
      <c r="J825" s="115"/>
      <c r="K825" s="115"/>
      <c r="L825" s="115"/>
      <c r="M825" s="119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</row>
    <row r="826" spans="1:30" ht="12" customHeight="1">
      <c r="A826" s="115"/>
      <c r="B826" s="115"/>
      <c r="C826" s="115"/>
      <c r="D826" s="116"/>
      <c r="E826" s="117"/>
      <c r="F826" s="116"/>
      <c r="G826" s="115"/>
      <c r="H826" s="115"/>
      <c r="I826" s="115"/>
      <c r="J826" s="115"/>
      <c r="K826" s="115"/>
      <c r="L826" s="115"/>
      <c r="M826" s="119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</row>
    <row r="827" spans="1:30" ht="12" customHeight="1">
      <c r="A827" s="115"/>
      <c r="B827" s="115"/>
      <c r="C827" s="115"/>
      <c r="D827" s="116"/>
      <c r="E827" s="117"/>
      <c r="F827" s="116"/>
      <c r="G827" s="115"/>
      <c r="H827" s="115"/>
      <c r="I827" s="115"/>
      <c r="J827" s="115"/>
      <c r="K827" s="115"/>
      <c r="L827" s="115"/>
      <c r="M827" s="119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</row>
    <row r="828" spans="1:30" ht="12" customHeight="1">
      <c r="A828" s="115"/>
      <c r="B828" s="115"/>
      <c r="C828" s="115"/>
      <c r="D828" s="116"/>
      <c r="E828" s="117"/>
      <c r="F828" s="116"/>
      <c r="G828" s="115"/>
      <c r="H828" s="115"/>
      <c r="I828" s="115"/>
      <c r="J828" s="115"/>
      <c r="K828" s="115"/>
      <c r="L828" s="115"/>
      <c r="M828" s="119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</row>
    <row r="829" spans="1:30" ht="12" customHeight="1">
      <c r="A829" s="115"/>
      <c r="B829" s="115"/>
      <c r="C829" s="115"/>
      <c r="D829" s="116"/>
      <c r="E829" s="117"/>
      <c r="F829" s="116"/>
      <c r="G829" s="115"/>
      <c r="H829" s="115"/>
      <c r="I829" s="115"/>
      <c r="J829" s="115"/>
      <c r="K829" s="115"/>
      <c r="L829" s="115"/>
      <c r="M829" s="119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</row>
    <row r="830" spans="1:30" ht="12" customHeight="1">
      <c r="A830" s="115"/>
      <c r="B830" s="115"/>
      <c r="C830" s="115"/>
      <c r="D830" s="116"/>
      <c r="E830" s="117"/>
      <c r="F830" s="116"/>
      <c r="G830" s="115"/>
      <c r="H830" s="115"/>
      <c r="I830" s="115"/>
      <c r="J830" s="115"/>
      <c r="K830" s="115"/>
      <c r="L830" s="115"/>
      <c r="M830" s="119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</row>
    <row r="831" spans="1:30" ht="12" customHeight="1">
      <c r="A831" s="115"/>
      <c r="B831" s="115"/>
      <c r="C831" s="115"/>
      <c r="D831" s="116"/>
      <c r="E831" s="117"/>
      <c r="F831" s="116"/>
      <c r="G831" s="115"/>
      <c r="H831" s="115"/>
      <c r="I831" s="115"/>
      <c r="J831" s="115"/>
      <c r="K831" s="115"/>
      <c r="L831" s="115"/>
      <c r="M831" s="119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</row>
    <row r="832" spans="1:30" ht="12" customHeight="1">
      <c r="A832" s="115"/>
      <c r="B832" s="115"/>
      <c r="C832" s="115"/>
      <c r="D832" s="116"/>
      <c r="E832" s="117"/>
      <c r="F832" s="116"/>
      <c r="G832" s="115"/>
      <c r="H832" s="115"/>
      <c r="I832" s="115"/>
      <c r="J832" s="115"/>
      <c r="K832" s="115"/>
      <c r="L832" s="115"/>
      <c r="M832" s="119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</row>
    <row r="833" spans="1:30" ht="12" customHeight="1">
      <c r="A833" s="115"/>
      <c r="B833" s="115"/>
      <c r="C833" s="115"/>
      <c r="D833" s="116"/>
      <c r="E833" s="117"/>
      <c r="F833" s="116"/>
      <c r="G833" s="115"/>
      <c r="H833" s="115"/>
      <c r="I833" s="115"/>
      <c r="J833" s="115"/>
      <c r="K833" s="115"/>
      <c r="L833" s="115"/>
      <c r="M833" s="119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</row>
    <row r="834" spans="1:30" ht="12" customHeight="1">
      <c r="A834" s="115"/>
      <c r="B834" s="115"/>
      <c r="C834" s="115"/>
      <c r="D834" s="116"/>
      <c r="E834" s="117"/>
      <c r="F834" s="116"/>
      <c r="G834" s="115"/>
      <c r="H834" s="115"/>
      <c r="I834" s="115"/>
      <c r="J834" s="115"/>
      <c r="K834" s="115"/>
      <c r="L834" s="115"/>
      <c r="M834" s="119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</row>
    <row r="835" spans="1:30" ht="12" customHeight="1">
      <c r="A835" s="115"/>
      <c r="B835" s="115"/>
      <c r="C835" s="115"/>
      <c r="D835" s="116"/>
      <c r="E835" s="117"/>
      <c r="F835" s="116"/>
      <c r="G835" s="115"/>
      <c r="H835" s="115"/>
      <c r="I835" s="115"/>
      <c r="J835" s="115"/>
      <c r="K835" s="115"/>
      <c r="L835" s="115"/>
      <c r="M835" s="119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</row>
    <row r="836" spans="1:30" ht="12" customHeight="1">
      <c r="A836" s="115"/>
      <c r="B836" s="115"/>
      <c r="C836" s="115"/>
      <c r="D836" s="116"/>
      <c r="E836" s="117"/>
      <c r="F836" s="116"/>
      <c r="G836" s="115"/>
      <c r="H836" s="115"/>
      <c r="I836" s="115"/>
      <c r="J836" s="115"/>
      <c r="K836" s="115"/>
      <c r="L836" s="115"/>
      <c r="M836" s="119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</row>
    <row r="837" spans="1:30" ht="12" customHeight="1">
      <c r="A837" s="115"/>
      <c r="B837" s="115"/>
      <c r="C837" s="115"/>
      <c r="D837" s="116"/>
      <c r="E837" s="117"/>
      <c r="F837" s="116"/>
      <c r="G837" s="115"/>
      <c r="H837" s="115"/>
      <c r="I837" s="115"/>
      <c r="J837" s="115"/>
      <c r="K837" s="115"/>
      <c r="L837" s="115"/>
      <c r="M837" s="119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</row>
    <row r="838" spans="1:30" ht="12" customHeight="1">
      <c r="A838" s="115"/>
      <c r="B838" s="115"/>
      <c r="C838" s="115"/>
      <c r="D838" s="116"/>
      <c r="E838" s="117"/>
      <c r="F838" s="116"/>
      <c r="G838" s="115"/>
      <c r="H838" s="115"/>
      <c r="I838" s="115"/>
      <c r="J838" s="115"/>
      <c r="K838" s="115"/>
      <c r="L838" s="115"/>
      <c r="M838" s="119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</row>
    <row r="839" spans="1:30" ht="12" customHeight="1">
      <c r="A839" s="115"/>
      <c r="B839" s="115"/>
      <c r="C839" s="115"/>
      <c r="D839" s="116"/>
      <c r="E839" s="117"/>
      <c r="F839" s="116"/>
      <c r="G839" s="115"/>
      <c r="H839" s="115"/>
      <c r="I839" s="115"/>
      <c r="J839" s="115"/>
      <c r="K839" s="115"/>
      <c r="L839" s="115"/>
      <c r="M839" s="119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</row>
    <row r="840" spans="1:30" ht="12" customHeight="1">
      <c r="A840" s="115"/>
      <c r="B840" s="115"/>
      <c r="C840" s="115"/>
      <c r="D840" s="116"/>
      <c r="E840" s="117"/>
      <c r="F840" s="116"/>
      <c r="G840" s="115"/>
      <c r="H840" s="115"/>
      <c r="I840" s="115"/>
      <c r="J840" s="115"/>
      <c r="K840" s="115"/>
      <c r="L840" s="115"/>
      <c r="M840" s="119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</row>
    <row r="841" spans="1:30" ht="12" customHeight="1">
      <c r="A841" s="115"/>
      <c r="B841" s="115"/>
      <c r="C841" s="115"/>
      <c r="D841" s="116"/>
      <c r="E841" s="117"/>
      <c r="F841" s="116"/>
      <c r="G841" s="115"/>
      <c r="H841" s="115"/>
      <c r="I841" s="115"/>
      <c r="J841" s="115"/>
      <c r="K841" s="115"/>
      <c r="L841" s="115"/>
      <c r="M841" s="119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</row>
    <row r="842" spans="1:30" ht="12" customHeight="1">
      <c r="A842" s="115"/>
      <c r="B842" s="115"/>
      <c r="C842" s="115"/>
      <c r="D842" s="116"/>
      <c r="E842" s="117"/>
      <c r="F842" s="116"/>
      <c r="G842" s="115"/>
      <c r="H842" s="115"/>
      <c r="I842" s="115"/>
      <c r="J842" s="115"/>
      <c r="K842" s="115"/>
      <c r="L842" s="115"/>
      <c r="M842" s="119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</row>
    <row r="843" spans="1:30" ht="12" customHeight="1">
      <c r="A843" s="115"/>
      <c r="B843" s="115"/>
      <c r="C843" s="115"/>
      <c r="D843" s="116"/>
      <c r="E843" s="117"/>
      <c r="F843" s="116"/>
      <c r="G843" s="115"/>
      <c r="H843" s="115"/>
      <c r="I843" s="115"/>
      <c r="J843" s="115"/>
      <c r="K843" s="115"/>
      <c r="L843" s="115"/>
      <c r="M843" s="119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</row>
    <row r="844" spans="1:30" ht="12" customHeight="1">
      <c r="A844" s="115"/>
      <c r="B844" s="115"/>
      <c r="C844" s="115"/>
      <c r="D844" s="116"/>
      <c r="E844" s="117"/>
      <c r="F844" s="116"/>
      <c r="G844" s="115"/>
      <c r="H844" s="115"/>
      <c r="I844" s="115"/>
      <c r="J844" s="115"/>
      <c r="K844" s="115"/>
      <c r="L844" s="115"/>
      <c r="M844" s="119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</row>
    <row r="845" spans="1:30" ht="12" customHeight="1">
      <c r="A845" s="115"/>
      <c r="B845" s="115"/>
      <c r="C845" s="115"/>
      <c r="D845" s="116"/>
      <c r="E845" s="117"/>
      <c r="F845" s="116"/>
      <c r="G845" s="115"/>
      <c r="H845" s="115"/>
      <c r="I845" s="115"/>
      <c r="J845" s="115"/>
      <c r="K845" s="115"/>
      <c r="L845" s="115"/>
      <c r="M845" s="119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</row>
    <row r="846" spans="1:30" ht="12" customHeight="1">
      <c r="A846" s="115"/>
      <c r="B846" s="115"/>
      <c r="C846" s="115"/>
      <c r="D846" s="116"/>
      <c r="E846" s="117"/>
      <c r="F846" s="116"/>
      <c r="G846" s="115"/>
      <c r="H846" s="115"/>
      <c r="I846" s="115"/>
      <c r="J846" s="115"/>
      <c r="K846" s="115"/>
      <c r="L846" s="115"/>
      <c r="M846" s="119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</row>
    <row r="847" spans="1:30" ht="12" customHeight="1">
      <c r="A847" s="115"/>
      <c r="B847" s="115"/>
      <c r="C847" s="115"/>
      <c r="D847" s="116"/>
      <c r="E847" s="117"/>
      <c r="F847" s="116"/>
      <c r="G847" s="115"/>
      <c r="H847" s="115"/>
      <c r="I847" s="115"/>
      <c r="J847" s="115"/>
      <c r="K847" s="115"/>
      <c r="L847" s="115"/>
      <c r="M847" s="119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</row>
    <row r="848" spans="1:30" ht="12" customHeight="1">
      <c r="A848" s="115"/>
      <c r="B848" s="115"/>
      <c r="C848" s="115"/>
      <c r="D848" s="116"/>
      <c r="E848" s="117"/>
      <c r="F848" s="116"/>
      <c r="G848" s="115"/>
      <c r="H848" s="115"/>
      <c r="I848" s="115"/>
      <c r="J848" s="115"/>
      <c r="K848" s="115"/>
      <c r="L848" s="115"/>
      <c r="M848" s="119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</row>
    <row r="849" spans="1:30" ht="12" customHeight="1">
      <c r="A849" s="115"/>
      <c r="B849" s="115"/>
      <c r="C849" s="115"/>
      <c r="D849" s="116"/>
      <c r="E849" s="117"/>
      <c r="F849" s="116"/>
      <c r="G849" s="115"/>
      <c r="H849" s="115"/>
      <c r="I849" s="115"/>
      <c r="J849" s="115"/>
      <c r="K849" s="115"/>
      <c r="L849" s="115"/>
      <c r="M849" s="119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</row>
    <row r="850" spans="1:30" ht="12" customHeight="1">
      <c r="A850" s="115"/>
      <c r="B850" s="115"/>
      <c r="C850" s="115"/>
      <c r="D850" s="116"/>
      <c r="E850" s="117"/>
      <c r="F850" s="116"/>
      <c r="G850" s="115"/>
      <c r="H850" s="115"/>
      <c r="I850" s="115"/>
      <c r="J850" s="115"/>
      <c r="K850" s="115"/>
      <c r="L850" s="115"/>
      <c r="M850" s="119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</row>
    <row r="851" spans="1:30" ht="12" customHeight="1">
      <c r="A851" s="115"/>
      <c r="B851" s="115"/>
      <c r="C851" s="115"/>
      <c r="D851" s="116"/>
      <c r="E851" s="117"/>
      <c r="F851" s="116"/>
      <c r="G851" s="115"/>
      <c r="H851" s="115"/>
      <c r="I851" s="115"/>
      <c r="J851" s="115"/>
      <c r="K851" s="115"/>
      <c r="L851" s="115"/>
      <c r="M851" s="119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</row>
    <row r="852" spans="1:30" ht="12" customHeight="1">
      <c r="A852" s="115"/>
      <c r="B852" s="115"/>
      <c r="C852" s="115"/>
      <c r="D852" s="116"/>
      <c r="E852" s="117"/>
      <c r="F852" s="116"/>
      <c r="G852" s="115"/>
      <c r="H852" s="115"/>
      <c r="I852" s="115"/>
      <c r="J852" s="115"/>
      <c r="K852" s="115"/>
      <c r="L852" s="115"/>
      <c r="M852" s="119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</row>
    <row r="853" spans="1:30" ht="12" customHeight="1">
      <c r="A853" s="115"/>
      <c r="B853" s="115"/>
      <c r="C853" s="115"/>
      <c r="D853" s="116"/>
      <c r="E853" s="117"/>
      <c r="F853" s="116"/>
      <c r="G853" s="115"/>
      <c r="H853" s="115"/>
      <c r="I853" s="115"/>
      <c r="J853" s="115"/>
      <c r="K853" s="115"/>
      <c r="L853" s="115"/>
      <c r="M853" s="119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</row>
    <row r="854" spans="1:30" ht="12" customHeight="1">
      <c r="A854" s="115"/>
      <c r="B854" s="115"/>
      <c r="C854" s="115"/>
      <c r="D854" s="116"/>
      <c r="E854" s="117"/>
      <c r="F854" s="116"/>
      <c r="G854" s="115"/>
      <c r="H854" s="115"/>
      <c r="I854" s="115"/>
      <c r="J854" s="115"/>
      <c r="K854" s="115"/>
      <c r="L854" s="115"/>
      <c r="M854" s="119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</row>
    <row r="855" spans="1:30" ht="12" customHeight="1">
      <c r="A855" s="115"/>
      <c r="B855" s="115"/>
      <c r="C855" s="115"/>
      <c r="D855" s="116"/>
      <c r="E855" s="117"/>
      <c r="F855" s="116"/>
      <c r="G855" s="115"/>
      <c r="H855" s="115"/>
      <c r="I855" s="115"/>
      <c r="J855" s="115"/>
      <c r="K855" s="115"/>
      <c r="L855" s="115"/>
      <c r="M855" s="119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</row>
    <row r="856" spans="1:30" ht="12" customHeight="1">
      <c r="A856" s="115"/>
      <c r="B856" s="115"/>
      <c r="C856" s="115"/>
      <c r="D856" s="116"/>
      <c r="E856" s="117"/>
      <c r="F856" s="116"/>
      <c r="G856" s="115"/>
      <c r="H856" s="115"/>
      <c r="I856" s="115"/>
      <c r="J856" s="115"/>
      <c r="K856" s="115"/>
      <c r="L856" s="115"/>
      <c r="M856" s="119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</row>
    <row r="857" spans="1:30" ht="12" customHeight="1">
      <c r="A857" s="115"/>
      <c r="B857" s="115"/>
      <c r="C857" s="115"/>
      <c r="D857" s="116"/>
      <c r="E857" s="117"/>
      <c r="F857" s="116"/>
      <c r="G857" s="115"/>
      <c r="H857" s="115"/>
      <c r="I857" s="115"/>
      <c r="J857" s="115"/>
      <c r="K857" s="115"/>
      <c r="L857" s="115"/>
      <c r="M857" s="119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</row>
    <row r="858" spans="1:30" ht="12" customHeight="1">
      <c r="A858" s="115"/>
      <c r="B858" s="115"/>
      <c r="C858" s="115"/>
      <c r="D858" s="116"/>
      <c r="E858" s="117"/>
      <c r="F858" s="116"/>
      <c r="G858" s="115"/>
      <c r="H858" s="115"/>
      <c r="I858" s="115"/>
      <c r="J858" s="115"/>
      <c r="K858" s="115"/>
      <c r="L858" s="115"/>
      <c r="M858" s="119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</row>
    <row r="859" spans="1:30" ht="12" customHeight="1">
      <c r="A859" s="115"/>
      <c r="B859" s="115"/>
      <c r="C859" s="115"/>
      <c r="D859" s="116"/>
      <c r="E859" s="117"/>
      <c r="F859" s="116"/>
      <c r="G859" s="115"/>
      <c r="H859" s="115"/>
      <c r="I859" s="115"/>
      <c r="J859" s="115"/>
      <c r="K859" s="115"/>
      <c r="L859" s="115"/>
      <c r="M859" s="119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</row>
    <row r="860" spans="1:30" ht="12" customHeight="1">
      <c r="A860" s="115"/>
      <c r="B860" s="115"/>
      <c r="C860" s="115"/>
      <c r="D860" s="116"/>
      <c r="E860" s="117"/>
      <c r="F860" s="116"/>
      <c r="G860" s="115"/>
      <c r="H860" s="115"/>
      <c r="I860" s="115"/>
      <c r="J860" s="115"/>
      <c r="K860" s="115"/>
      <c r="L860" s="115"/>
      <c r="M860" s="119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</row>
    <row r="861" spans="1:30" ht="12" customHeight="1">
      <c r="A861" s="115"/>
      <c r="B861" s="115"/>
      <c r="C861" s="115"/>
      <c r="D861" s="116"/>
      <c r="E861" s="117"/>
      <c r="F861" s="116"/>
      <c r="G861" s="115"/>
      <c r="H861" s="115"/>
      <c r="I861" s="115"/>
      <c r="J861" s="115"/>
      <c r="K861" s="115"/>
      <c r="L861" s="115"/>
      <c r="M861" s="119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</row>
    <row r="862" spans="1:30" ht="12" customHeight="1">
      <c r="A862" s="115"/>
      <c r="B862" s="115"/>
      <c r="C862" s="115"/>
      <c r="D862" s="116"/>
      <c r="E862" s="117"/>
      <c r="F862" s="116"/>
      <c r="G862" s="115"/>
      <c r="H862" s="115"/>
      <c r="I862" s="115"/>
      <c r="J862" s="115"/>
      <c r="K862" s="115"/>
      <c r="L862" s="115"/>
      <c r="M862" s="119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</row>
    <row r="863" spans="1:30" ht="12" customHeight="1">
      <c r="A863" s="115"/>
      <c r="B863" s="115"/>
      <c r="C863" s="115"/>
      <c r="D863" s="116"/>
      <c r="E863" s="117"/>
      <c r="F863" s="116"/>
      <c r="G863" s="115"/>
      <c r="H863" s="115"/>
      <c r="I863" s="115"/>
      <c r="J863" s="115"/>
      <c r="K863" s="115"/>
      <c r="L863" s="115"/>
      <c r="M863" s="119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</row>
    <row r="864" spans="1:30" ht="12" customHeight="1">
      <c r="A864" s="115"/>
      <c r="B864" s="115"/>
      <c r="C864" s="115"/>
      <c r="D864" s="116"/>
      <c r="E864" s="117"/>
      <c r="F864" s="116"/>
      <c r="G864" s="115"/>
      <c r="H864" s="115"/>
      <c r="I864" s="115"/>
      <c r="J864" s="115"/>
      <c r="K864" s="115"/>
      <c r="L864" s="115"/>
      <c r="M864" s="119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</row>
    <row r="865" spans="1:30" ht="12" customHeight="1">
      <c r="A865" s="115"/>
      <c r="B865" s="115"/>
      <c r="C865" s="115"/>
      <c r="D865" s="116"/>
      <c r="E865" s="117"/>
      <c r="F865" s="116"/>
      <c r="G865" s="115"/>
      <c r="H865" s="115"/>
      <c r="I865" s="115"/>
      <c r="J865" s="115"/>
      <c r="K865" s="115"/>
      <c r="L865" s="115"/>
      <c r="M865" s="119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</row>
    <row r="866" spans="1:30" ht="12" customHeight="1">
      <c r="A866" s="115"/>
      <c r="B866" s="115"/>
      <c r="C866" s="115"/>
      <c r="D866" s="116"/>
      <c r="E866" s="117"/>
      <c r="F866" s="116"/>
      <c r="G866" s="115"/>
      <c r="H866" s="115"/>
      <c r="I866" s="115"/>
      <c r="J866" s="115"/>
      <c r="K866" s="115"/>
      <c r="L866" s="115"/>
      <c r="M866" s="119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</row>
    <row r="867" spans="1:30" ht="12" customHeight="1">
      <c r="A867" s="115"/>
      <c r="B867" s="115"/>
      <c r="C867" s="115"/>
      <c r="D867" s="116"/>
      <c r="E867" s="117"/>
      <c r="F867" s="116"/>
      <c r="G867" s="115"/>
      <c r="H867" s="115"/>
      <c r="I867" s="115"/>
      <c r="J867" s="115"/>
      <c r="K867" s="115"/>
      <c r="L867" s="115"/>
      <c r="M867" s="119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</row>
    <row r="868" spans="1:30" ht="12" customHeight="1">
      <c r="A868" s="115"/>
      <c r="B868" s="115"/>
      <c r="C868" s="115"/>
      <c r="D868" s="116"/>
      <c r="E868" s="117"/>
      <c r="F868" s="116"/>
      <c r="G868" s="115"/>
      <c r="H868" s="115"/>
      <c r="I868" s="115"/>
      <c r="J868" s="115"/>
      <c r="K868" s="115"/>
      <c r="L868" s="115"/>
      <c r="M868" s="119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</row>
    <row r="869" spans="1:30" ht="12" customHeight="1">
      <c r="A869" s="115"/>
      <c r="B869" s="115"/>
      <c r="C869" s="115"/>
      <c r="D869" s="116"/>
      <c r="E869" s="117"/>
      <c r="F869" s="116"/>
      <c r="G869" s="115"/>
      <c r="H869" s="115"/>
      <c r="I869" s="115"/>
      <c r="J869" s="115"/>
      <c r="K869" s="115"/>
      <c r="L869" s="115"/>
      <c r="M869" s="119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</row>
    <row r="870" spans="1:30" ht="12" customHeight="1">
      <c r="A870" s="115"/>
      <c r="B870" s="115"/>
      <c r="C870" s="115"/>
      <c r="D870" s="116"/>
      <c r="E870" s="117"/>
      <c r="F870" s="116"/>
      <c r="G870" s="115"/>
      <c r="H870" s="115"/>
      <c r="I870" s="115"/>
      <c r="J870" s="115"/>
      <c r="K870" s="115"/>
      <c r="L870" s="115"/>
      <c r="M870" s="119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</row>
    <row r="871" spans="1:30" ht="12" customHeight="1">
      <c r="A871" s="115"/>
      <c r="B871" s="115"/>
      <c r="C871" s="115"/>
      <c r="D871" s="116"/>
      <c r="E871" s="117"/>
      <c r="F871" s="116"/>
      <c r="G871" s="115"/>
      <c r="H871" s="115"/>
      <c r="I871" s="115"/>
      <c r="J871" s="115"/>
      <c r="K871" s="115"/>
      <c r="L871" s="115"/>
      <c r="M871" s="119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</row>
    <row r="872" spans="1:30" ht="12" customHeight="1">
      <c r="A872" s="115"/>
      <c r="B872" s="115"/>
      <c r="C872" s="115"/>
      <c r="D872" s="116"/>
      <c r="E872" s="117"/>
      <c r="F872" s="116"/>
      <c r="G872" s="115"/>
      <c r="H872" s="115"/>
      <c r="I872" s="115"/>
      <c r="J872" s="115"/>
      <c r="K872" s="115"/>
      <c r="L872" s="115"/>
      <c r="M872" s="119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</row>
    <row r="873" spans="1:30" ht="12" customHeight="1">
      <c r="A873" s="115"/>
      <c r="B873" s="115"/>
      <c r="C873" s="115"/>
      <c r="D873" s="116"/>
      <c r="E873" s="117"/>
      <c r="F873" s="116"/>
      <c r="G873" s="115"/>
      <c r="H873" s="115"/>
      <c r="I873" s="115"/>
      <c r="J873" s="115"/>
      <c r="K873" s="115"/>
      <c r="L873" s="115"/>
      <c r="M873" s="119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</row>
    <row r="874" spans="1:30" ht="12" customHeight="1">
      <c r="A874" s="115"/>
      <c r="B874" s="115"/>
      <c r="C874" s="115"/>
      <c r="D874" s="116"/>
      <c r="E874" s="117"/>
      <c r="F874" s="116"/>
      <c r="G874" s="115"/>
      <c r="H874" s="115"/>
      <c r="I874" s="115"/>
      <c r="J874" s="115"/>
      <c r="K874" s="115"/>
      <c r="L874" s="115"/>
      <c r="M874" s="119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</row>
    <row r="875" spans="1:30" ht="12" customHeight="1">
      <c r="A875" s="115"/>
      <c r="B875" s="115"/>
      <c r="C875" s="115"/>
      <c r="D875" s="116"/>
      <c r="E875" s="117"/>
      <c r="F875" s="116"/>
      <c r="G875" s="115"/>
      <c r="H875" s="115"/>
      <c r="I875" s="115"/>
      <c r="J875" s="115"/>
      <c r="K875" s="115"/>
      <c r="L875" s="115"/>
      <c r="M875" s="119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</row>
    <row r="876" spans="1:30" ht="12" customHeight="1">
      <c r="A876" s="115"/>
      <c r="B876" s="115"/>
      <c r="C876" s="115"/>
      <c r="D876" s="116"/>
      <c r="E876" s="117"/>
      <c r="F876" s="116"/>
      <c r="G876" s="115"/>
      <c r="H876" s="115"/>
      <c r="I876" s="115"/>
      <c r="J876" s="115"/>
      <c r="K876" s="115"/>
      <c r="L876" s="115"/>
      <c r="M876" s="119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</row>
    <row r="877" spans="1:30" ht="12" customHeight="1">
      <c r="A877" s="115"/>
      <c r="B877" s="115"/>
      <c r="C877" s="115"/>
      <c r="D877" s="116"/>
      <c r="E877" s="117"/>
      <c r="F877" s="116"/>
      <c r="G877" s="115"/>
      <c r="H877" s="115"/>
      <c r="I877" s="115"/>
      <c r="J877" s="115"/>
      <c r="K877" s="115"/>
      <c r="L877" s="115"/>
      <c r="M877" s="119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</row>
    <row r="878" spans="1:30" ht="12" customHeight="1">
      <c r="A878" s="115"/>
      <c r="B878" s="115"/>
      <c r="C878" s="115"/>
      <c r="D878" s="116"/>
      <c r="E878" s="117"/>
      <c r="F878" s="116"/>
      <c r="G878" s="115"/>
      <c r="H878" s="115"/>
      <c r="I878" s="115"/>
      <c r="J878" s="115"/>
      <c r="K878" s="115"/>
      <c r="L878" s="115"/>
      <c r="M878" s="119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</row>
    <row r="879" spans="1:30" ht="12" customHeight="1">
      <c r="A879" s="115"/>
      <c r="B879" s="115"/>
      <c r="C879" s="115"/>
      <c r="D879" s="116"/>
      <c r="E879" s="117"/>
      <c r="F879" s="116"/>
      <c r="G879" s="115"/>
      <c r="H879" s="115"/>
      <c r="I879" s="115"/>
      <c r="J879" s="115"/>
      <c r="K879" s="115"/>
      <c r="L879" s="115"/>
      <c r="M879" s="119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</row>
    <row r="880" spans="1:30" ht="12" customHeight="1">
      <c r="A880" s="115"/>
      <c r="B880" s="115"/>
      <c r="C880" s="115"/>
      <c r="D880" s="116"/>
      <c r="E880" s="117"/>
      <c r="F880" s="116"/>
      <c r="G880" s="115"/>
      <c r="H880" s="115"/>
      <c r="I880" s="115"/>
      <c r="J880" s="115"/>
      <c r="K880" s="115"/>
      <c r="L880" s="115"/>
      <c r="M880" s="119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</row>
    <row r="881" spans="1:30" ht="12" customHeight="1">
      <c r="A881" s="115"/>
      <c r="B881" s="115"/>
      <c r="C881" s="115"/>
      <c r="D881" s="116"/>
      <c r="E881" s="117"/>
      <c r="F881" s="116"/>
      <c r="G881" s="115"/>
      <c r="H881" s="115"/>
      <c r="I881" s="115"/>
      <c r="J881" s="115"/>
      <c r="K881" s="115"/>
      <c r="L881" s="115"/>
      <c r="M881" s="119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</row>
    <row r="882" spans="1:30" ht="12" customHeight="1">
      <c r="A882" s="115"/>
      <c r="B882" s="115"/>
      <c r="C882" s="115"/>
      <c r="D882" s="116"/>
      <c r="E882" s="117"/>
      <c r="F882" s="116"/>
      <c r="G882" s="115"/>
      <c r="H882" s="115"/>
      <c r="I882" s="115"/>
      <c r="J882" s="115"/>
      <c r="K882" s="115"/>
      <c r="L882" s="115"/>
      <c r="M882" s="119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</row>
    <row r="883" spans="1:30" ht="12" customHeight="1">
      <c r="A883" s="115"/>
      <c r="B883" s="115"/>
      <c r="C883" s="115"/>
      <c r="D883" s="116"/>
      <c r="E883" s="117"/>
      <c r="F883" s="116"/>
      <c r="G883" s="115"/>
      <c r="H883" s="115"/>
      <c r="I883" s="115"/>
      <c r="J883" s="115"/>
      <c r="K883" s="115"/>
      <c r="L883" s="115"/>
      <c r="M883" s="119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</row>
    <row r="884" spans="1:30" ht="12" customHeight="1">
      <c r="A884" s="115"/>
      <c r="B884" s="115"/>
      <c r="C884" s="115"/>
      <c r="D884" s="116"/>
      <c r="E884" s="117"/>
      <c r="F884" s="116"/>
      <c r="G884" s="115"/>
      <c r="H884" s="115"/>
      <c r="I884" s="115"/>
      <c r="J884" s="115"/>
      <c r="K884" s="115"/>
      <c r="L884" s="115"/>
      <c r="M884" s="119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</row>
    <row r="885" spans="1:30" ht="12" customHeight="1">
      <c r="A885" s="115"/>
      <c r="B885" s="115"/>
      <c r="C885" s="115"/>
      <c r="D885" s="116"/>
      <c r="E885" s="117"/>
      <c r="F885" s="116"/>
      <c r="G885" s="115"/>
      <c r="H885" s="115"/>
      <c r="I885" s="115"/>
      <c r="J885" s="115"/>
      <c r="K885" s="115"/>
      <c r="L885" s="115"/>
      <c r="M885" s="119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</row>
    <row r="886" spans="1:30" ht="12" customHeight="1">
      <c r="A886" s="115"/>
      <c r="B886" s="115"/>
      <c r="C886" s="115"/>
      <c r="D886" s="116"/>
      <c r="E886" s="117"/>
      <c r="F886" s="116"/>
      <c r="G886" s="115"/>
      <c r="H886" s="115"/>
      <c r="I886" s="115"/>
      <c r="J886" s="115"/>
      <c r="K886" s="115"/>
      <c r="L886" s="115"/>
      <c r="M886" s="119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</row>
    <row r="887" spans="1:30" ht="12" customHeight="1">
      <c r="A887" s="115"/>
      <c r="B887" s="115"/>
      <c r="C887" s="115"/>
      <c r="D887" s="116"/>
      <c r="E887" s="117"/>
      <c r="F887" s="116"/>
      <c r="G887" s="115"/>
      <c r="H887" s="115"/>
      <c r="I887" s="115"/>
      <c r="J887" s="115"/>
      <c r="K887" s="115"/>
      <c r="L887" s="115"/>
      <c r="M887" s="119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</row>
    <row r="888" spans="1:30" ht="12" customHeight="1">
      <c r="A888" s="115"/>
      <c r="B888" s="115"/>
      <c r="C888" s="115"/>
      <c r="D888" s="116"/>
      <c r="E888" s="117"/>
      <c r="F888" s="116"/>
      <c r="G888" s="115"/>
      <c r="H888" s="115"/>
      <c r="I888" s="115"/>
      <c r="J888" s="115"/>
      <c r="K888" s="115"/>
      <c r="L888" s="115"/>
      <c r="M888" s="119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</row>
    <row r="889" spans="1:30" ht="12" customHeight="1">
      <c r="A889" s="115"/>
      <c r="B889" s="115"/>
      <c r="C889" s="115"/>
      <c r="D889" s="116"/>
      <c r="E889" s="117"/>
      <c r="F889" s="116"/>
      <c r="G889" s="115"/>
      <c r="H889" s="115"/>
      <c r="I889" s="115"/>
      <c r="J889" s="115"/>
      <c r="K889" s="115"/>
      <c r="L889" s="115"/>
      <c r="M889" s="119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</row>
    <row r="890" spans="1:30" ht="12" customHeight="1">
      <c r="A890" s="115"/>
      <c r="B890" s="115"/>
      <c r="C890" s="115"/>
      <c r="D890" s="116"/>
      <c r="E890" s="117"/>
      <c r="F890" s="116"/>
      <c r="G890" s="115"/>
      <c r="H890" s="115"/>
      <c r="I890" s="115"/>
      <c r="J890" s="115"/>
      <c r="K890" s="115"/>
      <c r="L890" s="115"/>
      <c r="M890" s="119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</row>
    <row r="891" spans="1:30" ht="12" customHeight="1">
      <c r="A891" s="115"/>
      <c r="B891" s="115"/>
      <c r="C891" s="115"/>
      <c r="D891" s="116"/>
      <c r="E891" s="117"/>
      <c r="F891" s="116"/>
      <c r="G891" s="115"/>
      <c r="H891" s="115"/>
      <c r="I891" s="115"/>
      <c r="J891" s="115"/>
      <c r="K891" s="115"/>
      <c r="L891" s="115"/>
      <c r="M891" s="119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</row>
    <row r="892" spans="1:30" ht="12" customHeight="1">
      <c r="A892" s="115"/>
      <c r="B892" s="115"/>
      <c r="C892" s="115"/>
      <c r="D892" s="116"/>
      <c r="E892" s="117"/>
      <c r="F892" s="116"/>
      <c r="G892" s="115"/>
      <c r="H892" s="115"/>
      <c r="I892" s="115"/>
      <c r="J892" s="115"/>
      <c r="K892" s="115"/>
      <c r="L892" s="115"/>
      <c r="M892" s="119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</row>
    <row r="893" spans="1:30" ht="12" customHeight="1">
      <c r="A893" s="115"/>
      <c r="B893" s="115"/>
      <c r="C893" s="115"/>
      <c r="D893" s="116"/>
      <c r="E893" s="117"/>
      <c r="F893" s="116"/>
      <c r="G893" s="115"/>
      <c r="H893" s="115"/>
      <c r="I893" s="115"/>
      <c r="J893" s="115"/>
      <c r="K893" s="115"/>
      <c r="L893" s="115"/>
      <c r="M893" s="119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</row>
    <row r="894" spans="1:30" ht="12" customHeight="1">
      <c r="A894" s="115"/>
      <c r="B894" s="115"/>
      <c r="C894" s="115"/>
      <c r="D894" s="116"/>
      <c r="E894" s="117"/>
      <c r="F894" s="116"/>
      <c r="G894" s="115"/>
      <c r="H894" s="115"/>
      <c r="I894" s="115"/>
      <c r="J894" s="115"/>
      <c r="K894" s="115"/>
      <c r="L894" s="115"/>
      <c r="M894" s="119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</row>
    <row r="895" spans="1:30" ht="12" customHeight="1">
      <c r="A895" s="115"/>
      <c r="B895" s="115"/>
      <c r="C895" s="115"/>
      <c r="D895" s="116"/>
      <c r="E895" s="117"/>
      <c r="F895" s="116"/>
      <c r="G895" s="115"/>
      <c r="H895" s="115"/>
      <c r="I895" s="115"/>
      <c r="J895" s="115"/>
      <c r="K895" s="115"/>
      <c r="L895" s="115"/>
      <c r="M895" s="119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</row>
    <row r="896" spans="1:30" ht="12" customHeight="1">
      <c r="A896" s="115"/>
      <c r="B896" s="115"/>
      <c r="C896" s="115"/>
      <c r="D896" s="116"/>
      <c r="E896" s="117"/>
      <c r="F896" s="116"/>
      <c r="G896" s="115"/>
      <c r="H896" s="115"/>
      <c r="I896" s="115"/>
      <c r="J896" s="115"/>
      <c r="K896" s="115"/>
      <c r="L896" s="115"/>
      <c r="M896" s="119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</row>
    <row r="897" spans="1:30" ht="12" customHeight="1">
      <c r="A897" s="115"/>
      <c r="B897" s="115"/>
      <c r="C897" s="115"/>
      <c r="D897" s="116"/>
      <c r="E897" s="117"/>
      <c r="F897" s="116"/>
      <c r="G897" s="115"/>
      <c r="H897" s="115"/>
      <c r="I897" s="115"/>
      <c r="J897" s="115"/>
      <c r="K897" s="115"/>
      <c r="L897" s="115"/>
      <c r="M897" s="119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</row>
    <row r="898" spans="1:30" ht="12" customHeight="1">
      <c r="A898" s="115"/>
      <c r="B898" s="115"/>
      <c r="C898" s="115"/>
      <c r="D898" s="116"/>
      <c r="E898" s="117"/>
      <c r="F898" s="116"/>
      <c r="G898" s="115"/>
      <c r="H898" s="115"/>
      <c r="I898" s="115"/>
      <c r="J898" s="115"/>
      <c r="K898" s="115"/>
      <c r="L898" s="115"/>
      <c r="M898" s="119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</row>
    <row r="899" spans="1:30" ht="12" customHeight="1">
      <c r="A899" s="115"/>
      <c r="B899" s="115"/>
      <c r="C899" s="115"/>
      <c r="D899" s="116"/>
      <c r="E899" s="117"/>
      <c r="F899" s="116"/>
      <c r="G899" s="115"/>
      <c r="H899" s="115"/>
      <c r="I899" s="115"/>
      <c r="J899" s="115"/>
      <c r="K899" s="115"/>
      <c r="L899" s="115"/>
      <c r="M899" s="119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</row>
    <row r="900" spans="1:30" ht="12" customHeight="1">
      <c r="A900" s="115"/>
      <c r="B900" s="115"/>
      <c r="C900" s="115"/>
      <c r="D900" s="116"/>
      <c r="E900" s="117"/>
      <c r="F900" s="116"/>
      <c r="G900" s="115"/>
      <c r="H900" s="115"/>
      <c r="I900" s="115"/>
      <c r="J900" s="115"/>
      <c r="K900" s="115"/>
      <c r="L900" s="115"/>
      <c r="M900" s="119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</row>
    <row r="901" spans="1:30" ht="12" customHeight="1">
      <c r="A901" s="115"/>
      <c r="B901" s="115"/>
      <c r="C901" s="115"/>
      <c r="D901" s="116"/>
      <c r="E901" s="117"/>
      <c r="F901" s="116"/>
      <c r="G901" s="115"/>
      <c r="H901" s="115"/>
      <c r="I901" s="115"/>
      <c r="J901" s="115"/>
      <c r="K901" s="115"/>
      <c r="L901" s="115"/>
      <c r="M901" s="119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</row>
    <row r="902" spans="1:30" ht="12" customHeight="1">
      <c r="A902" s="115"/>
      <c r="B902" s="115"/>
      <c r="C902" s="115"/>
      <c r="D902" s="116"/>
      <c r="E902" s="117"/>
      <c r="F902" s="116"/>
      <c r="G902" s="115"/>
      <c r="H902" s="115"/>
      <c r="I902" s="115"/>
      <c r="J902" s="115"/>
      <c r="K902" s="115"/>
      <c r="L902" s="115"/>
      <c r="M902" s="119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</row>
    <row r="903" spans="1:30" ht="12" customHeight="1">
      <c r="A903" s="115"/>
      <c r="B903" s="115"/>
      <c r="C903" s="115"/>
      <c r="D903" s="116"/>
      <c r="E903" s="117"/>
      <c r="F903" s="116"/>
      <c r="G903" s="115"/>
      <c r="H903" s="115"/>
      <c r="I903" s="115"/>
      <c r="J903" s="115"/>
      <c r="K903" s="115"/>
      <c r="L903" s="115"/>
      <c r="M903" s="119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</row>
    <row r="904" spans="1:30" ht="12" customHeight="1">
      <c r="A904" s="115"/>
      <c r="B904" s="115"/>
      <c r="C904" s="115"/>
      <c r="D904" s="116"/>
      <c r="E904" s="117"/>
      <c r="F904" s="116"/>
      <c r="G904" s="115"/>
      <c r="H904" s="115"/>
      <c r="I904" s="115"/>
      <c r="J904" s="115"/>
      <c r="K904" s="115"/>
      <c r="L904" s="115"/>
      <c r="M904" s="119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</row>
    <row r="905" spans="1:30" ht="12" customHeight="1">
      <c r="A905" s="115"/>
      <c r="B905" s="115"/>
      <c r="C905" s="115"/>
      <c r="D905" s="116"/>
      <c r="E905" s="117"/>
      <c r="F905" s="116"/>
      <c r="G905" s="115"/>
      <c r="H905" s="115"/>
      <c r="I905" s="115"/>
      <c r="J905" s="115"/>
      <c r="K905" s="115"/>
      <c r="L905" s="115"/>
      <c r="M905" s="119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</row>
    <row r="906" spans="1:30" ht="12" customHeight="1">
      <c r="A906" s="115"/>
      <c r="B906" s="115"/>
      <c r="C906" s="115"/>
      <c r="D906" s="116"/>
      <c r="E906" s="117"/>
      <c r="F906" s="116"/>
      <c r="G906" s="115"/>
      <c r="H906" s="115"/>
      <c r="I906" s="115"/>
      <c r="J906" s="115"/>
      <c r="K906" s="115"/>
      <c r="L906" s="115"/>
      <c r="M906" s="119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</row>
    <row r="907" spans="1:30" ht="12" customHeight="1">
      <c r="A907" s="115"/>
      <c r="B907" s="115"/>
      <c r="C907" s="115"/>
      <c r="D907" s="116"/>
      <c r="E907" s="117"/>
      <c r="F907" s="116"/>
      <c r="G907" s="115"/>
      <c r="H907" s="115"/>
      <c r="I907" s="115"/>
      <c r="J907" s="115"/>
      <c r="K907" s="115"/>
      <c r="L907" s="115"/>
      <c r="M907" s="119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</row>
    <row r="908" spans="1:30" ht="12" customHeight="1">
      <c r="A908" s="115"/>
      <c r="B908" s="115"/>
      <c r="C908" s="115"/>
      <c r="D908" s="116"/>
      <c r="E908" s="117"/>
      <c r="F908" s="116"/>
      <c r="G908" s="115"/>
      <c r="H908" s="115"/>
      <c r="I908" s="115"/>
      <c r="J908" s="115"/>
      <c r="K908" s="115"/>
      <c r="L908" s="115"/>
      <c r="M908" s="119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</row>
    <row r="909" spans="1:30" ht="12" customHeight="1">
      <c r="A909" s="115"/>
      <c r="B909" s="115"/>
      <c r="C909" s="115"/>
      <c r="D909" s="116"/>
      <c r="E909" s="117"/>
      <c r="F909" s="116"/>
      <c r="G909" s="115"/>
      <c r="H909" s="115"/>
      <c r="I909" s="115"/>
      <c r="J909" s="115"/>
      <c r="K909" s="115"/>
      <c r="L909" s="115"/>
      <c r="M909" s="119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</row>
    <row r="910" spans="1:30" ht="12" customHeight="1">
      <c r="A910" s="115"/>
      <c r="B910" s="115"/>
      <c r="C910" s="115"/>
      <c r="D910" s="116"/>
      <c r="E910" s="117"/>
      <c r="F910" s="116"/>
      <c r="G910" s="115"/>
      <c r="H910" s="115"/>
      <c r="I910" s="115"/>
      <c r="J910" s="115"/>
      <c r="K910" s="115"/>
      <c r="L910" s="115"/>
      <c r="M910" s="119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</row>
    <row r="911" spans="1:30" ht="12" customHeight="1">
      <c r="A911" s="115"/>
      <c r="B911" s="115"/>
      <c r="C911" s="115"/>
      <c r="D911" s="116"/>
      <c r="E911" s="117"/>
      <c r="F911" s="116"/>
      <c r="G911" s="115"/>
      <c r="H911" s="115"/>
      <c r="I911" s="115"/>
      <c r="J911" s="115"/>
      <c r="K911" s="115"/>
      <c r="L911" s="115"/>
      <c r="M911" s="119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</row>
    <row r="912" spans="1:30" ht="12" customHeight="1">
      <c r="A912" s="115"/>
      <c r="B912" s="115"/>
      <c r="C912" s="115"/>
      <c r="D912" s="116"/>
      <c r="E912" s="117"/>
      <c r="F912" s="116"/>
      <c r="G912" s="115"/>
      <c r="H912" s="115"/>
      <c r="I912" s="115"/>
      <c r="J912" s="115"/>
      <c r="K912" s="115"/>
      <c r="L912" s="115"/>
      <c r="M912" s="119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</row>
    <row r="913" spans="1:30" ht="12" customHeight="1">
      <c r="A913" s="115"/>
      <c r="B913" s="115"/>
      <c r="C913" s="115"/>
      <c r="D913" s="116"/>
      <c r="E913" s="117"/>
      <c r="F913" s="116"/>
      <c r="G913" s="115"/>
      <c r="H913" s="115"/>
      <c r="I913" s="115"/>
      <c r="J913" s="115"/>
      <c r="K913" s="115"/>
      <c r="L913" s="115"/>
      <c r="M913" s="119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</row>
    <row r="914" spans="1:30" ht="12" customHeight="1">
      <c r="A914" s="115"/>
      <c r="B914" s="115"/>
      <c r="C914" s="115"/>
      <c r="D914" s="116"/>
      <c r="E914" s="117"/>
      <c r="F914" s="116"/>
      <c r="G914" s="115"/>
      <c r="H914" s="115"/>
      <c r="I914" s="115"/>
      <c r="J914" s="115"/>
      <c r="K914" s="115"/>
      <c r="L914" s="115"/>
      <c r="M914" s="119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</row>
    <row r="915" spans="1:30" ht="12" customHeight="1">
      <c r="A915" s="115"/>
      <c r="B915" s="115"/>
      <c r="C915" s="115"/>
      <c r="D915" s="116"/>
      <c r="E915" s="117"/>
      <c r="F915" s="116"/>
      <c r="G915" s="115"/>
      <c r="H915" s="115"/>
      <c r="I915" s="115"/>
      <c r="J915" s="115"/>
      <c r="K915" s="115"/>
      <c r="L915" s="115"/>
      <c r="M915" s="119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</row>
    <row r="916" spans="1:30" ht="12" customHeight="1">
      <c r="A916" s="115"/>
      <c r="B916" s="115"/>
      <c r="C916" s="115"/>
      <c r="D916" s="116"/>
      <c r="E916" s="117"/>
      <c r="F916" s="116"/>
      <c r="G916" s="115"/>
      <c r="H916" s="115"/>
      <c r="I916" s="115"/>
      <c r="J916" s="115"/>
      <c r="K916" s="115"/>
      <c r="L916" s="115"/>
      <c r="M916" s="119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</row>
    <row r="917" spans="1:30" ht="12" customHeight="1">
      <c r="A917" s="115"/>
      <c r="B917" s="115"/>
      <c r="C917" s="115"/>
      <c r="D917" s="116"/>
      <c r="E917" s="117"/>
      <c r="F917" s="116"/>
      <c r="G917" s="115"/>
      <c r="H917" s="115"/>
      <c r="I917" s="115"/>
      <c r="J917" s="115"/>
      <c r="K917" s="115"/>
      <c r="L917" s="115"/>
      <c r="M917" s="119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</row>
    <row r="918" spans="1:30" ht="12" customHeight="1">
      <c r="A918" s="115"/>
      <c r="B918" s="115"/>
      <c r="C918" s="115"/>
      <c r="D918" s="116"/>
      <c r="E918" s="117"/>
      <c r="F918" s="116"/>
      <c r="G918" s="115"/>
      <c r="H918" s="115"/>
      <c r="I918" s="115"/>
      <c r="J918" s="115"/>
      <c r="K918" s="115"/>
      <c r="L918" s="115"/>
      <c r="M918" s="119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</row>
    <row r="919" spans="1:30" ht="12" customHeight="1">
      <c r="A919" s="115"/>
      <c r="B919" s="115"/>
      <c r="C919" s="115"/>
      <c r="D919" s="116"/>
      <c r="E919" s="117"/>
      <c r="F919" s="116"/>
      <c r="G919" s="115"/>
      <c r="H919" s="115"/>
      <c r="I919" s="115"/>
      <c r="J919" s="115"/>
      <c r="K919" s="115"/>
      <c r="L919" s="115"/>
      <c r="M919" s="119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</row>
    <row r="920" spans="1:30" ht="12" customHeight="1">
      <c r="A920" s="115"/>
      <c r="B920" s="115"/>
      <c r="C920" s="115"/>
      <c r="D920" s="116"/>
      <c r="E920" s="117"/>
      <c r="F920" s="116"/>
      <c r="G920" s="115"/>
      <c r="H920" s="115"/>
      <c r="I920" s="115"/>
      <c r="J920" s="115"/>
      <c r="K920" s="115"/>
      <c r="L920" s="115"/>
      <c r="M920" s="119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</row>
    <row r="921" spans="1:30" ht="12" customHeight="1">
      <c r="A921" s="115"/>
      <c r="B921" s="115"/>
      <c r="C921" s="115"/>
      <c r="D921" s="116"/>
      <c r="E921" s="117"/>
      <c r="F921" s="116"/>
      <c r="G921" s="115"/>
      <c r="H921" s="115"/>
      <c r="I921" s="115"/>
      <c r="J921" s="115"/>
      <c r="K921" s="115"/>
      <c r="L921" s="115"/>
      <c r="M921" s="119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</row>
    <row r="922" spans="1:30" ht="12" customHeight="1">
      <c r="A922" s="115"/>
      <c r="B922" s="115"/>
      <c r="C922" s="115"/>
      <c r="D922" s="116"/>
      <c r="E922" s="117"/>
      <c r="F922" s="116"/>
      <c r="G922" s="115"/>
      <c r="H922" s="115"/>
      <c r="I922" s="115"/>
      <c r="J922" s="115"/>
      <c r="K922" s="115"/>
      <c r="L922" s="115"/>
      <c r="M922" s="119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</row>
    <row r="923" spans="1:30" ht="12" customHeight="1">
      <c r="A923" s="115"/>
      <c r="B923" s="115"/>
      <c r="C923" s="115"/>
      <c r="D923" s="116"/>
      <c r="E923" s="117"/>
      <c r="F923" s="116"/>
      <c r="G923" s="115"/>
      <c r="H923" s="115"/>
      <c r="I923" s="115"/>
      <c r="J923" s="115"/>
      <c r="K923" s="115"/>
      <c r="L923" s="115"/>
      <c r="M923" s="119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</row>
    <row r="924" spans="1:30" ht="12" customHeight="1">
      <c r="A924" s="115"/>
      <c r="B924" s="115"/>
      <c r="C924" s="115"/>
      <c r="D924" s="116"/>
      <c r="E924" s="117"/>
      <c r="F924" s="116"/>
      <c r="G924" s="115"/>
      <c r="H924" s="115"/>
      <c r="I924" s="115"/>
      <c r="J924" s="115"/>
      <c r="K924" s="115"/>
      <c r="L924" s="115"/>
      <c r="M924" s="119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</row>
    <row r="925" spans="1:30" ht="12" customHeight="1">
      <c r="A925" s="115"/>
      <c r="B925" s="115"/>
      <c r="C925" s="115"/>
      <c r="D925" s="116"/>
      <c r="E925" s="117"/>
      <c r="F925" s="116"/>
      <c r="G925" s="115"/>
      <c r="H925" s="115"/>
      <c r="I925" s="115"/>
      <c r="J925" s="115"/>
      <c r="K925" s="115"/>
      <c r="L925" s="115"/>
      <c r="M925" s="119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</row>
    <row r="926" spans="1:30" ht="12" customHeight="1">
      <c r="A926" s="115"/>
      <c r="B926" s="115"/>
      <c r="C926" s="115"/>
      <c r="D926" s="116"/>
      <c r="E926" s="117"/>
      <c r="F926" s="116"/>
      <c r="G926" s="115"/>
      <c r="H926" s="115"/>
      <c r="I926" s="115"/>
      <c r="J926" s="115"/>
      <c r="K926" s="115"/>
      <c r="L926" s="115"/>
      <c r="M926" s="119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</row>
    <row r="927" spans="1:30" ht="12" customHeight="1">
      <c r="A927" s="115"/>
      <c r="B927" s="115"/>
      <c r="C927" s="115"/>
      <c r="D927" s="116"/>
      <c r="E927" s="117"/>
      <c r="F927" s="116"/>
      <c r="G927" s="115"/>
      <c r="H927" s="115"/>
      <c r="I927" s="115"/>
      <c r="J927" s="115"/>
      <c r="K927" s="115"/>
      <c r="L927" s="115"/>
      <c r="M927" s="119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</row>
    <row r="928" spans="1:30" ht="12" customHeight="1">
      <c r="A928" s="115"/>
      <c r="B928" s="115"/>
      <c r="C928" s="115"/>
      <c r="D928" s="116"/>
      <c r="E928" s="117"/>
      <c r="F928" s="116"/>
      <c r="G928" s="115"/>
      <c r="H928" s="115"/>
      <c r="I928" s="115"/>
      <c r="J928" s="115"/>
      <c r="K928" s="115"/>
      <c r="L928" s="115"/>
      <c r="M928" s="119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</row>
    <row r="929" spans="1:30" ht="12" customHeight="1">
      <c r="A929" s="115"/>
      <c r="B929" s="115"/>
      <c r="C929" s="115"/>
      <c r="D929" s="116"/>
      <c r="E929" s="117"/>
      <c r="F929" s="116"/>
      <c r="G929" s="115"/>
      <c r="H929" s="115"/>
      <c r="I929" s="115"/>
      <c r="J929" s="115"/>
      <c r="K929" s="115"/>
      <c r="L929" s="115"/>
      <c r="M929" s="119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</row>
    <row r="930" spans="1:30" ht="12" customHeight="1">
      <c r="A930" s="115"/>
      <c r="B930" s="115"/>
      <c r="C930" s="115"/>
      <c r="D930" s="116"/>
      <c r="E930" s="117"/>
      <c r="F930" s="116"/>
      <c r="G930" s="115"/>
      <c r="H930" s="115"/>
      <c r="I930" s="115"/>
      <c r="J930" s="115"/>
      <c r="K930" s="115"/>
      <c r="L930" s="115"/>
      <c r="M930" s="119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</row>
    <row r="931" spans="1:30" ht="12" customHeight="1">
      <c r="A931" s="115"/>
      <c r="B931" s="115"/>
      <c r="C931" s="115"/>
      <c r="D931" s="116"/>
      <c r="E931" s="117"/>
      <c r="F931" s="116"/>
      <c r="G931" s="115"/>
      <c r="H931" s="115"/>
      <c r="I931" s="115"/>
      <c r="J931" s="115"/>
      <c r="K931" s="115"/>
      <c r="L931" s="115"/>
      <c r="M931" s="119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</row>
    <row r="932" spans="1:30" ht="12" customHeight="1">
      <c r="A932" s="115"/>
      <c r="B932" s="115"/>
      <c r="C932" s="115"/>
      <c r="D932" s="116"/>
      <c r="E932" s="117"/>
      <c r="F932" s="116"/>
      <c r="G932" s="115"/>
      <c r="H932" s="115"/>
      <c r="I932" s="115"/>
      <c r="J932" s="115"/>
      <c r="K932" s="115"/>
      <c r="L932" s="115"/>
      <c r="M932" s="119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</row>
    <row r="933" spans="1:30" ht="12" customHeight="1">
      <c r="A933" s="115"/>
      <c r="B933" s="115"/>
      <c r="C933" s="115"/>
      <c r="D933" s="116"/>
      <c r="E933" s="117"/>
      <c r="F933" s="116"/>
      <c r="G933" s="115"/>
      <c r="H933" s="115"/>
      <c r="I933" s="115"/>
      <c r="J933" s="115"/>
      <c r="K933" s="115"/>
      <c r="L933" s="115"/>
      <c r="M933" s="119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</row>
    <row r="934" spans="1:30" ht="12" customHeight="1">
      <c r="A934" s="115"/>
      <c r="B934" s="115"/>
      <c r="C934" s="115"/>
      <c r="D934" s="116"/>
      <c r="E934" s="117"/>
      <c r="F934" s="116"/>
      <c r="G934" s="115"/>
      <c r="H934" s="115"/>
      <c r="I934" s="115"/>
      <c r="J934" s="115"/>
      <c r="K934" s="115"/>
      <c r="L934" s="115"/>
      <c r="M934" s="119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</row>
    <row r="935" spans="1:30" ht="12" customHeight="1">
      <c r="A935" s="115"/>
      <c r="B935" s="115"/>
      <c r="C935" s="115"/>
      <c r="D935" s="116"/>
      <c r="E935" s="117"/>
      <c r="F935" s="116"/>
      <c r="G935" s="115"/>
      <c r="H935" s="115"/>
      <c r="I935" s="115"/>
      <c r="J935" s="115"/>
      <c r="K935" s="115"/>
      <c r="L935" s="115"/>
      <c r="M935" s="119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</row>
    <row r="936" spans="1:30" ht="12" customHeight="1">
      <c r="A936" s="115"/>
      <c r="B936" s="115"/>
      <c r="C936" s="115"/>
      <c r="D936" s="116"/>
      <c r="E936" s="117"/>
      <c r="F936" s="116"/>
      <c r="G936" s="115"/>
      <c r="H936" s="115"/>
      <c r="I936" s="115"/>
      <c r="J936" s="115"/>
      <c r="K936" s="115"/>
      <c r="L936" s="115"/>
      <c r="M936" s="119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</row>
    <row r="937" spans="1:30" ht="12" customHeight="1">
      <c r="A937" s="115"/>
      <c r="B937" s="115"/>
      <c r="C937" s="115"/>
      <c r="D937" s="116"/>
      <c r="E937" s="117"/>
      <c r="F937" s="116"/>
      <c r="G937" s="115"/>
      <c r="H937" s="115"/>
      <c r="I937" s="115"/>
      <c r="J937" s="115"/>
      <c r="K937" s="115"/>
      <c r="L937" s="115"/>
      <c r="M937" s="119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</row>
    <row r="938" spans="1:30" ht="12" customHeight="1">
      <c r="A938" s="115"/>
      <c r="B938" s="115"/>
      <c r="C938" s="115"/>
      <c r="D938" s="116"/>
      <c r="E938" s="117"/>
      <c r="F938" s="116"/>
      <c r="G938" s="115"/>
      <c r="H938" s="115"/>
      <c r="I938" s="115"/>
      <c r="J938" s="115"/>
      <c r="K938" s="115"/>
      <c r="L938" s="115"/>
      <c r="M938" s="119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</row>
    <row r="939" spans="1:30" ht="12" customHeight="1">
      <c r="A939" s="115"/>
      <c r="B939" s="115"/>
      <c r="C939" s="115"/>
      <c r="D939" s="116"/>
      <c r="E939" s="117"/>
      <c r="F939" s="116"/>
      <c r="G939" s="115"/>
      <c r="H939" s="115"/>
      <c r="I939" s="115"/>
      <c r="J939" s="115"/>
      <c r="K939" s="115"/>
      <c r="L939" s="115"/>
      <c r="M939" s="119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</row>
    <row r="940" spans="1:30" ht="12" customHeight="1">
      <c r="A940" s="115"/>
      <c r="B940" s="115"/>
      <c r="C940" s="115"/>
      <c r="D940" s="116"/>
      <c r="E940" s="117"/>
      <c r="F940" s="116"/>
      <c r="G940" s="115"/>
      <c r="H940" s="115"/>
      <c r="I940" s="115"/>
      <c r="J940" s="115"/>
      <c r="K940" s="115"/>
      <c r="L940" s="115"/>
      <c r="M940" s="119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</row>
    <row r="941" spans="1:30" ht="12" customHeight="1">
      <c r="A941" s="115"/>
      <c r="B941" s="115"/>
      <c r="C941" s="115"/>
      <c r="D941" s="116"/>
      <c r="E941" s="117"/>
      <c r="F941" s="116"/>
      <c r="G941" s="115"/>
      <c r="H941" s="115"/>
      <c r="I941" s="115"/>
      <c r="J941" s="115"/>
      <c r="K941" s="115"/>
      <c r="L941" s="115"/>
      <c r="M941" s="119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</row>
    <row r="942" spans="1:30" ht="12" customHeight="1">
      <c r="A942" s="115"/>
      <c r="B942" s="115"/>
      <c r="C942" s="115"/>
      <c r="D942" s="116"/>
      <c r="E942" s="117"/>
      <c r="F942" s="116"/>
      <c r="G942" s="115"/>
      <c r="H942" s="115"/>
      <c r="I942" s="115"/>
      <c r="J942" s="115"/>
      <c r="K942" s="115"/>
      <c r="L942" s="115"/>
      <c r="M942" s="119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</row>
    <row r="943" spans="1:30" ht="12" customHeight="1">
      <c r="A943" s="115"/>
      <c r="B943" s="115"/>
      <c r="C943" s="115"/>
      <c r="D943" s="116"/>
      <c r="E943" s="117"/>
      <c r="F943" s="116"/>
      <c r="G943" s="115"/>
      <c r="H943" s="115"/>
      <c r="I943" s="115"/>
      <c r="J943" s="115"/>
      <c r="K943" s="115"/>
      <c r="L943" s="115"/>
      <c r="M943" s="119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</row>
    <row r="944" spans="1:30" ht="12" customHeight="1">
      <c r="A944" s="115"/>
      <c r="B944" s="115"/>
      <c r="C944" s="115"/>
      <c r="D944" s="116"/>
      <c r="E944" s="117"/>
      <c r="F944" s="116"/>
      <c r="G944" s="115"/>
      <c r="H944" s="115"/>
      <c r="I944" s="115"/>
      <c r="J944" s="115"/>
      <c r="K944" s="115"/>
      <c r="L944" s="115"/>
      <c r="M944" s="119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</row>
    <row r="945" spans="1:30" ht="12" customHeight="1">
      <c r="A945" s="115"/>
      <c r="B945" s="115"/>
      <c r="C945" s="115"/>
      <c r="D945" s="116"/>
      <c r="E945" s="117"/>
      <c r="F945" s="116"/>
      <c r="G945" s="115"/>
      <c r="H945" s="115"/>
      <c r="I945" s="115"/>
      <c r="J945" s="115"/>
      <c r="K945" s="115"/>
      <c r="L945" s="115"/>
      <c r="M945" s="119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</row>
    <row r="946" spans="1:30" ht="12" customHeight="1">
      <c r="A946" s="115"/>
      <c r="B946" s="115"/>
      <c r="C946" s="115"/>
      <c r="D946" s="116"/>
      <c r="E946" s="117"/>
      <c r="F946" s="116"/>
      <c r="G946" s="115"/>
      <c r="H946" s="115"/>
      <c r="I946" s="115"/>
      <c r="J946" s="115"/>
      <c r="K946" s="115"/>
      <c r="L946" s="115"/>
      <c r="M946" s="119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</row>
    <row r="947" spans="1:30" ht="12" customHeight="1">
      <c r="A947" s="115"/>
      <c r="B947" s="115"/>
      <c r="C947" s="115"/>
      <c r="D947" s="116"/>
      <c r="E947" s="117"/>
      <c r="F947" s="116"/>
      <c r="G947" s="115"/>
      <c r="H947" s="115"/>
      <c r="I947" s="115"/>
      <c r="J947" s="115"/>
      <c r="K947" s="115"/>
      <c r="L947" s="115"/>
      <c r="M947" s="119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</row>
    <row r="948" spans="1:30" ht="12" customHeight="1">
      <c r="A948" s="115"/>
      <c r="B948" s="115"/>
      <c r="C948" s="115"/>
      <c r="D948" s="116"/>
      <c r="E948" s="117"/>
      <c r="F948" s="116"/>
      <c r="G948" s="115"/>
      <c r="H948" s="115"/>
      <c r="I948" s="115"/>
      <c r="J948" s="115"/>
      <c r="K948" s="115"/>
      <c r="L948" s="115"/>
      <c r="M948" s="119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</row>
    <row r="949" spans="1:30" ht="12" customHeight="1">
      <c r="A949" s="115"/>
      <c r="B949" s="115"/>
      <c r="C949" s="115"/>
      <c r="D949" s="116"/>
      <c r="E949" s="117"/>
      <c r="F949" s="116"/>
      <c r="G949" s="115"/>
      <c r="H949" s="115"/>
      <c r="I949" s="115"/>
      <c r="J949" s="115"/>
      <c r="K949" s="115"/>
      <c r="L949" s="115"/>
      <c r="M949" s="119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</row>
    <row r="950" spans="1:30" ht="12" customHeight="1">
      <c r="A950" s="115"/>
      <c r="B950" s="115"/>
      <c r="C950" s="115"/>
      <c r="D950" s="116"/>
      <c r="E950" s="117"/>
      <c r="F950" s="116"/>
      <c r="G950" s="115"/>
      <c r="H950" s="115"/>
      <c r="I950" s="115"/>
      <c r="J950" s="115"/>
      <c r="K950" s="115"/>
      <c r="L950" s="115"/>
      <c r="M950" s="119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</row>
    <row r="951" spans="1:30" ht="12" customHeight="1">
      <c r="A951" s="115"/>
      <c r="B951" s="115"/>
      <c r="C951" s="115"/>
      <c r="D951" s="116"/>
      <c r="E951" s="117"/>
      <c r="F951" s="116"/>
      <c r="G951" s="115"/>
      <c r="H951" s="115"/>
      <c r="I951" s="115"/>
      <c r="J951" s="115"/>
      <c r="K951" s="115"/>
      <c r="L951" s="115"/>
      <c r="M951" s="119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</row>
    <row r="952" spans="1:30" ht="12" customHeight="1">
      <c r="A952" s="115"/>
      <c r="B952" s="115"/>
      <c r="C952" s="115"/>
      <c r="D952" s="116"/>
      <c r="E952" s="117"/>
      <c r="F952" s="116"/>
      <c r="G952" s="115"/>
      <c r="H952" s="115"/>
      <c r="I952" s="115"/>
      <c r="J952" s="115"/>
      <c r="K952" s="115"/>
      <c r="L952" s="115"/>
      <c r="M952" s="119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</row>
    <row r="953" spans="1:30" ht="12" customHeight="1">
      <c r="A953" s="115"/>
      <c r="B953" s="115"/>
      <c r="C953" s="115"/>
      <c r="D953" s="116"/>
      <c r="E953" s="117"/>
      <c r="F953" s="116"/>
      <c r="G953" s="115"/>
      <c r="H953" s="115"/>
      <c r="I953" s="115"/>
      <c r="J953" s="115"/>
      <c r="K953" s="115"/>
      <c r="L953" s="115"/>
      <c r="M953" s="119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</row>
    <row r="954" spans="1:30" ht="12" customHeight="1">
      <c r="A954" s="115"/>
      <c r="B954" s="115"/>
      <c r="C954" s="115"/>
      <c r="D954" s="116"/>
      <c r="E954" s="117"/>
      <c r="F954" s="116"/>
      <c r="G954" s="115"/>
      <c r="H954" s="115"/>
      <c r="I954" s="115"/>
      <c r="J954" s="115"/>
      <c r="K954" s="115"/>
      <c r="L954" s="115"/>
      <c r="M954" s="119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</row>
    <row r="955" spans="1:30" ht="12" customHeight="1">
      <c r="A955" s="115"/>
      <c r="B955" s="115"/>
      <c r="C955" s="115"/>
      <c r="D955" s="116"/>
      <c r="E955" s="117"/>
      <c r="F955" s="116"/>
      <c r="G955" s="115"/>
      <c r="H955" s="115"/>
      <c r="I955" s="115"/>
      <c r="J955" s="115"/>
      <c r="K955" s="115"/>
      <c r="L955" s="115"/>
      <c r="M955" s="119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</row>
    <row r="956" spans="1:30" ht="12" customHeight="1">
      <c r="A956" s="115"/>
      <c r="B956" s="115"/>
      <c r="C956" s="115"/>
      <c r="D956" s="116"/>
      <c r="E956" s="117"/>
      <c r="F956" s="116"/>
      <c r="G956" s="115"/>
      <c r="H956" s="115"/>
      <c r="I956" s="115"/>
      <c r="J956" s="115"/>
      <c r="K956" s="115"/>
      <c r="L956" s="115"/>
      <c r="M956" s="119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</row>
    <row r="957" spans="1:30" ht="12" customHeight="1">
      <c r="A957" s="115"/>
      <c r="B957" s="115"/>
      <c r="C957" s="115"/>
      <c r="D957" s="116"/>
      <c r="E957" s="117"/>
      <c r="F957" s="116"/>
      <c r="G957" s="115"/>
      <c r="H957" s="115"/>
      <c r="I957" s="115"/>
      <c r="J957" s="115"/>
      <c r="K957" s="115"/>
      <c r="L957" s="115"/>
      <c r="M957" s="119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</row>
    <row r="958" spans="1:30" ht="12" customHeight="1">
      <c r="A958" s="115"/>
      <c r="B958" s="115"/>
      <c r="C958" s="115"/>
      <c r="D958" s="116"/>
      <c r="E958" s="117"/>
      <c r="F958" s="116"/>
      <c r="G958" s="115"/>
      <c r="H958" s="115"/>
      <c r="I958" s="115"/>
      <c r="J958" s="115"/>
      <c r="K958" s="115"/>
      <c r="L958" s="115"/>
      <c r="M958" s="119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</row>
    <row r="959" spans="1:30" ht="12" customHeight="1">
      <c r="A959" s="115"/>
      <c r="B959" s="115"/>
      <c r="C959" s="115"/>
      <c r="D959" s="116"/>
      <c r="E959" s="117"/>
      <c r="F959" s="116"/>
      <c r="G959" s="115"/>
      <c r="H959" s="115"/>
      <c r="I959" s="115"/>
      <c r="J959" s="115"/>
      <c r="K959" s="115"/>
      <c r="L959" s="115"/>
      <c r="M959" s="119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</row>
    <row r="960" spans="1:30" ht="12" customHeight="1">
      <c r="A960" s="115"/>
      <c r="B960" s="115"/>
      <c r="C960" s="115"/>
      <c r="D960" s="116"/>
      <c r="E960" s="117"/>
      <c r="F960" s="116"/>
      <c r="G960" s="115"/>
      <c r="H960" s="115"/>
      <c r="I960" s="115"/>
      <c r="J960" s="115"/>
      <c r="K960" s="115"/>
      <c r="L960" s="115"/>
      <c r="M960" s="119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</row>
    <row r="961" spans="1:30" ht="12" customHeight="1">
      <c r="A961" s="115"/>
      <c r="B961" s="115"/>
      <c r="C961" s="115"/>
      <c r="D961" s="116"/>
      <c r="E961" s="117"/>
      <c r="F961" s="116"/>
      <c r="G961" s="115"/>
      <c r="H961" s="115"/>
      <c r="I961" s="115"/>
      <c r="J961" s="115"/>
      <c r="K961" s="115"/>
      <c r="L961" s="115"/>
      <c r="M961" s="119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</row>
    <row r="962" spans="1:30" ht="12" customHeight="1">
      <c r="A962" s="115"/>
      <c r="B962" s="115"/>
      <c r="C962" s="115"/>
      <c r="D962" s="116"/>
      <c r="E962" s="117"/>
      <c r="F962" s="116"/>
      <c r="G962" s="115"/>
      <c r="H962" s="115"/>
      <c r="I962" s="115"/>
      <c r="J962" s="115"/>
      <c r="K962" s="115"/>
      <c r="L962" s="115"/>
      <c r="M962" s="119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</row>
    <row r="963" spans="1:30" ht="12" customHeight="1">
      <c r="A963" s="115"/>
      <c r="B963" s="115"/>
      <c r="C963" s="115"/>
      <c r="D963" s="116"/>
      <c r="E963" s="117"/>
      <c r="F963" s="116"/>
      <c r="G963" s="115"/>
      <c r="H963" s="115"/>
      <c r="I963" s="115"/>
      <c r="J963" s="115"/>
      <c r="K963" s="115"/>
      <c r="L963" s="115"/>
      <c r="M963" s="119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</row>
    <row r="964" spans="1:30" ht="12" customHeight="1">
      <c r="A964" s="115"/>
      <c r="B964" s="115"/>
      <c r="C964" s="115"/>
      <c r="D964" s="116"/>
      <c r="E964" s="117"/>
      <c r="F964" s="116"/>
      <c r="G964" s="115"/>
      <c r="H964" s="115"/>
      <c r="I964" s="115"/>
      <c r="J964" s="115"/>
      <c r="K964" s="115"/>
      <c r="L964" s="115"/>
      <c r="M964" s="119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</row>
    <row r="965" spans="1:30" ht="12" customHeight="1">
      <c r="A965" s="115"/>
      <c r="B965" s="115"/>
      <c r="C965" s="115"/>
      <c r="D965" s="116"/>
      <c r="E965" s="117"/>
      <c r="F965" s="116"/>
      <c r="G965" s="115"/>
      <c r="H965" s="115"/>
      <c r="I965" s="115"/>
      <c r="J965" s="115"/>
      <c r="K965" s="115"/>
      <c r="L965" s="115"/>
      <c r="M965" s="119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</row>
    <row r="966" spans="1:30" ht="12" customHeight="1">
      <c r="A966" s="115"/>
      <c r="B966" s="115"/>
      <c r="C966" s="115"/>
      <c r="D966" s="116"/>
      <c r="E966" s="117"/>
      <c r="F966" s="116"/>
      <c r="G966" s="115"/>
      <c r="H966" s="115"/>
      <c r="I966" s="115"/>
      <c r="J966" s="115"/>
      <c r="K966" s="115"/>
      <c r="L966" s="115"/>
      <c r="M966" s="119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</row>
    <row r="967" spans="1:30" ht="12" customHeight="1">
      <c r="A967" s="115"/>
      <c r="B967" s="115"/>
      <c r="C967" s="115"/>
      <c r="D967" s="116"/>
      <c r="E967" s="117"/>
      <c r="F967" s="116"/>
      <c r="G967" s="115"/>
      <c r="H967" s="115"/>
      <c r="I967" s="115"/>
      <c r="J967" s="115"/>
      <c r="K967" s="115"/>
      <c r="L967" s="115"/>
      <c r="M967" s="119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</row>
    <row r="968" spans="1:30" ht="12" customHeight="1">
      <c r="A968" s="115"/>
      <c r="B968" s="115"/>
      <c r="C968" s="115"/>
      <c r="D968" s="116"/>
      <c r="E968" s="117"/>
      <c r="F968" s="116"/>
      <c r="G968" s="115"/>
      <c r="H968" s="115"/>
      <c r="I968" s="115"/>
      <c r="J968" s="115"/>
      <c r="K968" s="115"/>
      <c r="L968" s="115"/>
      <c r="M968" s="119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</row>
    <row r="969" spans="1:30" ht="12" customHeight="1">
      <c r="A969" s="115"/>
      <c r="B969" s="115"/>
      <c r="C969" s="115"/>
      <c r="D969" s="116"/>
      <c r="E969" s="117"/>
      <c r="F969" s="116"/>
      <c r="G969" s="115"/>
      <c r="H969" s="115"/>
      <c r="I969" s="115"/>
      <c r="J969" s="115"/>
      <c r="K969" s="115"/>
      <c r="L969" s="115"/>
      <c r="M969" s="119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</row>
    <row r="970" spans="1:30" ht="12" customHeight="1">
      <c r="A970" s="115"/>
      <c r="B970" s="115"/>
      <c r="C970" s="115"/>
      <c r="D970" s="116"/>
      <c r="E970" s="117"/>
      <c r="F970" s="116"/>
      <c r="G970" s="115"/>
      <c r="H970" s="115"/>
      <c r="I970" s="115"/>
      <c r="J970" s="115"/>
      <c r="K970" s="115"/>
      <c r="L970" s="115"/>
      <c r="M970" s="119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</row>
    <row r="971" spans="1:30" ht="12" customHeight="1">
      <c r="A971" s="115"/>
      <c r="B971" s="115"/>
      <c r="C971" s="115"/>
      <c r="D971" s="116"/>
      <c r="E971" s="117"/>
      <c r="F971" s="116"/>
      <c r="G971" s="115"/>
      <c r="H971" s="115"/>
      <c r="I971" s="115"/>
      <c r="J971" s="115"/>
      <c r="K971" s="115"/>
      <c r="L971" s="115"/>
      <c r="M971" s="119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</row>
    <row r="972" spans="1:30" ht="12" customHeight="1">
      <c r="A972" s="115"/>
      <c r="B972" s="115"/>
      <c r="C972" s="115"/>
      <c r="D972" s="116"/>
      <c r="E972" s="117"/>
      <c r="F972" s="116"/>
      <c r="G972" s="115"/>
      <c r="H972" s="115"/>
      <c r="I972" s="115"/>
      <c r="J972" s="115"/>
      <c r="K972" s="115"/>
      <c r="L972" s="115"/>
      <c r="M972" s="119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</row>
    <row r="973" spans="1:30" ht="12" customHeight="1">
      <c r="A973" s="115"/>
      <c r="B973" s="115"/>
      <c r="C973" s="115"/>
      <c r="D973" s="116"/>
      <c r="E973" s="117"/>
      <c r="F973" s="116"/>
      <c r="G973" s="115"/>
      <c r="H973" s="115"/>
      <c r="I973" s="115"/>
      <c r="J973" s="115"/>
      <c r="K973" s="115"/>
      <c r="L973" s="115"/>
      <c r="M973" s="119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</row>
    <row r="974" spans="1:30" ht="12" customHeight="1">
      <c r="A974" s="115"/>
      <c r="B974" s="115"/>
      <c r="C974" s="115"/>
      <c r="D974" s="116"/>
      <c r="E974" s="117"/>
      <c r="F974" s="116"/>
      <c r="G974" s="115"/>
      <c r="H974" s="115"/>
      <c r="I974" s="115"/>
      <c r="J974" s="115"/>
      <c r="K974" s="115"/>
      <c r="L974" s="115"/>
      <c r="M974" s="119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</row>
    <row r="975" spans="1:30" ht="12" customHeight="1">
      <c r="A975" s="115"/>
      <c r="B975" s="115"/>
      <c r="C975" s="115"/>
      <c r="D975" s="116"/>
      <c r="E975" s="117"/>
      <c r="F975" s="116"/>
      <c r="G975" s="115"/>
      <c r="H975" s="115"/>
      <c r="I975" s="115"/>
      <c r="J975" s="115"/>
      <c r="K975" s="115"/>
      <c r="L975" s="115"/>
      <c r="M975" s="119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</row>
    <row r="976" spans="1:30" ht="12" customHeight="1">
      <c r="A976" s="115"/>
      <c r="B976" s="115"/>
      <c r="C976" s="115"/>
      <c r="D976" s="116"/>
      <c r="E976" s="117"/>
      <c r="F976" s="116"/>
      <c r="G976" s="115"/>
      <c r="H976" s="115"/>
      <c r="I976" s="115"/>
      <c r="J976" s="115"/>
      <c r="K976" s="115"/>
      <c r="L976" s="115"/>
      <c r="M976" s="119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</row>
    <row r="977" spans="1:30" ht="12" customHeight="1">
      <c r="A977" s="115"/>
      <c r="B977" s="115"/>
      <c r="C977" s="115"/>
      <c r="D977" s="116"/>
      <c r="E977" s="117"/>
      <c r="F977" s="116"/>
      <c r="G977" s="115"/>
      <c r="H977" s="115"/>
      <c r="I977" s="115"/>
      <c r="J977" s="115"/>
      <c r="K977" s="115"/>
      <c r="L977" s="115"/>
      <c r="M977" s="119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</row>
    <row r="978" spans="1:30" ht="12" customHeight="1">
      <c r="A978" s="115"/>
      <c r="B978" s="115"/>
      <c r="C978" s="115"/>
      <c r="D978" s="116"/>
      <c r="E978" s="117"/>
      <c r="F978" s="116"/>
      <c r="G978" s="115"/>
      <c r="H978" s="115"/>
      <c r="I978" s="115"/>
      <c r="J978" s="115"/>
      <c r="K978" s="115"/>
      <c r="L978" s="115"/>
      <c r="M978" s="119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</row>
    <row r="979" spans="1:30" ht="12" customHeight="1">
      <c r="A979" s="115"/>
      <c r="B979" s="115"/>
      <c r="C979" s="115"/>
      <c r="D979" s="116"/>
      <c r="E979" s="117"/>
      <c r="F979" s="116"/>
      <c r="G979" s="115"/>
      <c r="H979" s="115"/>
      <c r="I979" s="115"/>
      <c r="J979" s="115"/>
      <c r="K979" s="115"/>
      <c r="L979" s="115"/>
      <c r="M979" s="119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</row>
    <row r="980" spans="1:30" ht="12" customHeight="1">
      <c r="A980" s="115"/>
      <c r="B980" s="115"/>
      <c r="C980" s="115"/>
      <c r="D980" s="116"/>
      <c r="E980" s="117"/>
      <c r="F980" s="116"/>
      <c r="G980" s="115"/>
      <c r="H980" s="115"/>
      <c r="I980" s="115"/>
      <c r="J980" s="115"/>
      <c r="K980" s="115"/>
      <c r="L980" s="115"/>
      <c r="M980" s="119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</row>
    <row r="981" spans="1:30" ht="12" customHeight="1">
      <c r="A981" s="115"/>
      <c r="B981" s="115"/>
      <c r="C981" s="115"/>
      <c r="D981" s="116"/>
      <c r="E981" s="117"/>
      <c r="F981" s="116"/>
      <c r="G981" s="115"/>
      <c r="H981" s="115"/>
      <c r="I981" s="115"/>
      <c r="J981" s="115"/>
      <c r="K981" s="115"/>
      <c r="L981" s="115"/>
      <c r="M981" s="119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</row>
    <row r="982" spans="1:30" ht="12" customHeight="1">
      <c r="A982" s="115"/>
      <c r="B982" s="115"/>
      <c r="C982" s="115"/>
      <c r="D982" s="116"/>
      <c r="E982" s="117"/>
      <c r="F982" s="116"/>
      <c r="G982" s="115"/>
      <c r="H982" s="115"/>
      <c r="I982" s="115"/>
      <c r="J982" s="115"/>
      <c r="K982" s="115"/>
      <c r="L982" s="115"/>
      <c r="M982" s="119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</row>
    <row r="983" spans="1:30" ht="12" customHeight="1">
      <c r="A983" s="115"/>
      <c r="B983" s="115"/>
      <c r="C983" s="115"/>
      <c r="D983" s="116"/>
      <c r="E983" s="117"/>
      <c r="F983" s="116"/>
      <c r="G983" s="115"/>
      <c r="H983" s="115"/>
      <c r="I983" s="115"/>
      <c r="J983" s="115"/>
      <c r="K983" s="115"/>
      <c r="L983" s="115"/>
      <c r="M983" s="119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</row>
    <row r="984" spans="1:30" ht="12" customHeight="1">
      <c r="A984" s="115"/>
      <c r="B984" s="115"/>
      <c r="C984" s="115"/>
      <c r="D984" s="116"/>
      <c r="E984" s="117"/>
      <c r="F984" s="116"/>
      <c r="G984" s="115"/>
      <c r="H984" s="115"/>
      <c r="I984" s="115"/>
      <c r="J984" s="115"/>
      <c r="K984" s="115"/>
      <c r="L984" s="115"/>
      <c r="M984" s="119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</row>
    <row r="985" spans="1:30" ht="12" customHeight="1">
      <c r="A985" s="115"/>
      <c r="B985" s="115"/>
      <c r="C985" s="115"/>
      <c r="D985" s="116"/>
      <c r="E985" s="117"/>
      <c r="F985" s="116"/>
      <c r="G985" s="115"/>
      <c r="H985" s="115"/>
      <c r="I985" s="115"/>
      <c r="J985" s="115"/>
      <c r="K985" s="115"/>
      <c r="L985" s="115"/>
      <c r="M985" s="119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</row>
    <row r="986" spans="1:30" ht="12" customHeight="1">
      <c r="A986" s="115"/>
      <c r="B986" s="115"/>
      <c r="C986" s="115"/>
      <c r="D986" s="116"/>
      <c r="E986" s="117"/>
      <c r="F986" s="116"/>
      <c r="G986" s="115"/>
      <c r="H986" s="115"/>
      <c r="I986" s="115"/>
      <c r="J986" s="115"/>
      <c r="K986" s="115"/>
      <c r="L986" s="115"/>
      <c r="M986" s="119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</row>
    <row r="987" spans="1:30" ht="12" customHeight="1">
      <c r="A987" s="115"/>
      <c r="B987" s="115"/>
      <c r="C987" s="115"/>
      <c r="D987" s="116"/>
      <c r="E987" s="117"/>
      <c r="F987" s="116"/>
      <c r="G987" s="115"/>
      <c r="H987" s="115"/>
      <c r="I987" s="115"/>
      <c r="J987" s="115"/>
      <c r="K987" s="115"/>
      <c r="L987" s="115"/>
      <c r="M987" s="119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</row>
    <row r="988" spans="1:30" ht="12" customHeight="1">
      <c r="A988" s="115"/>
      <c r="B988" s="115"/>
      <c r="C988" s="115"/>
      <c r="D988" s="116"/>
      <c r="E988" s="117"/>
      <c r="F988" s="116"/>
      <c r="G988" s="115"/>
      <c r="H988" s="115"/>
      <c r="I988" s="115"/>
      <c r="J988" s="115"/>
      <c r="K988" s="115"/>
      <c r="L988" s="115"/>
      <c r="M988" s="119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</row>
    <row r="989" spans="1:30" ht="12" customHeight="1">
      <c r="A989" s="115"/>
      <c r="B989" s="115"/>
      <c r="C989" s="115"/>
      <c r="D989" s="116"/>
      <c r="E989" s="117"/>
      <c r="F989" s="116"/>
      <c r="G989" s="115"/>
      <c r="H989" s="115"/>
      <c r="I989" s="115"/>
      <c r="J989" s="115"/>
      <c r="K989" s="115"/>
      <c r="L989" s="115"/>
      <c r="M989" s="119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</row>
    <row r="990" spans="1:30" ht="12" customHeight="1">
      <c r="A990" s="115"/>
      <c r="B990" s="115"/>
      <c r="C990" s="115"/>
      <c r="D990" s="116"/>
      <c r="E990" s="117"/>
      <c r="F990" s="116"/>
      <c r="G990" s="115"/>
      <c r="H990" s="115"/>
      <c r="I990" s="115"/>
      <c r="J990" s="115"/>
      <c r="K990" s="115"/>
      <c r="L990" s="115"/>
      <c r="M990" s="119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</row>
    <row r="991" spans="1:30" ht="12" customHeight="1">
      <c r="A991" s="115"/>
      <c r="B991" s="115"/>
      <c r="C991" s="115"/>
      <c r="D991" s="116"/>
      <c r="E991" s="117"/>
      <c r="F991" s="116"/>
      <c r="G991" s="115"/>
      <c r="H991" s="115"/>
      <c r="I991" s="115"/>
      <c r="J991" s="115"/>
      <c r="K991" s="115"/>
      <c r="L991" s="115"/>
      <c r="M991" s="119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</row>
    <row r="992" spans="1:30" ht="12" customHeight="1">
      <c r="A992" s="115"/>
      <c r="B992" s="115"/>
      <c r="C992" s="115"/>
      <c r="D992" s="116"/>
      <c r="E992" s="117"/>
      <c r="F992" s="116"/>
      <c r="G992" s="115"/>
      <c r="H992" s="115"/>
      <c r="I992" s="115"/>
      <c r="J992" s="115"/>
      <c r="K992" s="115"/>
      <c r="L992" s="115"/>
      <c r="M992" s="119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</row>
    <row r="993" spans="1:30" ht="12" customHeight="1">
      <c r="A993" s="115"/>
      <c r="B993" s="115"/>
      <c r="C993" s="115"/>
      <c r="D993" s="116"/>
      <c r="E993" s="117"/>
      <c r="F993" s="116"/>
      <c r="G993" s="115"/>
      <c r="H993" s="115"/>
      <c r="I993" s="115"/>
      <c r="J993" s="115"/>
      <c r="K993" s="115"/>
      <c r="L993" s="115"/>
      <c r="M993" s="119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</row>
    <row r="994" spans="1:30" ht="12" customHeight="1">
      <c r="A994" s="115"/>
      <c r="B994" s="115"/>
      <c r="C994" s="115"/>
      <c r="D994" s="116"/>
      <c r="E994" s="117"/>
      <c r="F994" s="116"/>
      <c r="G994" s="115"/>
      <c r="H994" s="115"/>
      <c r="I994" s="115"/>
      <c r="J994" s="115"/>
      <c r="K994" s="115"/>
      <c r="L994" s="115"/>
      <c r="M994" s="119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</row>
    <row r="995" spans="1:30" ht="12" customHeight="1">
      <c r="A995" s="115"/>
      <c r="B995" s="115"/>
      <c r="C995" s="115"/>
      <c r="D995" s="116"/>
      <c r="E995" s="117"/>
      <c r="F995" s="116"/>
      <c r="G995" s="115"/>
      <c r="H995" s="115"/>
      <c r="I995" s="115"/>
      <c r="J995" s="115"/>
      <c r="K995" s="115"/>
      <c r="L995" s="115"/>
      <c r="M995" s="119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</row>
    <row r="996" spans="1:30" ht="12" customHeight="1">
      <c r="A996" s="115"/>
      <c r="B996" s="115"/>
      <c r="C996" s="115"/>
      <c r="D996" s="116"/>
      <c r="E996" s="117"/>
      <c r="F996" s="116"/>
      <c r="G996" s="115"/>
      <c r="H996" s="115"/>
      <c r="I996" s="115"/>
      <c r="J996" s="115"/>
      <c r="K996" s="115"/>
      <c r="L996" s="115"/>
      <c r="M996" s="119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</row>
    <row r="997" spans="1:30" ht="12" customHeight="1">
      <c r="A997" s="115"/>
      <c r="B997" s="115"/>
      <c r="C997" s="115"/>
      <c r="D997" s="116"/>
      <c r="E997" s="117"/>
      <c r="F997" s="116"/>
      <c r="G997" s="115"/>
      <c r="H997" s="115"/>
      <c r="I997" s="115"/>
      <c r="J997" s="115"/>
      <c r="K997" s="115"/>
      <c r="L997" s="115"/>
      <c r="M997" s="119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</row>
    <row r="998" spans="1:30" ht="12" customHeight="1">
      <c r="A998" s="115"/>
      <c r="B998" s="115"/>
      <c r="C998" s="115"/>
      <c r="D998" s="116"/>
      <c r="E998" s="117"/>
      <c r="F998" s="116"/>
      <c r="G998" s="115"/>
      <c r="H998" s="115"/>
      <c r="I998" s="115"/>
      <c r="J998" s="115"/>
      <c r="K998" s="115"/>
      <c r="L998" s="115"/>
      <c r="M998" s="119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</row>
    <row r="999" spans="1:30" ht="12" customHeight="1">
      <c r="A999" s="115"/>
      <c r="B999" s="115"/>
      <c r="C999" s="115"/>
      <c r="D999" s="116"/>
      <c r="E999" s="117"/>
      <c r="F999" s="116"/>
      <c r="G999" s="115"/>
      <c r="H999" s="115"/>
      <c r="I999" s="115"/>
      <c r="J999" s="115"/>
      <c r="K999" s="115"/>
      <c r="L999" s="115"/>
      <c r="M999" s="119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  <c r="AD999" s="115"/>
    </row>
    <row r="1000" spans="1:30" ht="12" customHeight="1">
      <c r="A1000" s="115"/>
      <c r="B1000" s="115"/>
      <c r="C1000" s="115"/>
      <c r="D1000" s="116"/>
      <c r="E1000" s="117"/>
      <c r="F1000" s="116"/>
      <c r="G1000" s="115"/>
      <c r="H1000" s="115"/>
      <c r="I1000" s="115"/>
      <c r="J1000" s="115"/>
      <c r="K1000" s="115"/>
      <c r="L1000" s="115"/>
      <c r="M1000" s="119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  <c r="AD1000" s="115"/>
    </row>
  </sheetData>
  <mergeCells count="76">
    <mergeCell ref="H29:J29"/>
    <mergeCell ref="H30:J30"/>
    <mergeCell ref="H28:J28"/>
    <mergeCell ref="H31:J31"/>
    <mergeCell ref="H23:J23"/>
    <mergeCell ref="H24:J24"/>
    <mergeCell ref="H26:J26"/>
    <mergeCell ref="H25:J25"/>
    <mergeCell ref="H22:J22"/>
    <mergeCell ref="H8:J8"/>
    <mergeCell ref="H11:J11"/>
    <mergeCell ref="H9:J9"/>
    <mergeCell ref="H10:J10"/>
    <mergeCell ref="H13:J13"/>
    <mergeCell ref="H12:J12"/>
    <mergeCell ref="H16:J16"/>
    <mergeCell ref="H19:J19"/>
    <mergeCell ref="H18:J18"/>
    <mergeCell ref="H17:J17"/>
    <mergeCell ref="E7:J7"/>
    <mergeCell ref="D7:D8"/>
    <mergeCell ref="A7:A8"/>
    <mergeCell ref="F66:H66"/>
    <mergeCell ref="F64:H64"/>
    <mergeCell ref="F65:H65"/>
    <mergeCell ref="B63:H63"/>
    <mergeCell ref="B28:C28"/>
    <mergeCell ref="B27:C27"/>
    <mergeCell ref="H36:J36"/>
    <mergeCell ref="B19:C19"/>
    <mergeCell ref="B16:C16"/>
    <mergeCell ref="B7:C8"/>
    <mergeCell ref="B10:C10"/>
    <mergeCell ref="C57:E57"/>
    <mergeCell ref="C59:E59"/>
    <mergeCell ref="G71:H71"/>
    <mergeCell ref="F68:H68"/>
    <mergeCell ref="B76:J78"/>
    <mergeCell ref="B80:J83"/>
    <mergeCell ref="F67:H67"/>
    <mergeCell ref="B71:F73"/>
    <mergeCell ref="G72:H72"/>
    <mergeCell ref="G73:H73"/>
    <mergeCell ref="B66:E68"/>
    <mergeCell ref="A2:J2"/>
    <mergeCell ref="H1:I1"/>
    <mergeCell ref="H37:J37"/>
    <mergeCell ref="A50:J50"/>
    <mergeCell ref="H38:J38"/>
    <mergeCell ref="H39:J39"/>
    <mergeCell ref="H20:J20"/>
    <mergeCell ref="H21:J21"/>
    <mergeCell ref="H15:J15"/>
    <mergeCell ref="H14:J14"/>
    <mergeCell ref="H32:J32"/>
    <mergeCell ref="H33:J33"/>
    <mergeCell ref="H34:J34"/>
    <mergeCell ref="H35:J35"/>
    <mergeCell ref="H27:J27"/>
    <mergeCell ref="B25:C25"/>
    <mergeCell ref="B11:C11"/>
    <mergeCell ref="B12:C12"/>
    <mergeCell ref="B20:C20"/>
    <mergeCell ref="B21:C21"/>
    <mergeCell ref="B23:C23"/>
    <mergeCell ref="B22:C22"/>
    <mergeCell ref="B18:C18"/>
    <mergeCell ref="B17:C17"/>
    <mergeCell ref="B64:E65"/>
    <mergeCell ref="B29:C29"/>
    <mergeCell ref="B30:C30"/>
    <mergeCell ref="B13:C13"/>
    <mergeCell ref="B14:C14"/>
    <mergeCell ref="C58:E58"/>
    <mergeCell ref="B37:C37"/>
    <mergeCell ref="B24:C24"/>
  </mergeCells>
  <conditionalFormatting sqref="E29:H29 E38:H38 E26:H27 E15:H15 E10:G14 E16:G40 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2.75" customHeight="1">
      <c r="A2" s="258">
        <v>0</v>
      </c>
      <c r="B2" s="258" t="s">
        <v>242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12.75" customHeight="1">
      <c r="A3" s="258">
        <v>1</v>
      </c>
      <c r="B3" s="258" t="s">
        <v>243</v>
      </c>
      <c r="C3" s="33"/>
      <c r="D3" s="33"/>
      <c r="E3" s="33"/>
      <c r="F3" s="33"/>
      <c r="G3" s="33"/>
      <c r="H3" s="92"/>
      <c r="I3" s="95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2.75" customHeight="1">
      <c r="A4" s="258">
        <v>2</v>
      </c>
      <c r="B4" s="258" t="s">
        <v>244</v>
      </c>
      <c r="C4" s="33"/>
      <c r="D4" s="33"/>
      <c r="E4" s="33"/>
      <c r="F4" s="33"/>
      <c r="G4" s="33"/>
      <c r="H4" s="92"/>
      <c r="I4" s="95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12.75" customHeight="1">
      <c r="A5" s="258">
        <v>3</v>
      </c>
      <c r="B5" s="258" t="s">
        <v>245</v>
      </c>
      <c r="C5" s="33"/>
      <c r="D5" s="33"/>
      <c r="E5" s="33"/>
      <c r="F5" s="33"/>
      <c r="G5" s="33"/>
      <c r="H5" s="92"/>
      <c r="I5" s="95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2.75" customHeight="1">
      <c r="A6" s="258">
        <v>4</v>
      </c>
      <c r="B6" s="258" t="s">
        <v>246</v>
      </c>
      <c r="C6" s="33"/>
      <c r="D6" s="33"/>
      <c r="E6" s="33"/>
      <c r="F6" s="33"/>
      <c r="G6" s="33"/>
      <c r="H6" s="92"/>
      <c r="I6" s="95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2.75" customHeight="1">
      <c r="A7" s="258">
        <v>5</v>
      </c>
      <c r="B7" s="258" t="s">
        <v>247</v>
      </c>
      <c r="C7" s="33"/>
      <c r="D7" s="33"/>
      <c r="E7" s="33"/>
      <c r="F7" s="33"/>
      <c r="G7" s="33"/>
      <c r="H7" s="92"/>
      <c r="I7" s="95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2.75" customHeight="1">
      <c r="A8" s="258">
        <v>6</v>
      </c>
      <c r="B8" s="258" t="s">
        <v>248</v>
      </c>
      <c r="C8" s="33"/>
      <c r="D8" s="33"/>
      <c r="E8" s="33"/>
      <c r="F8" s="33"/>
      <c r="G8" s="33"/>
      <c r="H8" s="92"/>
      <c r="I8" s="95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2.75" customHeight="1">
      <c r="A9" s="258">
        <v>7</v>
      </c>
      <c r="B9" s="258" t="s">
        <v>249</v>
      </c>
      <c r="C9" s="33"/>
      <c r="D9" s="33"/>
      <c r="E9" s="33"/>
      <c r="F9" s="33"/>
      <c r="G9" s="33"/>
      <c r="H9" s="92"/>
      <c r="I9" s="95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12.75" customHeight="1">
      <c r="A10" s="258">
        <v>8</v>
      </c>
      <c r="B10" s="258" t="s">
        <v>250</v>
      </c>
      <c r="C10" s="33"/>
      <c r="D10" s="33"/>
      <c r="E10" s="33"/>
      <c r="F10" s="33"/>
      <c r="G10" s="33"/>
      <c r="H10" s="92"/>
      <c r="I10" s="95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12.75" customHeight="1">
      <c r="A11" s="258">
        <v>9</v>
      </c>
      <c r="B11" s="258" t="s">
        <v>251</v>
      </c>
      <c r="C11" s="33"/>
      <c r="D11" s="33"/>
      <c r="E11" s="33"/>
      <c r="F11" s="33"/>
      <c r="G11" s="33"/>
      <c r="H11" s="92"/>
      <c r="I11" s="95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12.75" customHeight="1">
      <c r="A12" s="33"/>
      <c r="B12" s="33"/>
      <c r="C12" s="33"/>
      <c r="D12" s="33"/>
      <c r="E12" s="33"/>
      <c r="F12" s="33"/>
      <c r="G12" s="33"/>
      <c r="H12" s="92"/>
      <c r="I12" s="95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12.75" customHeight="1">
      <c r="A13" s="33"/>
      <c r="B13" s="33"/>
      <c r="C13" s="33"/>
      <c r="D13" s="33"/>
      <c r="E13" s="33"/>
      <c r="F13" s="33"/>
      <c r="G13" s="33"/>
      <c r="H13" s="33"/>
      <c r="I13" s="95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2.75" customHeight="1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2.75" customHeight="1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2.75" customHeight="1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2.75" customHeight="1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2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2.75" customHeight="1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2.75" customHeight="1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2.75" customHeight="1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2.75" customHeight="1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2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2.75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2.75" customHeight="1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2.75" customHeight="1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2.75" customHeight="1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2.75" customHeight="1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2.75" customHeight="1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2.75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2.75" customHeight="1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2.75" customHeight="1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2.75" customHeight="1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2.75" customHeight="1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2.75" customHeight="1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2.75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2.75" customHeight="1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2.75" customHeight="1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2.75" customHeight="1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2.75" customHeight="1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2.75" customHeight="1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2.75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2.75" customHeight="1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2.75" customHeight="1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2.75" customHeight="1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2.75" customHeight="1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2.75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2.75" customHeight="1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2.75" customHeight="1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2.75" customHeight="1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2.75" customHeight="1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2.75" customHeight="1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2.75" customHeight="1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2.75" customHeight="1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2.75" customHeight="1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2.75" customHeight="1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2.75" customHeight="1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2.75" customHeight="1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2.75" customHeight="1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2.75" customHeight="1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2.75" customHeight="1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2.75" customHeight="1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2.75" customHeight="1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2.75" customHeight="1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2.75" customHeight="1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2.75" customHeight="1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2.75" customHeight="1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2.75" customHeight="1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2.75" customHeight="1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2.75" customHeight="1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2.75" customHeight="1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2.75" customHeight="1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2.75" customHeight="1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2.75" customHeight="1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2.75" customHeight="1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2.75" customHeight="1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2.75" customHeight="1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2.75" customHeight="1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2.75" customHeight="1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2.75" customHeight="1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2.75" customHeight="1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2.75" customHeight="1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2.75" customHeight="1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2.75" customHeight="1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2.75" customHeight="1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2.75" customHeight="1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2.75" customHeight="1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2.75" customHeight="1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2.75" customHeight="1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2.75" customHeight="1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2.75" customHeight="1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2.75" customHeight="1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2.75" customHeight="1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2.75" customHeight="1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2.75" customHeight="1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2.75" customHeight="1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2.75" customHeight="1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2.75" customHeight="1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2.75" customHeight="1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2.75" customHeight="1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2.75" customHeight="1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2.75" customHeight="1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2.75" customHeight="1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2.75" customHeight="1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2.75" customHeight="1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2.75" customHeight="1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2.75" customHeight="1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2.75" customHeight="1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2.75" customHeight="1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2.75" customHeight="1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2.75" customHeight="1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2.75" customHeight="1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2.75" customHeight="1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2.75" customHeight="1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2.75" customHeight="1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2.75" customHeight="1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2.75" customHeight="1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2.75" customHeight="1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2.75" customHeight="1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2.75" customHeight="1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2.75" customHeight="1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2.75" customHeight="1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2.75" customHeight="1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2.75" customHeight="1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2.75" customHeight="1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2.75" customHeight="1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2.75" customHeight="1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2.75" customHeight="1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2.75" customHeight="1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2.75" customHeight="1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2.75" customHeight="1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2.75" customHeight="1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2.75" customHeight="1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2.75" customHeight="1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2.75" customHeight="1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2.75" customHeight="1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2.75" customHeight="1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2.75" customHeight="1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2.75" customHeight="1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2.75" customHeight="1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2.75" customHeight="1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2.75" customHeight="1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2.75" customHeight="1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2.75" customHeight="1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2.75" customHeight="1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2.75" customHeight="1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2.75" customHeight="1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2.75" customHeight="1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2.75" customHeight="1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2.75" customHeight="1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2.75" customHeight="1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2.75" customHeight="1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2.75" customHeight="1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2.75" customHeight="1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2.75" customHeight="1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2.75" customHeight="1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2.75" customHeight="1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2.75" customHeight="1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2.75" customHeight="1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2.75" customHeight="1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2.75" customHeight="1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2.75" customHeight="1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2.75" customHeight="1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2.75" customHeight="1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2.75" customHeight="1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2.75" customHeight="1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2.75" customHeight="1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2.75" customHeight="1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2.75" customHeight="1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2.75" customHeight="1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2.75" customHeight="1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2.75" customHeight="1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2.75" customHeight="1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2.75" customHeight="1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2.75" customHeight="1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2.75" customHeight="1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2.75" customHeight="1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2.75" customHeight="1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2.75" customHeight="1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2.75" customHeight="1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2.75" customHeight="1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2.75" customHeight="1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2.75" customHeight="1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2.75" customHeight="1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2.75" customHeight="1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2.75" customHeight="1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2.75" customHeight="1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2.75" customHeight="1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2.75" customHeight="1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2.75" customHeight="1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2.75" customHeight="1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2.75" customHeight="1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2.75" customHeight="1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2.75" customHeight="1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2.75" customHeight="1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2.75" customHeight="1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2.75" customHeight="1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2.75" customHeight="1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2.75" customHeight="1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2.75" customHeight="1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2.75" customHeight="1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2.75" customHeight="1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2.75" customHeight="1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2.75" customHeight="1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2.75" customHeight="1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2.75" customHeight="1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2.75" customHeight="1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2.75" customHeight="1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2.75" customHeight="1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2.75" customHeight="1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2.75" customHeight="1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2.75" customHeight="1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2.75" customHeight="1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2.75" customHeight="1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2.75" customHeight="1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2.75" customHeight="1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2.75" customHeight="1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2.75" customHeight="1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2.75" customHeight="1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2.75" customHeight="1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2.75" customHeight="1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2.75" customHeight="1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2.75" customHeight="1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2.75" customHeight="1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2.75" customHeight="1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2.75" customHeight="1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2.75" customHeight="1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2.75" customHeight="1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2.75" customHeight="1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2.75" customHeight="1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2.75" customHeight="1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2.75" customHeight="1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2.75" customHeight="1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2.75" customHeight="1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2.75" customHeight="1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2.75" customHeight="1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2.75" customHeight="1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2.75" customHeight="1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2.75" customHeight="1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2.75" customHeight="1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2.75" customHeight="1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2.75" customHeight="1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2.75" customHeight="1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2.75" customHeight="1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2.75" customHeight="1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2.75" customHeight="1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2.75" customHeight="1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2.75" customHeight="1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2.75" customHeight="1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2.75" customHeight="1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2.75" customHeight="1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2.75" customHeight="1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2.75" customHeight="1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2.75" customHeight="1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2.75" customHeight="1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2.75" customHeight="1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2.75" customHeight="1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2.75" customHeight="1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2.75" customHeight="1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2.75" customHeight="1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2.75" customHeight="1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2.75" customHeight="1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2.75" customHeight="1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2.75" customHeight="1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2.75" customHeight="1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2.75" customHeight="1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2.75" customHeight="1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2.75" customHeight="1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2.75" customHeight="1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2.75" customHeight="1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2.75" customHeight="1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2.75" customHeight="1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2.75" customHeight="1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2.75" customHeight="1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2.75" customHeight="1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2.75" customHeight="1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2.75" customHeight="1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2.75" customHeight="1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2.75" customHeight="1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2.75" customHeight="1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2.75" customHeight="1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2.75" customHeight="1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2.75" customHeight="1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2.75" customHeight="1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2.75" customHeight="1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2.75" customHeight="1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2.75" customHeight="1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2.75" customHeight="1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2.75" customHeight="1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2.75" customHeight="1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2.75" customHeight="1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2.75" customHeight="1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2.75" customHeight="1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2.75" customHeight="1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2.75" customHeight="1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2.75" customHeight="1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2.75" customHeight="1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2.75" customHeight="1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2.75" customHeight="1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2.75" customHeight="1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2.75" customHeight="1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2.75" customHeight="1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2.75" customHeight="1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2.75" customHeight="1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2.75" customHeight="1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2.75" customHeight="1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2.75" customHeight="1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2.75" customHeight="1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2.75" customHeight="1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2.75" customHeight="1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2.75" customHeight="1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2.75" customHeight="1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2.75" customHeight="1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2.75" customHeight="1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2.75" customHeight="1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2.75" customHeight="1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2.75" customHeight="1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2.75" customHeight="1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2.75" customHeight="1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2.75" customHeight="1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2.75" customHeight="1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2.75" customHeight="1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2.75" customHeight="1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2.75" customHeight="1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2.75" customHeight="1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2.75" customHeight="1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2.75" customHeight="1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2.75" customHeight="1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2.75" customHeight="1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2.75" customHeight="1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2.75" customHeight="1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2.75" customHeight="1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2.75" customHeight="1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2.75" customHeight="1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2.75" customHeight="1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2.75" customHeight="1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2.75" customHeight="1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2.75" customHeight="1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2.75" customHeight="1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2.75" customHeight="1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2.75" customHeight="1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2.75" customHeight="1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2.75" customHeight="1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2.75" customHeight="1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2.75" customHeight="1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2.75" customHeight="1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2.75" customHeight="1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2.75" customHeight="1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2.75" customHeight="1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2.75" customHeight="1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2.75" customHeight="1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2.75" customHeight="1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2.75" customHeight="1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2.75" customHeight="1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2.75" customHeight="1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2.75" customHeight="1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2.75" customHeight="1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2.75" customHeight="1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2.75" customHeight="1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2.75" customHeight="1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2.75" customHeight="1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2.75" customHeight="1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2.75" customHeight="1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2.75" customHeight="1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2.75" customHeight="1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2.75" customHeight="1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2.75" customHeight="1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2.75" customHeight="1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2.75" customHeight="1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2.75" customHeight="1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2.75" customHeight="1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2.75" customHeight="1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2.75" customHeight="1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2.75" customHeight="1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2.75" customHeight="1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2.75" customHeight="1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2.75" customHeight="1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2.75" customHeight="1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2.75" customHeight="1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2.75" customHeight="1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2.75" customHeight="1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2.75" customHeight="1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2.75" customHeight="1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2.75" customHeight="1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2.75" customHeight="1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2.75" customHeight="1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2.75" customHeight="1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2.75" customHeight="1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2.75" customHeight="1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2.75" customHeight="1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2.75" customHeight="1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2.75" customHeight="1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2.75" customHeight="1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2.75" customHeight="1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2.75" customHeight="1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2.75" customHeight="1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2.75" customHeight="1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2.75" customHeight="1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2.75" customHeight="1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2.75" customHeight="1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2.75" customHeight="1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2.75" customHeight="1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2.75" customHeight="1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2.75" customHeight="1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2.75" customHeight="1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2.75" customHeight="1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2.75" customHeight="1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2.75" customHeight="1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2.75" customHeight="1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2.75" customHeight="1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2.75" customHeight="1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2.75" customHeight="1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2.75" customHeight="1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2.75" customHeight="1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2.75" customHeight="1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2.75" customHeight="1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2.75" customHeight="1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2.75" customHeight="1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2.75" customHeight="1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2.75" customHeight="1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2.75" customHeight="1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2.75" customHeight="1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2.75" customHeight="1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2.75" customHeight="1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2.75" customHeight="1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2.75" customHeight="1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2.75" customHeight="1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2.75" customHeight="1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2.75" customHeight="1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2.75" customHeight="1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2.75" customHeight="1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2.75" customHeight="1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2.75" customHeight="1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2.75" customHeight="1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2.75" customHeight="1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2.75" customHeight="1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2.75" customHeight="1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2.75" customHeight="1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2.75" customHeight="1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2.75" customHeight="1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2.75" customHeight="1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2.75" customHeight="1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2.75" customHeight="1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2.75" customHeight="1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2.75" customHeight="1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2.75" customHeight="1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2.75" customHeight="1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2.75" customHeight="1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2.75" customHeight="1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2.75" customHeight="1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2.75" customHeight="1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2.75" customHeight="1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2.75" customHeight="1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2.75" customHeight="1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2.75" customHeight="1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2.75" customHeight="1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2.75" customHeight="1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2.75" customHeight="1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2.75" customHeight="1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2.75" customHeight="1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2.75" customHeight="1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2.75" customHeight="1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2.75" customHeight="1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2.75" customHeight="1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2.75" customHeight="1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2.75" customHeight="1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2.75" customHeight="1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2.75" customHeight="1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2.75" customHeight="1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2.75" customHeight="1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2.75" customHeight="1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2.75" customHeight="1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2.75" customHeight="1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2.75" customHeight="1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2.75" customHeight="1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2.75" customHeight="1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2.75" customHeight="1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2.75" customHeight="1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2.75" customHeight="1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2.75" customHeight="1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2.75" customHeight="1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2.75" customHeight="1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2.75" customHeight="1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2.75" customHeight="1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2.75" customHeight="1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2.75" customHeight="1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2.75" customHeight="1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2.75" customHeight="1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2.75" customHeight="1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2.75" customHeight="1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2.75" customHeight="1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2.75" customHeight="1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2.75" customHeight="1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2.75" customHeight="1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2.75" customHeight="1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2.75" customHeight="1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2.75" customHeight="1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2.75" customHeight="1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2.75" customHeight="1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2.75" customHeight="1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2.75" customHeight="1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2.75" customHeight="1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2.75" customHeight="1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2.75" customHeight="1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2.75" customHeight="1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2.75" customHeight="1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2.75" customHeight="1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2.75" customHeight="1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2.75" customHeight="1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2.75" customHeight="1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2.75" customHeight="1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2.75" customHeight="1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2.75" customHeight="1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2.75" customHeight="1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2.75" customHeight="1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2.75" customHeight="1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2.75" customHeight="1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2.75" customHeight="1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2.75" customHeight="1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2.75" customHeight="1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2.75" customHeight="1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2.75" customHeight="1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2.75" customHeight="1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2.75" customHeight="1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2.75" customHeight="1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2.75" customHeight="1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2.75" customHeight="1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2.75" customHeight="1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2.75" customHeight="1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2.75" customHeight="1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2.75" customHeight="1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2.75" customHeight="1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2.75" customHeight="1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2.75" customHeight="1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2.75" customHeight="1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2.75" customHeight="1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2.75" customHeight="1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2.75" customHeight="1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2.75" customHeight="1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2.75" customHeight="1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2.75" customHeight="1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2.75" customHeight="1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2.75" customHeight="1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2.75" customHeight="1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2.75" customHeight="1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2.75" customHeight="1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2.75" customHeight="1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2.75" customHeight="1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2.75" customHeight="1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2.75" customHeight="1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2.75" customHeight="1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2.75" customHeight="1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2.75" customHeight="1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2.75" customHeight="1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2.75" customHeight="1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2.75" customHeight="1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2.75" customHeight="1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2.75" customHeight="1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2.75" customHeight="1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2.75" customHeight="1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2.75" customHeight="1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2.75" customHeight="1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2.75" customHeight="1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2.75" customHeight="1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2.75" customHeight="1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2.75" customHeight="1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2.75" customHeight="1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2.75" customHeight="1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2.75" customHeight="1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2.75" customHeight="1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2.75" customHeight="1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2.75" customHeight="1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2.75" customHeight="1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2.75" customHeight="1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2.75" customHeight="1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2.75" customHeight="1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2.75" customHeight="1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2.75" customHeight="1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2.75" customHeight="1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2.75" customHeight="1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2.75" customHeight="1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2.75" customHeight="1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2.75" customHeight="1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2.75" customHeight="1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2.75" customHeight="1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2.75" customHeight="1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2.75" customHeight="1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2.75" customHeight="1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2.75" customHeight="1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2.75" customHeight="1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2.75" customHeight="1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2.75" customHeight="1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2.75" customHeight="1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2.75" customHeight="1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2.75" customHeight="1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2.75" customHeight="1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2.75" customHeight="1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2.75" customHeight="1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2.75" customHeight="1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2.75" customHeight="1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2.75" customHeight="1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2.75" customHeight="1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2.75" customHeight="1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2.75" customHeight="1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2.75" customHeight="1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2.75" customHeight="1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2.75" customHeight="1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2.75" customHeight="1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2.75" customHeight="1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2.75" customHeight="1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2.75" customHeight="1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2.75" customHeight="1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2.75" customHeight="1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2.75" customHeight="1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2.75" customHeight="1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2.75" customHeight="1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2.75" customHeight="1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2.75" customHeight="1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2.75" customHeight="1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2.75" customHeight="1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2.75" customHeight="1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2.75" customHeight="1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2.75" customHeight="1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2.75" customHeight="1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2.75" customHeight="1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2.75" customHeight="1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2.75" customHeight="1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2.75" customHeight="1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2.75" customHeight="1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2.75" customHeight="1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2.75" customHeight="1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2.75" customHeight="1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2.75" customHeight="1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2.75" customHeight="1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2.75" customHeight="1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2.75" customHeight="1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2.75" customHeight="1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2.75" customHeight="1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2.75" customHeight="1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2.75" customHeight="1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2.75" customHeight="1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2.75" customHeight="1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2.75" customHeight="1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2.75" customHeight="1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2.75" customHeight="1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2.75" customHeight="1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2.75" customHeight="1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2.75" customHeight="1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2.75" customHeight="1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2.75" customHeight="1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2.75" customHeight="1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2.75" customHeight="1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2.75" customHeight="1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2.75" customHeight="1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2.75" customHeight="1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2.75" customHeight="1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2.75" customHeight="1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2.75" customHeight="1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2.75" customHeight="1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2.75" customHeight="1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2.75" customHeight="1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2.75" customHeight="1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2.75" customHeight="1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2.75" customHeight="1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2.75" customHeight="1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2.75" customHeight="1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2.75" customHeight="1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2.75" customHeight="1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2.75" customHeight="1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2.75" customHeight="1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2.75" customHeight="1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2.75" customHeight="1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2.75" customHeight="1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2.75" customHeight="1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2.75" customHeight="1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2.75" customHeight="1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2.75" customHeight="1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2.75" customHeight="1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2.75" customHeight="1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2.75" customHeight="1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2.75" customHeight="1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2.75" customHeight="1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2.75" customHeight="1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2.75" customHeight="1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2.75" customHeight="1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2.75" customHeight="1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2.75" customHeight="1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2.75" customHeight="1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2.75" customHeight="1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2.75" customHeight="1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2.75" customHeight="1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2.75" customHeight="1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2.75" customHeight="1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2.75" customHeight="1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2.75" customHeight="1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2.75" customHeight="1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2.75" customHeight="1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2.75" customHeight="1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2.75" customHeight="1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2.75" customHeight="1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2.75" customHeight="1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2.75" customHeight="1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2.75" customHeight="1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2.75" customHeight="1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2.75" customHeight="1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2.75" customHeight="1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2.75" customHeight="1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2.75" customHeight="1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2.75" customHeight="1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2.75" customHeight="1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2.75" customHeight="1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2.75" customHeight="1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2.75" customHeight="1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2.75" customHeight="1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2.75" customHeight="1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2.75" customHeight="1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2.75" customHeight="1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2.75" customHeight="1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2.75" customHeight="1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2.75" customHeight="1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2.75" customHeight="1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2.75" customHeight="1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2.75" customHeight="1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2.75" customHeight="1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2.75" customHeight="1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2.75" customHeight="1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2.75" customHeight="1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2.75" customHeight="1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2.75" customHeight="1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2.75" customHeight="1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2.75" customHeight="1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2.75" customHeight="1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2.75" customHeight="1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2.75" customHeight="1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2.75" customHeight="1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2.75" customHeight="1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2.75" customHeight="1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2.75" customHeight="1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2.75" customHeight="1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2.75" customHeight="1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2.75" customHeight="1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2.75" customHeight="1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2.75" customHeight="1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2.75" customHeight="1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2.75" customHeight="1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2.75" customHeight="1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2.75" customHeight="1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2.75" customHeight="1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2.75" customHeight="1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2.75" customHeight="1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2.75" customHeight="1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2.75" customHeight="1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2.75" customHeight="1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2.75" customHeight="1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2.75" customHeight="1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2.75" customHeight="1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2.75" customHeight="1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2.75" customHeight="1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2.75" customHeight="1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2.75" customHeight="1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2.75" customHeight="1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2.75" customHeight="1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2.75" customHeight="1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2.75" customHeight="1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2.75" customHeight="1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2.75" customHeight="1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2.75" customHeight="1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2.75" customHeight="1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2.75" customHeight="1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2.75" customHeight="1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2.75" customHeight="1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2.75" customHeight="1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2.75" customHeight="1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2.75" customHeight="1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2.75" customHeight="1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2.75" customHeight="1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2.75" customHeight="1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2.75" customHeight="1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2.75" customHeight="1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2.75" customHeight="1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2.75" customHeight="1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2.75" customHeight="1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2.75" customHeight="1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2.75" customHeight="1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2.75" customHeight="1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2.75" customHeight="1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2.75" customHeight="1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2.75" customHeight="1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2.75" customHeight="1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2.75" customHeight="1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2.75" customHeight="1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2.75" customHeight="1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2.75" customHeight="1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2.75" customHeight="1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2.75" customHeight="1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2.75" customHeight="1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2.75" customHeight="1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2.75" customHeight="1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2.75" customHeight="1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2.75" customHeight="1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1:26" ht="12.75" customHeight="1">
      <c r="A998" s="33"/>
      <c r="B998" s="33"/>
      <c r="C998" s="33"/>
      <c r="D998" s="33"/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1:26" ht="12.75" customHeight="1">
      <c r="A999" s="33"/>
      <c r="B999" s="33"/>
      <c r="C999" s="33"/>
      <c r="D999" s="33"/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1:26" ht="12.75" customHeight="1">
      <c r="A1000" s="33"/>
      <c r="B1000" s="33"/>
      <c r="C1000" s="33"/>
      <c r="D1000" s="33"/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smkn</dc:creator>
  <cp:lastModifiedBy>smk1</cp:lastModifiedBy>
  <cp:lastPrinted>2016-06-13T06:46:34Z</cp:lastPrinted>
  <dcterms:created xsi:type="dcterms:W3CDTF">2016-05-17T02:54:51Z</dcterms:created>
  <dcterms:modified xsi:type="dcterms:W3CDTF">2017-04-17T02:20:49Z</dcterms:modified>
</cp:coreProperties>
</file>