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8c6a51a743d5f1/GitHub/xlxtractor/public/excel/"/>
    </mc:Choice>
  </mc:AlternateContent>
  <xr:revisionPtr revIDLastSave="362" documentId="13_ncr:1_{76F330E1-5893-4317-BC11-CAB3B3BCB631}" xr6:coauthVersionLast="47" xr6:coauthVersionMax="47" xr10:uidLastSave="{4D01A9BE-2B55-4F60-8DC9-3AA5B5576C50}"/>
  <bookViews>
    <workbookView xWindow="-110" yWindow="-110" windowWidth="19420" windowHeight="11500" firstSheet="1" activeTab="1" xr2:uid="{20C6CC3C-5558-49E0-8115-82AE30300C34}"/>
  </bookViews>
  <sheets>
    <sheet name="&gt;Output" sheetId="66" r:id="rId1"/>
    <sheet name="サンプル" sheetId="63" r:id="rId2"/>
    <sheet name="セル結合（列結合）" sheetId="61" r:id="rId3"/>
    <sheet name="セル結合（行結合）" sheetId="67" r:id="rId4"/>
    <sheet name="空白" sheetId="62" r:id="rId5"/>
    <sheet name="&gt;Input" sheetId="65" r:id="rId6"/>
    <sheet name="データ" sheetId="64" r:id="rId7"/>
  </sheets>
  <externalReferences>
    <externalReference r:id="rId8"/>
  </externalReferences>
  <definedNames>
    <definedName name="支払月">[1]リスト!$B$2:$B$7</definedName>
    <definedName name="支払日">[1]リスト!$C$2:$C$30</definedName>
    <definedName name="社名">#REF!</definedName>
    <definedName name="締日">[1]リスト!$A$2:$A$30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67" l="1"/>
  <c r="P13" i="67"/>
  <c r="O13" i="67"/>
  <c r="N13" i="67"/>
  <c r="M13" i="67"/>
  <c r="L13" i="67"/>
  <c r="K13" i="67"/>
  <c r="K9" i="67" s="1"/>
  <c r="J13" i="67"/>
  <c r="I13" i="67"/>
  <c r="H13" i="67"/>
  <c r="G13" i="67"/>
  <c r="Q12" i="67"/>
  <c r="P12" i="67"/>
  <c r="O12" i="67"/>
  <c r="N12" i="67"/>
  <c r="M12" i="67"/>
  <c r="L12" i="67"/>
  <c r="K12" i="67"/>
  <c r="J12" i="67"/>
  <c r="I12" i="67"/>
  <c r="H12" i="67"/>
  <c r="G12" i="67"/>
  <c r="Q11" i="67"/>
  <c r="Q10" i="67" s="1"/>
  <c r="Q9" i="67" s="1"/>
  <c r="P11" i="67"/>
  <c r="O11" i="67"/>
  <c r="O10" i="67" s="1"/>
  <c r="O9" i="67" s="1"/>
  <c r="O4" i="67" s="1"/>
  <c r="N11" i="67"/>
  <c r="N10" i="67" s="1"/>
  <c r="N9" i="67" s="1"/>
  <c r="M11" i="67"/>
  <c r="L11" i="67"/>
  <c r="K11" i="67"/>
  <c r="J11" i="67"/>
  <c r="I11" i="67"/>
  <c r="I10" i="67" s="1"/>
  <c r="I9" i="67" s="1"/>
  <c r="H11" i="67"/>
  <c r="G11" i="67"/>
  <c r="G10" i="67" s="1"/>
  <c r="G9" i="67" s="1"/>
  <c r="G4" i="67" s="1"/>
  <c r="P10" i="67"/>
  <c r="M10" i="67"/>
  <c r="L10" i="67"/>
  <c r="L9" i="67" s="1"/>
  <c r="L4" i="67" s="1"/>
  <c r="K10" i="67"/>
  <c r="J10" i="67"/>
  <c r="J9" i="67" s="1"/>
  <c r="H10" i="67"/>
  <c r="P9" i="67"/>
  <c r="M9" i="67"/>
  <c r="H9" i="67"/>
  <c r="Q8" i="67"/>
  <c r="P8" i="67"/>
  <c r="O8" i="67"/>
  <c r="N8" i="67"/>
  <c r="M8" i="67"/>
  <c r="L8" i="67"/>
  <c r="K8" i="67"/>
  <c r="J8" i="67"/>
  <c r="I8" i="67"/>
  <c r="H8" i="67"/>
  <c r="G8" i="67"/>
  <c r="Q7" i="67"/>
  <c r="P7" i="67"/>
  <c r="O7" i="67"/>
  <c r="N7" i="67"/>
  <c r="M7" i="67"/>
  <c r="L7" i="67"/>
  <c r="K7" i="67"/>
  <c r="K5" i="67" s="1"/>
  <c r="J7" i="67"/>
  <c r="J5" i="67" s="1"/>
  <c r="I7" i="67"/>
  <c r="H7" i="67"/>
  <c r="G7" i="67"/>
  <c r="Q6" i="67"/>
  <c r="P6" i="67"/>
  <c r="P5" i="67" s="1"/>
  <c r="P4" i="67" s="1"/>
  <c r="O6" i="67"/>
  <c r="N6" i="67"/>
  <c r="N5" i="67" s="1"/>
  <c r="N4" i="67" s="1"/>
  <c r="M6" i="67"/>
  <c r="M5" i="67" s="1"/>
  <c r="M4" i="67" s="1"/>
  <c r="L6" i="67"/>
  <c r="K6" i="67"/>
  <c r="J6" i="67"/>
  <c r="I6" i="67"/>
  <c r="H6" i="67"/>
  <c r="H5" i="67" s="1"/>
  <c r="H4" i="67" s="1"/>
  <c r="G6" i="67"/>
  <c r="Q5" i="67"/>
  <c r="O5" i="67"/>
  <c r="L5" i="67"/>
  <c r="I5" i="67"/>
  <c r="G5" i="67"/>
  <c r="Q13" i="62"/>
  <c r="Q9" i="62" s="1"/>
  <c r="P13" i="62"/>
  <c r="O13" i="62"/>
  <c r="N13" i="62"/>
  <c r="M13" i="62"/>
  <c r="L13" i="62"/>
  <c r="K13" i="62"/>
  <c r="J13" i="62"/>
  <c r="I13" i="62"/>
  <c r="H13" i="62"/>
  <c r="G13" i="62"/>
  <c r="Q12" i="62"/>
  <c r="P12" i="62"/>
  <c r="O12" i="62"/>
  <c r="N12" i="62"/>
  <c r="M12" i="62"/>
  <c r="M10" i="62" s="1"/>
  <c r="M9" i="62" s="1"/>
  <c r="L12" i="62"/>
  <c r="K12" i="62"/>
  <c r="J12" i="62"/>
  <c r="I12" i="62"/>
  <c r="H12" i="62"/>
  <c r="G12" i="62"/>
  <c r="Q11" i="62"/>
  <c r="P11" i="62"/>
  <c r="P10" i="62" s="1"/>
  <c r="P9" i="62" s="1"/>
  <c r="O11" i="62"/>
  <c r="O10" i="62" s="1"/>
  <c r="O9" i="62" s="1"/>
  <c r="N11" i="62"/>
  <c r="M11" i="62"/>
  <c r="L11" i="62"/>
  <c r="K11" i="62"/>
  <c r="J11" i="62"/>
  <c r="I11" i="62"/>
  <c r="I10" i="62" s="1"/>
  <c r="I9" i="62" s="1"/>
  <c r="H11" i="62"/>
  <c r="H10" i="62" s="1"/>
  <c r="H9" i="62" s="1"/>
  <c r="G11" i="62"/>
  <c r="G10" i="62" s="1"/>
  <c r="G9" i="62" s="1"/>
  <c r="Q10" i="62"/>
  <c r="N10" i="62"/>
  <c r="L10" i="62"/>
  <c r="L9" i="62" s="1"/>
  <c r="K10" i="62"/>
  <c r="K9" i="62" s="1"/>
  <c r="J10" i="62"/>
  <c r="J9" i="62" s="1"/>
  <c r="N9" i="62"/>
  <c r="Q8" i="62"/>
  <c r="Q5" i="62" s="1"/>
  <c r="P8" i="62"/>
  <c r="O8" i="62"/>
  <c r="N8" i="62"/>
  <c r="M8" i="62"/>
  <c r="L8" i="62"/>
  <c r="K8" i="62"/>
  <c r="J8" i="62"/>
  <c r="I8" i="62"/>
  <c r="I5" i="62" s="1"/>
  <c r="I4" i="62" s="1"/>
  <c r="H8" i="62"/>
  <c r="G8" i="62"/>
  <c r="Q7" i="62"/>
  <c r="P7" i="62"/>
  <c r="O7" i="62"/>
  <c r="N7" i="62"/>
  <c r="M7" i="62"/>
  <c r="M5" i="62" s="1"/>
  <c r="L7" i="62"/>
  <c r="K7" i="62"/>
  <c r="J7" i="62"/>
  <c r="I7" i="62"/>
  <c r="H7" i="62"/>
  <c r="G7" i="62"/>
  <c r="Q6" i="62"/>
  <c r="P6" i="62"/>
  <c r="P5" i="62" s="1"/>
  <c r="O6" i="62"/>
  <c r="O5" i="62" s="1"/>
  <c r="N6" i="62"/>
  <c r="N5" i="62" s="1"/>
  <c r="N4" i="62" s="1"/>
  <c r="M6" i="62"/>
  <c r="L6" i="62"/>
  <c r="L5" i="62" s="1"/>
  <c r="L4" i="62" s="1"/>
  <c r="K6" i="62"/>
  <c r="J6" i="62"/>
  <c r="I6" i="62"/>
  <c r="H6" i="62"/>
  <c r="H5" i="62" s="1"/>
  <c r="G6" i="62"/>
  <c r="G5" i="62" s="1"/>
  <c r="K5" i="62"/>
  <c r="K4" i="62" s="1"/>
  <c r="J5" i="62"/>
  <c r="H11" i="61"/>
  <c r="I11" i="61"/>
  <c r="J11" i="61"/>
  <c r="K11" i="61"/>
  <c r="L11" i="61"/>
  <c r="M11" i="61"/>
  <c r="N11" i="61"/>
  <c r="O11" i="61"/>
  <c r="P11" i="61"/>
  <c r="Q11" i="61"/>
  <c r="H12" i="61"/>
  <c r="I12" i="61"/>
  <c r="J12" i="61"/>
  <c r="K12" i="61"/>
  <c r="L12" i="61"/>
  <c r="L10" i="61" s="1"/>
  <c r="M12" i="61"/>
  <c r="N12" i="61"/>
  <c r="O12" i="61"/>
  <c r="P12" i="61"/>
  <c r="Q12" i="61"/>
  <c r="H13" i="61"/>
  <c r="I13" i="61"/>
  <c r="J13" i="61"/>
  <c r="K13" i="61"/>
  <c r="L13" i="61"/>
  <c r="M13" i="61"/>
  <c r="N13" i="61"/>
  <c r="O13" i="61"/>
  <c r="P13" i="61"/>
  <c r="Q13" i="61"/>
  <c r="G12" i="61"/>
  <c r="G13" i="61"/>
  <c r="G11" i="61"/>
  <c r="H6" i="61"/>
  <c r="I6" i="61"/>
  <c r="J6" i="61"/>
  <c r="K6" i="61"/>
  <c r="L6" i="61"/>
  <c r="M6" i="61"/>
  <c r="N6" i="61"/>
  <c r="O6" i="61"/>
  <c r="P6" i="61"/>
  <c r="Q6" i="61"/>
  <c r="H7" i="61"/>
  <c r="I7" i="61"/>
  <c r="J7" i="61"/>
  <c r="K7" i="61"/>
  <c r="L7" i="61"/>
  <c r="M7" i="61"/>
  <c r="N7" i="61"/>
  <c r="O7" i="61"/>
  <c r="P7" i="61"/>
  <c r="Q7" i="61"/>
  <c r="H8" i="61"/>
  <c r="I8" i="61"/>
  <c r="J8" i="61"/>
  <c r="K8" i="61"/>
  <c r="L8" i="61"/>
  <c r="M8" i="61"/>
  <c r="N8" i="61"/>
  <c r="O8" i="61"/>
  <c r="P8" i="61"/>
  <c r="Q8" i="61"/>
  <c r="G7" i="61"/>
  <c r="G8" i="61"/>
  <c r="G6" i="61"/>
  <c r="J4" i="67" l="1"/>
  <c r="K4" i="67"/>
  <c r="I4" i="67"/>
  <c r="Q4" i="67"/>
  <c r="G4" i="62"/>
  <c r="O4" i="62"/>
  <c r="Q4" i="62"/>
  <c r="H4" i="62"/>
  <c r="P4" i="62"/>
  <c r="M4" i="62"/>
  <c r="J4" i="62"/>
  <c r="J10" i="61"/>
  <c r="N10" i="61"/>
  <c r="H10" i="61"/>
  <c r="H9" i="61" s="1"/>
  <c r="P10" i="61"/>
  <c r="P9" i="61" s="1"/>
  <c r="Q10" i="61"/>
  <c r="Q9" i="61" s="1"/>
  <c r="H5" i="61"/>
  <c r="H4" i="61" s="1"/>
  <c r="P5" i="61"/>
  <c r="P4" i="61" s="1"/>
  <c r="M5" i="61"/>
  <c r="J5" i="61"/>
  <c r="I10" i="61"/>
  <c r="I9" i="61" s="1"/>
  <c r="J9" i="61"/>
  <c r="G10" i="61"/>
  <c r="G9" i="61" s="1"/>
  <c r="L9" i="61"/>
  <c r="L5" i="61"/>
  <c r="L4" i="61" s="1"/>
  <c r="I5" i="61"/>
  <c r="Q5" i="61"/>
  <c r="Q4" i="61" s="1"/>
  <c r="K5" i="61"/>
  <c r="N9" i="61"/>
  <c r="K10" i="61"/>
  <c r="K9" i="61" s="1"/>
  <c r="G5" i="61"/>
  <c r="O5" i="61"/>
  <c r="M10" i="61"/>
  <c r="M9" i="61" s="1"/>
  <c r="N5" i="61"/>
  <c r="O10" i="61"/>
  <c r="O9" i="61" s="1"/>
  <c r="G4" i="61" l="1"/>
  <c r="I4" i="61"/>
  <c r="K4" i="61"/>
  <c r="J4" i="61"/>
  <c r="N4" i="61"/>
  <c r="M4" i="61"/>
  <c r="O4" i="61"/>
  <c r="F6" i="63" l="1"/>
  <c r="D12" i="63"/>
  <c r="E12" i="63"/>
  <c r="F12" i="63"/>
  <c r="G12" i="63"/>
  <c r="H12" i="63"/>
  <c r="I12" i="63"/>
  <c r="J12" i="63"/>
  <c r="K12" i="63"/>
  <c r="L12" i="63"/>
  <c r="M12" i="63"/>
  <c r="N12" i="63"/>
  <c r="D13" i="63"/>
  <c r="E13" i="63"/>
  <c r="F13" i="63"/>
  <c r="G13" i="63"/>
  <c r="H13" i="63"/>
  <c r="I13" i="63"/>
  <c r="J13" i="63"/>
  <c r="K13" i="63"/>
  <c r="L13" i="63"/>
  <c r="M13" i="63"/>
  <c r="N13" i="63"/>
  <c r="E11" i="63"/>
  <c r="F11" i="63"/>
  <c r="G11" i="63"/>
  <c r="H11" i="63"/>
  <c r="I11" i="63"/>
  <c r="J11" i="63"/>
  <c r="K11" i="63"/>
  <c r="L11" i="63"/>
  <c r="M11" i="63"/>
  <c r="N11" i="63"/>
  <c r="D11" i="63"/>
  <c r="D10" i="63" s="1"/>
  <c r="D7" i="63"/>
  <c r="E7" i="63"/>
  <c r="F7" i="63"/>
  <c r="G7" i="63"/>
  <c r="H7" i="63"/>
  <c r="I7" i="63"/>
  <c r="J7" i="63"/>
  <c r="K7" i="63"/>
  <c r="L7" i="63"/>
  <c r="M7" i="63"/>
  <c r="N7" i="63"/>
  <c r="D8" i="63"/>
  <c r="E8" i="63"/>
  <c r="F8" i="63"/>
  <c r="G8" i="63"/>
  <c r="H8" i="63"/>
  <c r="I8" i="63"/>
  <c r="J8" i="63"/>
  <c r="K8" i="63"/>
  <c r="L8" i="63"/>
  <c r="M8" i="63"/>
  <c r="N8" i="63"/>
  <c r="E6" i="63"/>
  <c r="G6" i="63"/>
  <c r="H6" i="63"/>
  <c r="D6" i="63"/>
  <c r="N10" i="63" l="1"/>
  <c r="F10" i="63"/>
  <c r="F9" i="63" s="1"/>
  <c r="J6" i="63"/>
  <c r="J5" i="63" s="1"/>
  <c r="I6" i="63"/>
  <c r="I5" i="63" s="1"/>
  <c r="E5" i="63"/>
  <c r="E10" i="63"/>
  <c r="E9" i="63" s="1"/>
  <c r="D9" i="63"/>
  <c r="G10" i="63"/>
  <c r="G9" i="63" s="1"/>
  <c r="L10" i="63"/>
  <c r="L9" i="63" s="1"/>
  <c r="D5" i="63"/>
  <c r="H5" i="63"/>
  <c r="G5" i="63"/>
  <c r="K10" i="63"/>
  <c r="K9" i="63" s="1"/>
  <c r="J10" i="63"/>
  <c r="J9" i="63" s="1"/>
  <c r="F5" i="63"/>
  <c r="M10" i="63"/>
  <c r="M9" i="63" s="1"/>
  <c r="H10" i="63"/>
  <c r="H9" i="63" s="1"/>
  <c r="N9" i="63"/>
  <c r="I10" i="63"/>
  <c r="I9" i="63" s="1"/>
  <c r="H4" i="63" l="1"/>
  <c r="K6" i="63"/>
  <c r="K5" i="63" s="1"/>
  <c r="K4" i="63" s="1"/>
  <c r="D4" i="63"/>
  <c r="G4" i="63"/>
  <c r="E4" i="63"/>
  <c r="I4" i="63"/>
  <c r="J4" i="63"/>
  <c r="F4" i="63"/>
  <c r="L6" i="63" l="1"/>
  <c r="L5" i="63" s="1"/>
  <c r="L4" i="63" s="1"/>
  <c r="M6" i="63"/>
  <c r="M5" i="63" s="1"/>
  <c r="M4" i="63" s="1"/>
  <c r="N6" i="63" l="1"/>
  <c r="N5" i="63" s="1"/>
  <c r="N4" i="63" s="1"/>
</calcChain>
</file>

<file path=xl/sharedStrings.xml><?xml version="1.0" encoding="utf-8"?>
<sst xmlns="http://schemas.openxmlformats.org/spreadsheetml/2006/main" count="112" uniqueCount="25">
  <si>
    <t>広告宣伝費</t>
    <rPh sb="0" eb="5">
      <t>コウコクセンデンヒ</t>
    </rPh>
    <phoneticPr fontId="5"/>
  </si>
  <si>
    <t>ARPU</t>
  </si>
  <si>
    <t>新規獲得数</t>
    <rPh sb="0" eb="5">
      <t>シンキカクトクスウ</t>
    </rPh>
    <phoneticPr fontId="5"/>
  </si>
  <si>
    <t>KPI</t>
    <phoneticPr fontId="5"/>
  </si>
  <si>
    <t>営業人件費</t>
    <rPh sb="0" eb="5">
      <t>エイギョウジンケンヒ</t>
    </rPh>
    <phoneticPr fontId="5"/>
  </si>
  <si>
    <t>新規獲得コスト</t>
    <rPh sb="0" eb="4">
      <t>シンキカクトク</t>
    </rPh>
    <phoneticPr fontId="5"/>
  </si>
  <si>
    <t>単位</t>
    <rPh sb="0" eb="2">
      <t>タンイ</t>
    </rPh>
    <phoneticPr fontId="5"/>
  </si>
  <si>
    <t>倍</t>
    <rPh sb="0" eb="1">
      <t>バイ</t>
    </rPh>
    <phoneticPr fontId="5"/>
  </si>
  <si>
    <t>千円</t>
    <rPh sb="0" eb="2">
      <t>センエン</t>
    </rPh>
    <phoneticPr fontId="5"/>
  </si>
  <si>
    <t>件</t>
    <rPh sb="0" eb="1">
      <t>ケン</t>
    </rPh>
    <phoneticPr fontId="5"/>
  </si>
  <si>
    <t>LTV/CAC</t>
  </si>
  <si>
    <t>LTV</t>
  </si>
  <si>
    <t>Gross Margin</t>
  </si>
  <si>
    <t>%</t>
  </si>
  <si>
    <t>Churn Rate</t>
  </si>
  <si>
    <t>CAC</t>
  </si>
  <si>
    <t>サンプル</t>
    <phoneticPr fontId="5"/>
  </si>
  <si>
    <t>&gt;Input</t>
    <phoneticPr fontId="5"/>
  </si>
  <si>
    <t>シート名</t>
    <rPh sb="3" eb="4">
      <t>メイ</t>
    </rPh>
    <phoneticPr fontId="5"/>
  </si>
  <si>
    <t>詳細</t>
    <rPh sb="0" eb="2">
      <t>ショウサイ</t>
    </rPh>
    <phoneticPr fontId="5"/>
  </si>
  <si>
    <t>適当なSaaSのKPIデータ</t>
    <rPh sb="0" eb="2">
      <t>テキトウ</t>
    </rPh>
    <phoneticPr fontId="5"/>
  </si>
  <si>
    <t>データ</t>
    <phoneticPr fontId="5"/>
  </si>
  <si>
    <t>セル結合（行結合）</t>
    <phoneticPr fontId="5"/>
  </si>
  <si>
    <t>セル結合（列結合）</t>
    <rPh sb="5" eb="6">
      <t>レツ</t>
    </rPh>
    <phoneticPr fontId="5"/>
  </si>
  <si>
    <t>空白</t>
    <rPh sb="0" eb="2">
      <t>クウハク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</si>
</sst>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%"/>
  </numFmts>
  <fonts count="16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rgb="FF00B050"/>
      <name val="游ゴシック"/>
      <family val="2"/>
      <charset val="128"/>
      <scheme val="minor"/>
    </font>
    <font>
      <b/>
      <sz val="11"/>
      <color rgb="FFFFFFFF"/>
      <name val="游ゴシック"/>
      <family val="2"/>
      <charset val="128"/>
      <scheme val="minor"/>
    </font>
    <font>
      <b/>
      <sz val="10"/>
      <color rgb="FFFFFFFF"/>
      <name val="Meiryo UI"/>
      <family val="3"/>
      <charset val="128"/>
    </font>
    <font>
      <b/>
      <sz val="11"/>
      <color rgb="FFFFFFFF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6" fillId="0" borderId="0"/>
    <xf numFmtId="9" fontId="7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9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0" fontId="7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0" fillId="0" borderId="0" xfId="0" applyFont="1">
      <alignment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176" fontId="14" fillId="4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0" fontId="0" fillId="3" borderId="1" xfId="17" applyFont="1" applyFill="1" applyBorder="1">
      <alignment vertical="center"/>
    </xf>
    <xf numFmtId="40" fontId="0" fillId="3" borderId="8" xfId="17" applyFont="1" applyFill="1" applyBorder="1">
      <alignment vertical="center"/>
    </xf>
    <xf numFmtId="38" fontId="0" fillId="3" borderId="1" xfId="17" applyNumberFormat="1" applyFont="1" applyFill="1" applyBorder="1">
      <alignment vertical="center"/>
    </xf>
    <xf numFmtId="38" fontId="0" fillId="3" borderId="8" xfId="17" applyNumberFormat="1" applyFont="1" applyFill="1" applyBorder="1">
      <alignment vertical="center"/>
    </xf>
    <xf numFmtId="40" fontId="0" fillId="0" borderId="1" xfId="17" applyFont="1" applyBorder="1">
      <alignment vertical="center"/>
    </xf>
    <xf numFmtId="40" fontId="0" fillId="0" borderId="8" xfId="17" applyFont="1" applyBorder="1">
      <alignment vertical="center"/>
    </xf>
    <xf numFmtId="38" fontId="0" fillId="0" borderId="1" xfId="17" applyNumberFormat="1" applyFont="1" applyBorder="1">
      <alignment vertical="center"/>
    </xf>
    <xf numFmtId="38" fontId="0" fillId="0" borderId="8" xfId="17" applyNumberFormat="1" applyFont="1" applyBorder="1">
      <alignment vertical="center"/>
    </xf>
    <xf numFmtId="0" fontId="0" fillId="0" borderId="9" xfId="0" applyBorder="1" applyAlignment="1">
      <alignment horizontal="center" vertical="center"/>
    </xf>
    <xf numFmtId="38" fontId="0" fillId="0" borderId="2" xfId="17" applyNumberFormat="1" applyFont="1" applyBorder="1">
      <alignment vertical="center"/>
    </xf>
    <xf numFmtId="38" fontId="0" fillId="0" borderId="10" xfId="17" applyNumberFormat="1" applyFont="1" applyBorder="1">
      <alignment vertical="center"/>
    </xf>
    <xf numFmtId="176" fontId="14" fillId="4" borderId="11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40" fontId="12" fillId="0" borderId="1" xfId="17" applyFont="1" applyFill="1" applyBorder="1">
      <alignment vertical="center"/>
    </xf>
    <xf numFmtId="38" fontId="12" fillId="0" borderId="1" xfId="17" applyNumberFormat="1" applyFont="1" applyFill="1" applyBorder="1">
      <alignment vertical="center"/>
    </xf>
    <xf numFmtId="40" fontId="12" fillId="0" borderId="8" xfId="17" applyFont="1" applyFill="1" applyBorder="1">
      <alignment vertical="center"/>
    </xf>
    <xf numFmtId="38" fontId="12" fillId="0" borderId="8" xfId="17" applyNumberFormat="1" applyFont="1" applyFill="1" applyBorder="1">
      <alignment vertical="center"/>
    </xf>
    <xf numFmtId="38" fontId="12" fillId="0" borderId="2" xfId="17" applyNumberFormat="1" applyFont="1" applyFill="1" applyBorder="1">
      <alignment vertical="center"/>
    </xf>
    <xf numFmtId="38" fontId="12" fillId="0" borderId="10" xfId="17" applyNumberFormat="1" applyFont="1" applyFill="1" applyBorder="1">
      <alignment vertical="center"/>
    </xf>
    <xf numFmtId="0" fontId="0" fillId="5" borderId="0" xfId="0" applyFill="1">
      <alignment vertical="center"/>
    </xf>
    <xf numFmtId="177" fontId="0" fillId="0" borderId="1" xfId="2" applyNumberFormat="1" applyFont="1" applyBorder="1">
      <alignment vertical="center"/>
    </xf>
    <xf numFmtId="177" fontId="0" fillId="0" borderId="8" xfId="2" applyNumberFormat="1" applyFont="1" applyBorder="1">
      <alignment vertical="center"/>
    </xf>
    <xf numFmtId="9" fontId="12" fillId="0" borderId="1" xfId="2" applyFont="1" applyFill="1" applyBorder="1">
      <alignment vertical="center"/>
    </xf>
    <xf numFmtId="9" fontId="12" fillId="0" borderId="8" xfId="2" applyFont="1" applyFill="1" applyBorder="1">
      <alignment vertical="center"/>
    </xf>
    <xf numFmtId="177" fontId="12" fillId="0" borderId="1" xfId="2" applyNumberFormat="1" applyFont="1" applyFill="1" applyBorder="1">
      <alignment vertical="center"/>
    </xf>
    <xf numFmtId="177" fontId="12" fillId="0" borderId="8" xfId="2" applyNumberFormat="1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4" xfId="0" applyFill="1" applyBorder="1" applyAlignment="1">
      <alignment vertical="center"/>
    </xf>
  </cellXfs>
  <cellStyles count="18">
    <cellStyle name="パーセント" xfId="2" builtinId="5"/>
    <cellStyle name="パーセント 2" xfId="5" xr:uid="{310A3DAF-094B-4101-B688-9B6592775491}"/>
    <cellStyle name="パーセント 3" xfId="10" xr:uid="{0DD55C79-A8F5-4BB8-9A1B-210CDEBA4000}"/>
    <cellStyle name="桁区切り [0.00]" xfId="17" builtinId="3"/>
    <cellStyle name="桁区切り 2" xfId="6" xr:uid="{631E3701-ED6D-44A1-B927-3BF858D04929}"/>
    <cellStyle name="桁区切り 3" xfId="9" xr:uid="{24DD1BBD-9A50-4CB4-802D-1494A405F776}"/>
    <cellStyle name="桁区切り 4" xfId="12" xr:uid="{BEBA770F-D4D3-4DBA-AD45-28A9D5BC7443}"/>
    <cellStyle name="桁区切り 5" xfId="14" xr:uid="{F986E4A6-F3D0-48C3-8989-D4665BDBA4BE}"/>
    <cellStyle name="標準" xfId="0" builtinId="0"/>
    <cellStyle name="標準 2" xfId="1" xr:uid="{65BAEF9E-93DC-4A85-959D-DDA4D8F0203F}"/>
    <cellStyle name="標準 3" xfId="3" xr:uid="{0A576BF7-3455-4300-8362-C121DC383DD3}"/>
    <cellStyle name="標準 4" xfId="4" xr:uid="{36B0E1B4-ED2E-48C1-9A8D-9AA0B5670E08}"/>
    <cellStyle name="標準 5" xfId="7" xr:uid="{2C6BCBCE-E0F0-49D0-8AC6-5382183575EB}"/>
    <cellStyle name="標準 6" xfId="8" xr:uid="{BB67A964-3888-4225-A447-29AE10F12F49}"/>
    <cellStyle name="標準 6 2" xfId="15" xr:uid="{A7D338E8-1466-4B74-8A1B-77BDE48331C1}"/>
    <cellStyle name="標準 6 3" xfId="16" xr:uid="{CD025ABD-80B3-416C-AFD9-322C73BED53C}"/>
    <cellStyle name="標準 7" xfId="11" xr:uid="{9E361F2D-B2BF-4AAB-BBB2-E8C7B22B4F35}"/>
    <cellStyle name="標準 8" xfId="13" xr:uid="{9D1CC88F-3F40-481C-9AE1-3EC2DFE25DFB}"/>
  </cellStyles>
  <dxfs count="0"/>
  <tableStyles count="0" defaultTableStyle="TableStyleMedium2" defaultPivotStyle="PivotStyleLight16"/>
  <colors>
    <mruColors>
      <color rgb="FF0029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sadmin/Documents/&#22633;&#30000;/&#12486;&#12473;&#12488;/&#12373;&#12435;&#12407;&#12427;&#12288;&#9733;&#26410;&#25173;&#34920;v02&#65288;&#21407;&#32025;&#65289;20yy.mm&#65374;20yy.m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科目"/>
      <sheetName val="取引先"/>
      <sheetName val="振込"/>
      <sheetName val="引落"/>
      <sheetName val="集計表"/>
      <sheetName val="仕訳"/>
      <sheetName val="振込予定"/>
      <sheetName val="引落予定"/>
      <sheetName val="ログ"/>
      <sheetName val="リスト"/>
      <sheetName val="設定"/>
      <sheetName val="説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>
            <v>1</v>
          </cell>
          <cell r="B2" t="str">
            <v>0:当月</v>
          </cell>
          <cell r="C2">
            <v>1</v>
          </cell>
        </row>
        <row r="3">
          <cell r="A3">
            <v>2</v>
          </cell>
          <cell r="B3" t="str">
            <v>1:翌月</v>
          </cell>
          <cell r="C3">
            <v>2</v>
          </cell>
        </row>
        <row r="4">
          <cell r="A4">
            <v>3</v>
          </cell>
          <cell r="B4" t="str">
            <v>2:翌々月</v>
          </cell>
          <cell r="C4">
            <v>3</v>
          </cell>
        </row>
        <row r="5">
          <cell r="A5">
            <v>4</v>
          </cell>
          <cell r="B5" t="str">
            <v>3:翌々々月</v>
          </cell>
          <cell r="C5">
            <v>4</v>
          </cell>
        </row>
        <row r="6">
          <cell r="A6">
            <v>5</v>
          </cell>
          <cell r="B6" t="str">
            <v>4:翌々々々月</v>
          </cell>
          <cell r="C6">
            <v>5</v>
          </cell>
        </row>
        <row r="7">
          <cell r="A7">
            <v>6</v>
          </cell>
          <cell r="B7" t="str">
            <v>-1:前月</v>
          </cell>
          <cell r="C7">
            <v>6</v>
          </cell>
        </row>
        <row r="8">
          <cell r="A8">
            <v>7</v>
          </cell>
          <cell r="C8">
            <v>7</v>
          </cell>
        </row>
        <row r="9">
          <cell r="A9">
            <v>8</v>
          </cell>
          <cell r="C9">
            <v>8</v>
          </cell>
        </row>
        <row r="10">
          <cell r="A10">
            <v>9</v>
          </cell>
          <cell r="C10">
            <v>9</v>
          </cell>
        </row>
        <row r="11">
          <cell r="A11">
            <v>10</v>
          </cell>
          <cell r="C11">
            <v>10</v>
          </cell>
        </row>
        <row r="12">
          <cell r="A12">
            <v>11</v>
          </cell>
          <cell r="C12">
            <v>11</v>
          </cell>
        </row>
        <row r="13">
          <cell r="A13">
            <v>12</v>
          </cell>
          <cell r="C13">
            <v>12</v>
          </cell>
        </row>
        <row r="14">
          <cell r="A14">
            <v>13</v>
          </cell>
          <cell r="C14">
            <v>13</v>
          </cell>
        </row>
        <row r="15">
          <cell r="A15">
            <v>14</v>
          </cell>
          <cell r="C15">
            <v>14</v>
          </cell>
        </row>
        <row r="16">
          <cell r="A16">
            <v>15</v>
          </cell>
          <cell r="C16">
            <v>15</v>
          </cell>
        </row>
        <row r="17">
          <cell r="A17">
            <v>16</v>
          </cell>
          <cell r="C17">
            <v>16</v>
          </cell>
        </row>
        <row r="18">
          <cell r="A18">
            <v>17</v>
          </cell>
          <cell r="C18">
            <v>17</v>
          </cell>
        </row>
        <row r="19">
          <cell r="A19">
            <v>18</v>
          </cell>
          <cell r="C19">
            <v>18</v>
          </cell>
        </row>
        <row r="20">
          <cell r="A20">
            <v>19</v>
          </cell>
          <cell r="C20">
            <v>19</v>
          </cell>
        </row>
        <row r="21">
          <cell r="A21">
            <v>20</v>
          </cell>
          <cell r="C21">
            <v>20</v>
          </cell>
        </row>
        <row r="22">
          <cell r="A22">
            <v>21</v>
          </cell>
          <cell r="C22">
            <v>21</v>
          </cell>
        </row>
        <row r="23">
          <cell r="A23">
            <v>22</v>
          </cell>
          <cell r="C23">
            <v>22</v>
          </cell>
        </row>
        <row r="24">
          <cell r="A24">
            <v>23</v>
          </cell>
          <cell r="C24">
            <v>23</v>
          </cell>
        </row>
        <row r="25">
          <cell r="A25">
            <v>24</v>
          </cell>
          <cell r="C25">
            <v>24</v>
          </cell>
        </row>
        <row r="26">
          <cell r="A26">
            <v>25</v>
          </cell>
          <cell r="C26">
            <v>25</v>
          </cell>
        </row>
        <row r="27">
          <cell r="A27">
            <v>26</v>
          </cell>
          <cell r="C27">
            <v>26</v>
          </cell>
        </row>
        <row r="28">
          <cell r="A28">
            <v>27</v>
          </cell>
          <cell r="C28">
            <v>27</v>
          </cell>
        </row>
        <row r="29">
          <cell r="A29">
            <v>28</v>
          </cell>
          <cell r="C29">
            <v>28</v>
          </cell>
        </row>
        <row r="30">
          <cell r="A30" t="str">
            <v>末</v>
          </cell>
          <cell r="C30" t="str">
            <v>末</v>
          </cell>
        </row>
      </sheetData>
      <sheetData sheetId="10" refreshError="1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1788-6E11-4330-917B-3035530FEFFC}">
  <sheetPr>
    <tabColor rgb="FF002960"/>
  </sheetPr>
  <dimension ref="A1"/>
  <sheetViews>
    <sheetView workbookViewId="0"/>
  </sheetViews>
  <sheetFormatPr defaultRowHeight="18" x14ac:dyDescent="0.55000000000000004"/>
  <cols>
    <col min="1" max="16384" width="8.6640625" style="28"/>
  </cols>
  <sheetData/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A696-88B7-46F4-B4FF-1C55D34C1A69}">
  <dimension ref="B2:N13"/>
  <sheetViews>
    <sheetView showGridLines="0" tabSelected="1" zoomScale="75" workbookViewId="0"/>
  </sheetViews>
  <sheetFormatPr defaultRowHeight="18" x14ac:dyDescent="0.55000000000000004"/>
  <cols>
    <col min="1" max="1" width="2.6640625" customWidth="1"/>
    <col min="2" max="2" width="14.33203125" bestFit="1" customWidth="1"/>
    <col min="4" max="14" width="10.58203125" bestFit="1" customWidth="1"/>
  </cols>
  <sheetData>
    <row r="2" spans="2:14" ht="20" x14ac:dyDescent="0.55000000000000004">
      <c r="B2" s="1" t="s">
        <v>16</v>
      </c>
    </row>
    <row r="3" spans="2:14" x14ac:dyDescent="0.55000000000000004">
      <c r="B3" s="3" t="s">
        <v>3</v>
      </c>
      <c r="C3" s="18" t="s">
        <v>6</v>
      </c>
      <c r="D3" s="17">
        <v>1</v>
      </c>
      <c r="E3" s="4">
        <v>367</v>
      </c>
      <c r="F3" s="4">
        <v>732</v>
      </c>
      <c r="G3" s="4">
        <v>1097</v>
      </c>
      <c r="H3" s="4">
        <v>1462</v>
      </c>
      <c r="I3" s="4">
        <v>1828</v>
      </c>
      <c r="J3" s="4">
        <v>2193</v>
      </c>
      <c r="K3" s="4">
        <v>2558</v>
      </c>
      <c r="L3" s="4">
        <v>2923</v>
      </c>
      <c r="M3" s="4">
        <v>3289</v>
      </c>
      <c r="N3" s="4">
        <v>3654</v>
      </c>
    </row>
    <row r="4" spans="2:14" x14ac:dyDescent="0.55000000000000004">
      <c r="B4" s="5" t="s">
        <v>10</v>
      </c>
      <c r="C4" s="19" t="s">
        <v>7</v>
      </c>
      <c r="D4" s="6">
        <f>D5/D9</f>
        <v>0.27666666666666667</v>
      </c>
      <c r="E4" s="6">
        <f t="shared" ref="E4:G4" si="0">E5/E9</f>
        <v>0.33532000000000001</v>
      </c>
      <c r="F4" s="6">
        <f t="shared" si="0"/>
        <v>0.27093855999999999</v>
      </c>
      <c r="G4" s="6">
        <f t="shared" si="0"/>
        <v>0.37056492633333332</v>
      </c>
      <c r="H4" s="6">
        <f t="shared" ref="H4" si="1">H5/H9</f>
        <v>0.51822079698000001</v>
      </c>
      <c r="I4" s="6">
        <f t="shared" ref="I4" si="2">I5/I9</f>
        <v>0.41872240395984001</v>
      </c>
      <c r="J4" s="6">
        <f t="shared" ref="J4" si="3">J5/J9</f>
        <v>0.67548065583243633</v>
      </c>
      <c r="K4" s="6">
        <f t="shared" ref="K4" si="4">K5/K9</f>
        <v>1.1034417043885349</v>
      </c>
      <c r="L4" s="6">
        <f t="shared" ref="L4" si="5">L5/L9</f>
        <v>0.79091853779074983</v>
      </c>
      <c r="M4" s="6">
        <f t="shared" ref="M4" si="6">M5/M9</f>
        <v>1.9668106820440425</v>
      </c>
      <c r="N4" s="7">
        <f t="shared" ref="N4" si="7">N5/N9</f>
        <v>3.6306720018015475</v>
      </c>
    </row>
    <row r="5" spans="2:14" x14ac:dyDescent="0.55000000000000004">
      <c r="B5" s="5" t="s">
        <v>11</v>
      </c>
      <c r="C5" s="19" t="s">
        <v>8</v>
      </c>
      <c r="D5" s="8">
        <f>D6*D7/D8</f>
        <v>83</v>
      </c>
      <c r="E5" s="8">
        <f t="shared" ref="E5:G5" si="8">E6*E7/E8</f>
        <v>83.83</v>
      </c>
      <c r="F5" s="8">
        <f t="shared" si="8"/>
        <v>101.60195999999999</v>
      </c>
      <c r="G5" s="8">
        <f t="shared" si="8"/>
        <v>111.1694779</v>
      </c>
      <c r="H5" s="8">
        <f t="shared" ref="H5" si="9">H6*H7/H8</f>
        <v>129.55519924500001</v>
      </c>
      <c r="I5" s="8">
        <f t="shared" ref="I5" si="10">I6*I7/I8</f>
        <v>157.02090148494</v>
      </c>
      <c r="J5" s="8">
        <f t="shared" ref="J5" si="11">J6*J7/J8</f>
        <v>202.6441967497309</v>
      </c>
      <c r="K5" s="8">
        <f t="shared" ref="K5" si="12">K6*K7/K8</f>
        <v>275.86042609713371</v>
      </c>
      <c r="L5" s="8">
        <f t="shared" ref="L5" si="13">L6*L7/L8</f>
        <v>395.45926889537492</v>
      </c>
      <c r="M5" s="8">
        <f t="shared" ref="M5" si="14">M6*M7/M8</f>
        <v>590.04320461321277</v>
      </c>
      <c r="N5" s="9">
        <f t="shared" ref="N5" si="15">N6*N7/N8</f>
        <v>907.6680004503869</v>
      </c>
    </row>
    <row r="6" spans="2:14" x14ac:dyDescent="0.55000000000000004">
      <c r="B6" s="5" t="s">
        <v>1</v>
      </c>
      <c r="C6" s="19" t="s">
        <v>8</v>
      </c>
      <c r="D6" s="22">
        <f>INDEX(データ!$B$3:$N$9, MATCH($B6,データ!$B$3:$B$9,0), MATCH(D$3, データ!$B$3:$N$3, 0))</f>
        <v>1</v>
      </c>
      <c r="E6" s="22">
        <f>INDEX(データ!$B$3:$N$9, MATCH($B6,データ!$B$3:$B$9,0), MATCH(E$3, データ!$B$3:$N$3, 0))</f>
        <v>1</v>
      </c>
      <c r="F6" s="22">
        <f>INDEX(データ!$B$3:$N$9, MATCH($B6,データ!$B$3:$B$9,0), MATCH(F$3, データ!$B$3:$N$3, 0))</f>
        <v>1.2</v>
      </c>
      <c r="G6" s="22">
        <f>INDEX(データ!$B$3:$N$9, MATCH($B6,データ!$B$3:$B$9,0), MATCH(G$3, データ!$B$3:$N$3, 0))</f>
        <v>1.3</v>
      </c>
      <c r="H6" s="22">
        <f>INDEX(データ!$B$3:$N$9, MATCH($B6,データ!$B$3:$B$9,0), MATCH(H$3, データ!$B$3:$N$3, 0))</f>
        <v>1.5</v>
      </c>
      <c r="I6" s="22">
        <f>INDEX(データ!$B$3:$N$9, MATCH($B6,データ!$B$3:$B$9,0), MATCH(I$3, データ!$B$3:$N$3, 0))</f>
        <v>1.8</v>
      </c>
      <c r="J6" s="22">
        <f>INDEX(データ!$B$3:$N$9, MATCH($B6,データ!$B$3:$B$9,0), MATCH(J$3, データ!$B$3:$N$3, 0))</f>
        <v>2.2999999999999998</v>
      </c>
      <c r="K6" s="22">
        <f>INDEX(データ!$B$3:$N$9, MATCH($B6,データ!$B$3:$B$9,0), MATCH(K$3, データ!$B$3:$N$3, 0))</f>
        <v>3.1</v>
      </c>
      <c r="L6" s="22">
        <f>INDEX(データ!$B$3:$N$9, MATCH($B6,データ!$B$3:$B$9,0), MATCH(L$3, データ!$B$3:$N$3, 0))</f>
        <v>4.4000000000000004</v>
      </c>
      <c r="M6" s="22">
        <f>INDEX(データ!$B$3:$N$9, MATCH($B6,データ!$B$3:$B$9,0), MATCH(M$3, データ!$B$3:$N$3, 0))</f>
        <v>6.5</v>
      </c>
      <c r="N6" s="24">
        <f>INDEX(データ!$B$3:$N$9, MATCH($B6,データ!$B$3:$B$9,0), MATCH(N$3, データ!$B$3:$N$3, 0))</f>
        <v>9.9</v>
      </c>
    </row>
    <row r="7" spans="2:14" x14ac:dyDescent="0.55000000000000004">
      <c r="B7" s="5" t="s">
        <v>12</v>
      </c>
      <c r="C7" s="19" t="s">
        <v>13</v>
      </c>
      <c r="D7" s="31">
        <f>INDEX(データ!$B$3:$N$9, MATCH($B7,データ!$B$3:$B$9,0), MATCH(D$3, データ!$B$3:$N$3, 0))</f>
        <v>0.83</v>
      </c>
      <c r="E7" s="31">
        <f>INDEX(データ!$B$3:$N$9, MATCH($B7,データ!$B$3:$B$9,0), MATCH(E$3, データ!$B$3:$N$3, 0))</f>
        <v>0.83829999999999993</v>
      </c>
      <c r="F7" s="31">
        <f>INDEX(データ!$B$3:$N$9, MATCH($B7,データ!$B$3:$B$9,0), MATCH(F$3, データ!$B$3:$N$3, 0))</f>
        <v>0.84668299999999996</v>
      </c>
      <c r="G7" s="31">
        <f>INDEX(データ!$B$3:$N$9, MATCH($B7,データ!$B$3:$B$9,0), MATCH(G$3, データ!$B$3:$N$3, 0))</f>
        <v>0.85514983</v>
      </c>
      <c r="H7" s="31">
        <f>INDEX(データ!$B$3:$N$9, MATCH($B7,データ!$B$3:$B$9,0), MATCH(H$3, データ!$B$3:$N$3, 0))</f>
        <v>0.86370132830000002</v>
      </c>
      <c r="I7" s="31">
        <f>INDEX(データ!$B$3:$N$9, MATCH($B7,データ!$B$3:$B$9,0), MATCH(I$3, データ!$B$3:$N$3, 0))</f>
        <v>0.87233834158300005</v>
      </c>
      <c r="J7" s="31">
        <f>INDEX(データ!$B$3:$N$9, MATCH($B7,データ!$B$3:$B$9,0), MATCH(J$3, データ!$B$3:$N$3, 0))</f>
        <v>0.88106172499883006</v>
      </c>
      <c r="K7" s="31">
        <f>INDEX(データ!$B$3:$N$9, MATCH($B7,データ!$B$3:$B$9,0), MATCH(K$3, データ!$B$3:$N$3, 0))</f>
        <v>0.88987234224881839</v>
      </c>
      <c r="L7" s="31">
        <f>INDEX(データ!$B$3:$N$9, MATCH($B7,データ!$B$3:$B$9,0), MATCH(L$3, データ!$B$3:$N$3, 0))</f>
        <v>0.8987710656713066</v>
      </c>
      <c r="M7" s="31">
        <f>INDEX(データ!$B$3:$N$9, MATCH($B7,データ!$B$3:$B$9,0), MATCH(M$3, データ!$B$3:$N$3, 0))</f>
        <v>0.90775877632801971</v>
      </c>
      <c r="N7" s="32">
        <f>INDEX(データ!$B$3:$N$9, MATCH($B7,データ!$B$3:$B$9,0), MATCH(N$3, データ!$B$3:$N$3, 0))</f>
        <v>0.91683636409129987</v>
      </c>
    </row>
    <row r="8" spans="2:14" x14ac:dyDescent="0.55000000000000004">
      <c r="B8" s="5" t="s">
        <v>14</v>
      </c>
      <c r="C8" s="19" t="s">
        <v>13</v>
      </c>
      <c r="D8" s="33">
        <f>INDEX(データ!$B$3:$N$9, MATCH($B8,データ!$B$3:$B$9,0), MATCH(D$3, データ!$B$3:$N$3, 0))</f>
        <v>0.01</v>
      </c>
      <c r="E8" s="33">
        <f>INDEX(データ!$B$3:$N$9, MATCH($B8,データ!$B$3:$B$9,0), MATCH(E$3, データ!$B$3:$N$3, 0))</f>
        <v>0.01</v>
      </c>
      <c r="F8" s="33">
        <f>INDEX(データ!$B$3:$N$9, MATCH($B8,データ!$B$3:$B$9,0), MATCH(F$3, データ!$B$3:$N$3, 0))</f>
        <v>0.01</v>
      </c>
      <c r="G8" s="33">
        <f>INDEX(データ!$B$3:$N$9, MATCH($B8,データ!$B$3:$B$9,0), MATCH(G$3, データ!$B$3:$N$3, 0))</f>
        <v>0.01</v>
      </c>
      <c r="H8" s="33">
        <f>INDEX(データ!$B$3:$N$9, MATCH($B8,データ!$B$3:$B$9,0), MATCH(H$3, データ!$B$3:$N$3, 0))</f>
        <v>0.01</v>
      </c>
      <c r="I8" s="33">
        <f>INDEX(データ!$B$3:$N$9, MATCH($B8,データ!$B$3:$B$9,0), MATCH(I$3, データ!$B$3:$N$3, 0))</f>
        <v>0.01</v>
      </c>
      <c r="J8" s="33">
        <f>INDEX(データ!$B$3:$N$9, MATCH($B8,データ!$B$3:$B$9,0), MATCH(J$3, データ!$B$3:$N$3, 0))</f>
        <v>0.01</v>
      </c>
      <c r="K8" s="33">
        <f>INDEX(データ!$B$3:$N$9, MATCH($B8,データ!$B$3:$B$9,0), MATCH(K$3, データ!$B$3:$N$3, 0))</f>
        <v>0.01</v>
      </c>
      <c r="L8" s="33">
        <f>INDEX(データ!$B$3:$N$9, MATCH($B8,データ!$B$3:$B$9,0), MATCH(L$3, データ!$B$3:$N$3, 0))</f>
        <v>0.01</v>
      </c>
      <c r="M8" s="33">
        <f>INDEX(データ!$B$3:$N$9, MATCH($B8,データ!$B$3:$B$9,0), MATCH(M$3, データ!$B$3:$N$3, 0))</f>
        <v>0.01</v>
      </c>
      <c r="N8" s="34">
        <f>INDEX(データ!$B$3:$N$9, MATCH($B8,データ!$B$3:$B$9,0), MATCH(N$3, データ!$B$3:$N$3, 0))</f>
        <v>0.01</v>
      </c>
    </row>
    <row r="9" spans="2:14" x14ac:dyDescent="0.55000000000000004">
      <c r="B9" s="5" t="s">
        <v>15</v>
      </c>
      <c r="C9" s="19" t="s">
        <v>8</v>
      </c>
      <c r="D9" s="8">
        <f>D10/D13</f>
        <v>300</v>
      </c>
      <c r="E9" s="8">
        <f t="shared" ref="E9:G9" si="16">E10/E13</f>
        <v>250</v>
      </c>
      <c r="F9" s="8">
        <f t="shared" si="16"/>
        <v>375</v>
      </c>
      <c r="G9" s="8">
        <f t="shared" si="16"/>
        <v>300</v>
      </c>
      <c r="H9" s="8">
        <f t="shared" ref="H9" si="17">H10/H13</f>
        <v>250</v>
      </c>
      <c r="I9" s="8">
        <f t="shared" ref="I9" si="18">I10/I13</f>
        <v>375</v>
      </c>
      <c r="J9" s="8">
        <f t="shared" ref="J9" si="19">J10/J13</f>
        <v>300</v>
      </c>
      <c r="K9" s="8">
        <f t="shared" ref="K9" si="20">K10/K13</f>
        <v>250</v>
      </c>
      <c r="L9" s="8">
        <f t="shared" ref="L9" si="21">L10/L13</f>
        <v>500</v>
      </c>
      <c r="M9" s="8">
        <f t="shared" ref="M9" si="22">M10/M13</f>
        <v>300</v>
      </c>
      <c r="N9" s="9">
        <f t="shared" ref="N9" si="23">N10/N13</f>
        <v>250</v>
      </c>
    </row>
    <row r="10" spans="2:14" x14ac:dyDescent="0.55000000000000004">
      <c r="B10" s="5" t="s">
        <v>5</v>
      </c>
      <c r="C10" s="19" t="s">
        <v>8</v>
      </c>
      <c r="D10" s="8">
        <f>D11+D12</f>
        <v>15000</v>
      </c>
      <c r="E10" s="8">
        <f t="shared" ref="E10:G10" si="24">E11+E12</f>
        <v>15000</v>
      </c>
      <c r="F10" s="8">
        <f t="shared" si="24"/>
        <v>15000</v>
      </c>
      <c r="G10" s="8">
        <f t="shared" si="24"/>
        <v>15000</v>
      </c>
      <c r="H10" s="8">
        <f t="shared" ref="H10" si="25">H11+H12</f>
        <v>15000</v>
      </c>
      <c r="I10" s="8">
        <f t="shared" ref="I10" si="26">I11+I12</f>
        <v>15000</v>
      </c>
      <c r="J10" s="8">
        <f t="shared" ref="J10" si="27">J11+J12</f>
        <v>15000</v>
      </c>
      <c r="K10" s="8">
        <f t="shared" ref="K10" si="28">K11+K12</f>
        <v>15000</v>
      </c>
      <c r="L10" s="8">
        <f t="shared" ref="L10" si="29">L11+L12</f>
        <v>15000</v>
      </c>
      <c r="M10" s="8">
        <f t="shared" ref="M10" si="30">M11+M12</f>
        <v>15000</v>
      </c>
      <c r="N10" s="9">
        <f t="shared" ref="N10" si="31">N11+N12</f>
        <v>15000</v>
      </c>
    </row>
    <row r="11" spans="2:14" x14ac:dyDescent="0.55000000000000004">
      <c r="B11" s="5" t="s">
        <v>0</v>
      </c>
      <c r="C11" s="19" t="s">
        <v>8</v>
      </c>
      <c r="D11" s="23">
        <f>INDEX(データ!$B$3:$N$9, MATCH($B11,データ!$B$3:$B$9,0), MATCH(D$3, データ!$B$3:$N$3, 0))</f>
        <v>10000</v>
      </c>
      <c r="E11" s="23">
        <f>INDEX(データ!$B$3:$N$9, MATCH($B11,データ!$B$3:$B$9,0), MATCH(E$3, データ!$B$3:$N$3, 0))</f>
        <v>10000</v>
      </c>
      <c r="F11" s="23">
        <f>INDEX(データ!$B$3:$N$9, MATCH($B11,データ!$B$3:$B$9,0), MATCH(F$3, データ!$B$3:$N$3, 0))</f>
        <v>10000</v>
      </c>
      <c r="G11" s="23">
        <f>INDEX(データ!$B$3:$N$9, MATCH($B11,データ!$B$3:$B$9,0), MATCH(G$3, データ!$B$3:$N$3, 0))</f>
        <v>10000</v>
      </c>
      <c r="H11" s="23">
        <f>INDEX(データ!$B$3:$N$9, MATCH($B11,データ!$B$3:$B$9,0), MATCH(H$3, データ!$B$3:$N$3, 0))</f>
        <v>10000</v>
      </c>
      <c r="I11" s="23">
        <f>INDEX(データ!$B$3:$N$9, MATCH($B11,データ!$B$3:$B$9,0), MATCH(I$3, データ!$B$3:$N$3, 0))</f>
        <v>10000</v>
      </c>
      <c r="J11" s="23">
        <f>INDEX(データ!$B$3:$N$9, MATCH($B11,データ!$B$3:$B$9,0), MATCH(J$3, データ!$B$3:$N$3, 0))</f>
        <v>10000</v>
      </c>
      <c r="K11" s="23">
        <f>INDEX(データ!$B$3:$N$9, MATCH($B11,データ!$B$3:$B$9,0), MATCH(K$3, データ!$B$3:$N$3, 0))</f>
        <v>10000</v>
      </c>
      <c r="L11" s="23">
        <f>INDEX(データ!$B$3:$N$9, MATCH($B11,データ!$B$3:$B$9,0), MATCH(L$3, データ!$B$3:$N$3, 0))</f>
        <v>10000</v>
      </c>
      <c r="M11" s="23">
        <f>INDEX(データ!$B$3:$N$9, MATCH($B11,データ!$B$3:$B$9,0), MATCH(M$3, データ!$B$3:$N$3, 0))</f>
        <v>10000</v>
      </c>
      <c r="N11" s="25">
        <f>INDEX(データ!$B$3:$N$9, MATCH($B11,データ!$B$3:$B$9,0), MATCH(N$3, データ!$B$3:$N$3, 0))</f>
        <v>10000</v>
      </c>
    </row>
    <row r="12" spans="2:14" x14ac:dyDescent="0.55000000000000004">
      <c r="B12" s="5" t="s">
        <v>4</v>
      </c>
      <c r="C12" s="19" t="s">
        <v>8</v>
      </c>
      <c r="D12" s="23">
        <f>INDEX(データ!$B$3:$N$9, MATCH($B12,データ!$B$3:$B$9,0), MATCH(D$3, データ!$B$3:$N$3, 0))</f>
        <v>5000</v>
      </c>
      <c r="E12" s="23">
        <f>INDEX(データ!$B$3:$N$9, MATCH($B12,データ!$B$3:$B$9,0), MATCH(E$3, データ!$B$3:$N$3, 0))</f>
        <v>5000</v>
      </c>
      <c r="F12" s="23">
        <f>INDEX(データ!$B$3:$N$9, MATCH($B12,データ!$B$3:$B$9,0), MATCH(F$3, データ!$B$3:$N$3, 0))</f>
        <v>5000</v>
      </c>
      <c r="G12" s="23">
        <f>INDEX(データ!$B$3:$N$9, MATCH($B12,データ!$B$3:$B$9,0), MATCH(G$3, データ!$B$3:$N$3, 0))</f>
        <v>5000</v>
      </c>
      <c r="H12" s="23">
        <f>INDEX(データ!$B$3:$N$9, MATCH($B12,データ!$B$3:$B$9,0), MATCH(H$3, データ!$B$3:$N$3, 0))</f>
        <v>5000</v>
      </c>
      <c r="I12" s="23">
        <f>INDEX(データ!$B$3:$N$9, MATCH($B12,データ!$B$3:$B$9,0), MATCH(I$3, データ!$B$3:$N$3, 0))</f>
        <v>5000</v>
      </c>
      <c r="J12" s="23">
        <f>INDEX(データ!$B$3:$N$9, MATCH($B12,データ!$B$3:$B$9,0), MATCH(J$3, データ!$B$3:$N$3, 0))</f>
        <v>5000</v>
      </c>
      <c r="K12" s="23">
        <f>INDEX(データ!$B$3:$N$9, MATCH($B12,データ!$B$3:$B$9,0), MATCH(K$3, データ!$B$3:$N$3, 0))</f>
        <v>5000</v>
      </c>
      <c r="L12" s="23">
        <f>INDEX(データ!$B$3:$N$9, MATCH($B12,データ!$B$3:$B$9,0), MATCH(L$3, データ!$B$3:$N$3, 0))</f>
        <v>5000</v>
      </c>
      <c r="M12" s="23">
        <f>INDEX(データ!$B$3:$N$9, MATCH($B12,データ!$B$3:$B$9,0), MATCH(M$3, データ!$B$3:$N$3, 0))</f>
        <v>5000</v>
      </c>
      <c r="N12" s="25">
        <f>INDEX(データ!$B$3:$N$9, MATCH($B12,データ!$B$3:$B$9,0), MATCH(N$3, データ!$B$3:$N$3, 0))</f>
        <v>5000</v>
      </c>
    </row>
    <row r="13" spans="2:14" x14ac:dyDescent="0.55000000000000004">
      <c r="B13" s="14" t="s">
        <v>2</v>
      </c>
      <c r="C13" s="20" t="s">
        <v>9</v>
      </c>
      <c r="D13" s="26">
        <f>INDEX(データ!$B$3:$N$9, MATCH($B13,データ!$B$3:$B$9,0), MATCH(D$3, データ!$B$3:$N$3, 0))</f>
        <v>50</v>
      </c>
      <c r="E13" s="26">
        <f>INDEX(データ!$B$3:$N$9, MATCH($B13,データ!$B$3:$B$9,0), MATCH(E$3, データ!$B$3:$N$3, 0))</f>
        <v>60</v>
      </c>
      <c r="F13" s="26">
        <f>INDEX(データ!$B$3:$N$9, MATCH($B13,データ!$B$3:$B$9,0), MATCH(F$3, データ!$B$3:$N$3, 0))</f>
        <v>40</v>
      </c>
      <c r="G13" s="26">
        <f>INDEX(データ!$B$3:$N$9, MATCH($B13,データ!$B$3:$B$9,0), MATCH(G$3, データ!$B$3:$N$3, 0))</f>
        <v>50</v>
      </c>
      <c r="H13" s="26">
        <f>INDEX(データ!$B$3:$N$9, MATCH($B13,データ!$B$3:$B$9,0), MATCH(H$3, データ!$B$3:$N$3, 0))</f>
        <v>60</v>
      </c>
      <c r="I13" s="26">
        <f>INDEX(データ!$B$3:$N$9, MATCH($B13,データ!$B$3:$B$9,0), MATCH(I$3, データ!$B$3:$N$3, 0))</f>
        <v>40</v>
      </c>
      <c r="J13" s="26">
        <f>INDEX(データ!$B$3:$N$9, MATCH($B13,データ!$B$3:$B$9,0), MATCH(J$3, データ!$B$3:$N$3, 0))</f>
        <v>50</v>
      </c>
      <c r="K13" s="26">
        <f>INDEX(データ!$B$3:$N$9, MATCH($B13,データ!$B$3:$B$9,0), MATCH(K$3, データ!$B$3:$N$3, 0))</f>
        <v>60</v>
      </c>
      <c r="L13" s="26">
        <f>INDEX(データ!$B$3:$N$9, MATCH($B13,データ!$B$3:$B$9,0), MATCH(L$3, データ!$B$3:$N$3, 0))</f>
        <v>30</v>
      </c>
      <c r="M13" s="26">
        <f>INDEX(データ!$B$3:$N$9, MATCH($B13,データ!$B$3:$B$9,0), MATCH(M$3, データ!$B$3:$N$3, 0))</f>
        <v>50</v>
      </c>
      <c r="N13" s="27">
        <f>INDEX(データ!$B$3:$N$9, MATCH($B13,データ!$B$3:$B$9,0), MATCH(N$3, データ!$B$3:$N$3, 0))</f>
        <v>60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E84C-BA78-4341-997A-F288D57A579E}">
  <dimension ref="B2:Q13"/>
  <sheetViews>
    <sheetView showGridLines="0" zoomScale="56" workbookViewId="0"/>
  </sheetViews>
  <sheetFormatPr defaultRowHeight="18" x14ac:dyDescent="0.55000000000000004"/>
  <cols>
    <col min="1" max="1" width="2.6640625" customWidth="1"/>
    <col min="2" max="2" width="9.58203125" bestFit="1" customWidth="1"/>
    <col min="3" max="3" width="5.33203125" bestFit="1" customWidth="1"/>
    <col min="4" max="4" width="14.6640625" bestFit="1" customWidth="1"/>
    <col min="5" max="5" width="10.6640625" bestFit="1" customWidth="1"/>
    <col min="7" max="17" width="10.58203125" bestFit="1" customWidth="1"/>
  </cols>
  <sheetData>
    <row r="2" spans="2:17" ht="20" x14ac:dyDescent="0.55000000000000004">
      <c r="B2" s="1" t="s">
        <v>23</v>
      </c>
      <c r="C2" s="1"/>
      <c r="D2" s="1"/>
      <c r="E2" s="1"/>
    </row>
    <row r="3" spans="2:17" x14ac:dyDescent="0.55000000000000004">
      <c r="B3" s="2" t="s">
        <v>3</v>
      </c>
      <c r="C3" s="2"/>
      <c r="D3" s="2"/>
      <c r="E3" s="2"/>
      <c r="F3" s="18" t="s">
        <v>6</v>
      </c>
      <c r="G3" s="17">
        <v>1</v>
      </c>
      <c r="H3" s="4">
        <v>367</v>
      </c>
      <c r="I3" s="4">
        <v>732</v>
      </c>
      <c r="J3" s="4">
        <v>1097</v>
      </c>
      <c r="K3" s="4">
        <v>1462</v>
      </c>
      <c r="L3" s="4">
        <v>1828</v>
      </c>
      <c r="M3" s="4">
        <v>2193</v>
      </c>
      <c r="N3" s="4">
        <v>2558</v>
      </c>
      <c r="O3" s="4">
        <v>2923</v>
      </c>
      <c r="P3" s="4">
        <v>3289</v>
      </c>
      <c r="Q3" s="4">
        <v>3654</v>
      </c>
    </row>
    <row r="4" spans="2:17" x14ac:dyDescent="0.55000000000000004">
      <c r="B4" s="37" t="s">
        <v>10</v>
      </c>
      <c r="C4" s="37"/>
      <c r="D4" s="37"/>
      <c r="E4" s="37"/>
      <c r="F4" s="19" t="s">
        <v>7</v>
      </c>
      <c r="G4" s="6">
        <f>G5/G9</f>
        <v>0.27666666666666667</v>
      </c>
      <c r="H4" s="6">
        <f t="shared" ref="H4:Q4" si="0">H5/H9</f>
        <v>0.33532000000000001</v>
      </c>
      <c r="I4" s="6">
        <f t="shared" si="0"/>
        <v>0.27093855999999999</v>
      </c>
      <c r="J4" s="6">
        <f t="shared" si="0"/>
        <v>0.37056492633333332</v>
      </c>
      <c r="K4" s="6">
        <f t="shared" si="0"/>
        <v>0.51822079698000001</v>
      </c>
      <c r="L4" s="6">
        <f t="shared" si="0"/>
        <v>0.41872240395984001</v>
      </c>
      <c r="M4" s="6">
        <f t="shared" si="0"/>
        <v>0.67548065583243633</v>
      </c>
      <c r="N4" s="6">
        <f t="shared" si="0"/>
        <v>1.1034417043885349</v>
      </c>
      <c r="O4" s="6">
        <f t="shared" si="0"/>
        <v>0.79091853779074983</v>
      </c>
      <c r="P4" s="6">
        <f t="shared" si="0"/>
        <v>1.9668106820440425</v>
      </c>
      <c r="Q4" s="7">
        <f t="shared" si="0"/>
        <v>3.6306720018015475</v>
      </c>
    </row>
    <row r="5" spans="2:17" x14ac:dyDescent="0.55000000000000004">
      <c r="B5" s="36"/>
      <c r="C5" s="37" t="s">
        <v>11</v>
      </c>
      <c r="D5" s="37"/>
      <c r="E5" s="37"/>
      <c r="F5" s="19" t="s">
        <v>8</v>
      </c>
      <c r="G5" s="8">
        <f>G6*G7/G8</f>
        <v>83</v>
      </c>
      <c r="H5" s="8">
        <f t="shared" ref="H5:Q5" si="1">H6*H7/H8</f>
        <v>83.83</v>
      </c>
      <c r="I5" s="8">
        <f t="shared" si="1"/>
        <v>101.60195999999999</v>
      </c>
      <c r="J5" s="8">
        <f t="shared" si="1"/>
        <v>111.1694779</v>
      </c>
      <c r="K5" s="8">
        <f t="shared" si="1"/>
        <v>129.55519924500001</v>
      </c>
      <c r="L5" s="8">
        <f t="shared" si="1"/>
        <v>157.02090148494</v>
      </c>
      <c r="M5" s="8">
        <f t="shared" si="1"/>
        <v>202.6441967497309</v>
      </c>
      <c r="N5" s="8">
        <f t="shared" si="1"/>
        <v>275.86042609713371</v>
      </c>
      <c r="O5" s="8">
        <f t="shared" si="1"/>
        <v>395.45926889537492</v>
      </c>
      <c r="P5" s="8">
        <f t="shared" si="1"/>
        <v>590.04320461321277</v>
      </c>
      <c r="Q5" s="9">
        <f t="shared" si="1"/>
        <v>907.6680004503869</v>
      </c>
    </row>
    <row r="6" spans="2:17" x14ac:dyDescent="0.55000000000000004">
      <c r="B6" s="36"/>
      <c r="C6" s="36"/>
      <c r="D6" s="37" t="s">
        <v>1</v>
      </c>
      <c r="E6" s="37"/>
      <c r="F6" s="19" t="s">
        <v>8</v>
      </c>
      <c r="G6" s="22">
        <f>INDEX(データ!$B$3:$N$9, MATCH($D6,データ!$B$3:$B$9,0), MATCH(G$3, データ!$B$3:$N$3, 0))</f>
        <v>1</v>
      </c>
      <c r="H6" s="22">
        <f>INDEX(データ!$B$3:$N$9, MATCH($D6,データ!$B$3:$B$9,0), MATCH(H$3, データ!$B$3:$N$3, 0))</f>
        <v>1</v>
      </c>
      <c r="I6" s="22">
        <f>INDEX(データ!$B$3:$N$9, MATCH($D6,データ!$B$3:$B$9,0), MATCH(I$3, データ!$B$3:$N$3, 0))</f>
        <v>1.2</v>
      </c>
      <c r="J6" s="22">
        <f>INDEX(データ!$B$3:$N$9, MATCH($D6,データ!$B$3:$B$9,0), MATCH(J$3, データ!$B$3:$N$3, 0))</f>
        <v>1.3</v>
      </c>
      <c r="K6" s="22">
        <f>INDEX(データ!$B$3:$N$9, MATCH($D6,データ!$B$3:$B$9,0), MATCH(K$3, データ!$B$3:$N$3, 0))</f>
        <v>1.5</v>
      </c>
      <c r="L6" s="22">
        <f>INDEX(データ!$B$3:$N$9, MATCH($D6,データ!$B$3:$B$9,0), MATCH(L$3, データ!$B$3:$N$3, 0))</f>
        <v>1.8</v>
      </c>
      <c r="M6" s="22">
        <f>INDEX(データ!$B$3:$N$9, MATCH($D6,データ!$B$3:$B$9,0), MATCH(M$3, データ!$B$3:$N$3, 0))</f>
        <v>2.2999999999999998</v>
      </c>
      <c r="N6" s="22">
        <f>INDEX(データ!$B$3:$N$9, MATCH($D6,データ!$B$3:$B$9,0), MATCH(N$3, データ!$B$3:$N$3, 0))</f>
        <v>3.1</v>
      </c>
      <c r="O6" s="22">
        <f>INDEX(データ!$B$3:$N$9, MATCH($D6,データ!$B$3:$B$9,0), MATCH(O$3, データ!$B$3:$N$3, 0))</f>
        <v>4.4000000000000004</v>
      </c>
      <c r="P6" s="22">
        <f>INDEX(データ!$B$3:$N$9, MATCH($D6,データ!$B$3:$B$9,0), MATCH(P$3, データ!$B$3:$N$3, 0))</f>
        <v>6.5</v>
      </c>
      <c r="Q6" s="24">
        <f>INDEX(データ!$B$3:$N$9, MATCH($D6,データ!$B$3:$B$9,0), MATCH(Q$3, データ!$B$3:$N$3, 0))</f>
        <v>9.9</v>
      </c>
    </row>
    <row r="7" spans="2:17" x14ac:dyDescent="0.55000000000000004">
      <c r="B7" s="36"/>
      <c r="C7" s="36"/>
      <c r="D7" s="37" t="s">
        <v>12</v>
      </c>
      <c r="E7" s="37"/>
      <c r="F7" s="19" t="s">
        <v>13</v>
      </c>
      <c r="G7" s="22">
        <f>INDEX(データ!$B$3:$N$9, MATCH($D7,データ!$B$3:$B$9,0), MATCH(G$3, データ!$B$3:$N$3, 0))</f>
        <v>0.83</v>
      </c>
      <c r="H7" s="22">
        <f>INDEX(データ!$B$3:$N$9, MATCH($D7,データ!$B$3:$B$9,0), MATCH(H$3, データ!$B$3:$N$3, 0))</f>
        <v>0.83829999999999993</v>
      </c>
      <c r="I7" s="22">
        <f>INDEX(データ!$B$3:$N$9, MATCH($D7,データ!$B$3:$B$9,0), MATCH(I$3, データ!$B$3:$N$3, 0))</f>
        <v>0.84668299999999996</v>
      </c>
      <c r="J7" s="22">
        <f>INDEX(データ!$B$3:$N$9, MATCH($D7,データ!$B$3:$B$9,0), MATCH(J$3, データ!$B$3:$N$3, 0))</f>
        <v>0.85514983</v>
      </c>
      <c r="K7" s="22">
        <f>INDEX(データ!$B$3:$N$9, MATCH($D7,データ!$B$3:$B$9,0), MATCH(K$3, データ!$B$3:$N$3, 0))</f>
        <v>0.86370132830000002</v>
      </c>
      <c r="L7" s="22">
        <f>INDEX(データ!$B$3:$N$9, MATCH($D7,データ!$B$3:$B$9,0), MATCH(L$3, データ!$B$3:$N$3, 0))</f>
        <v>0.87233834158300005</v>
      </c>
      <c r="M7" s="22">
        <f>INDEX(データ!$B$3:$N$9, MATCH($D7,データ!$B$3:$B$9,0), MATCH(M$3, データ!$B$3:$N$3, 0))</f>
        <v>0.88106172499883006</v>
      </c>
      <c r="N7" s="22">
        <f>INDEX(データ!$B$3:$N$9, MATCH($D7,データ!$B$3:$B$9,0), MATCH(N$3, データ!$B$3:$N$3, 0))</f>
        <v>0.88987234224881839</v>
      </c>
      <c r="O7" s="22">
        <f>INDEX(データ!$B$3:$N$9, MATCH($D7,データ!$B$3:$B$9,0), MATCH(O$3, データ!$B$3:$N$3, 0))</f>
        <v>0.8987710656713066</v>
      </c>
      <c r="P7" s="22">
        <f>INDEX(データ!$B$3:$N$9, MATCH($D7,データ!$B$3:$B$9,0), MATCH(P$3, データ!$B$3:$N$3, 0))</f>
        <v>0.90775877632801971</v>
      </c>
      <c r="Q7" s="24">
        <f>INDEX(データ!$B$3:$N$9, MATCH($D7,データ!$B$3:$B$9,0), MATCH(Q$3, データ!$B$3:$N$3, 0))</f>
        <v>0.91683636409129987</v>
      </c>
    </row>
    <row r="8" spans="2:17" x14ac:dyDescent="0.55000000000000004">
      <c r="B8" s="36"/>
      <c r="C8" s="36"/>
      <c r="D8" s="37" t="s">
        <v>14</v>
      </c>
      <c r="E8" s="37"/>
      <c r="F8" s="19" t="s">
        <v>13</v>
      </c>
      <c r="G8" s="22">
        <f>INDEX(データ!$B$3:$N$9, MATCH($D8,データ!$B$3:$B$9,0), MATCH(G$3, データ!$B$3:$N$3, 0))</f>
        <v>0.01</v>
      </c>
      <c r="H8" s="22">
        <f>INDEX(データ!$B$3:$N$9, MATCH($D8,データ!$B$3:$B$9,0), MATCH(H$3, データ!$B$3:$N$3, 0))</f>
        <v>0.01</v>
      </c>
      <c r="I8" s="22">
        <f>INDEX(データ!$B$3:$N$9, MATCH($D8,データ!$B$3:$B$9,0), MATCH(I$3, データ!$B$3:$N$3, 0))</f>
        <v>0.01</v>
      </c>
      <c r="J8" s="22">
        <f>INDEX(データ!$B$3:$N$9, MATCH($D8,データ!$B$3:$B$9,0), MATCH(J$3, データ!$B$3:$N$3, 0))</f>
        <v>0.01</v>
      </c>
      <c r="K8" s="22">
        <f>INDEX(データ!$B$3:$N$9, MATCH($D8,データ!$B$3:$B$9,0), MATCH(K$3, データ!$B$3:$N$3, 0))</f>
        <v>0.01</v>
      </c>
      <c r="L8" s="22">
        <f>INDEX(データ!$B$3:$N$9, MATCH($D8,データ!$B$3:$B$9,0), MATCH(L$3, データ!$B$3:$N$3, 0))</f>
        <v>0.01</v>
      </c>
      <c r="M8" s="22">
        <f>INDEX(データ!$B$3:$N$9, MATCH($D8,データ!$B$3:$B$9,0), MATCH(M$3, データ!$B$3:$N$3, 0))</f>
        <v>0.01</v>
      </c>
      <c r="N8" s="22">
        <f>INDEX(データ!$B$3:$N$9, MATCH($D8,データ!$B$3:$B$9,0), MATCH(N$3, データ!$B$3:$N$3, 0))</f>
        <v>0.01</v>
      </c>
      <c r="O8" s="22">
        <f>INDEX(データ!$B$3:$N$9, MATCH($D8,データ!$B$3:$B$9,0), MATCH(O$3, データ!$B$3:$N$3, 0))</f>
        <v>0.01</v>
      </c>
      <c r="P8" s="22">
        <f>INDEX(データ!$B$3:$N$9, MATCH($D8,データ!$B$3:$B$9,0), MATCH(P$3, データ!$B$3:$N$3, 0))</f>
        <v>0.01</v>
      </c>
      <c r="Q8" s="24">
        <f>INDEX(データ!$B$3:$N$9, MATCH($D8,データ!$B$3:$B$9,0), MATCH(Q$3, データ!$B$3:$N$3, 0))</f>
        <v>0.01</v>
      </c>
    </row>
    <row r="9" spans="2:17" x14ac:dyDescent="0.55000000000000004">
      <c r="B9" s="36"/>
      <c r="C9" s="37" t="s">
        <v>15</v>
      </c>
      <c r="D9" s="37"/>
      <c r="E9" s="37"/>
      <c r="F9" s="19" t="s">
        <v>8</v>
      </c>
      <c r="G9" s="8">
        <f>G10/G13</f>
        <v>300</v>
      </c>
      <c r="H9" s="8">
        <f t="shared" ref="H9:Q9" si="2">H10/H13</f>
        <v>250</v>
      </c>
      <c r="I9" s="8">
        <f t="shared" si="2"/>
        <v>375</v>
      </c>
      <c r="J9" s="8">
        <f t="shared" si="2"/>
        <v>300</v>
      </c>
      <c r="K9" s="8">
        <f t="shared" si="2"/>
        <v>250</v>
      </c>
      <c r="L9" s="8">
        <f t="shared" si="2"/>
        <v>375</v>
      </c>
      <c r="M9" s="8">
        <f t="shared" si="2"/>
        <v>300</v>
      </c>
      <c r="N9" s="8">
        <f t="shared" si="2"/>
        <v>250</v>
      </c>
      <c r="O9" s="8">
        <f t="shared" si="2"/>
        <v>500</v>
      </c>
      <c r="P9" s="8">
        <f t="shared" si="2"/>
        <v>300</v>
      </c>
      <c r="Q9" s="9">
        <f t="shared" si="2"/>
        <v>250</v>
      </c>
    </row>
    <row r="10" spans="2:17" x14ac:dyDescent="0.55000000000000004">
      <c r="B10" s="36"/>
      <c r="C10" s="36"/>
      <c r="D10" s="37" t="s">
        <v>5</v>
      </c>
      <c r="E10" s="37"/>
      <c r="F10" s="19" t="s">
        <v>8</v>
      </c>
      <c r="G10" s="8">
        <f>G11+G12</f>
        <v>15000</v>
      </c>
      <c r="H10" s="8">
        <f t="shared" ref="H10:Q10" si="3">H11+H12</f>
        <v>15000</v>
      </c>
      <c r="I10" s="8">
        <f t="shared" si="3"/>
        <v>15000</v>
      </c>
      <c r="J10" s="8">
        <f t="shared" si="3"/>
        <v>15000</v>
      </c>
      <c r="K10" s="8">
        <f t="shared" si="3"/>
        <v>15000</v>
      </c>
      <c r="L10" s="8">
        <f t="shared" si="3"/>
        <v>15000</v>
      </c>
      <c r="M10" s="8">
        <f t="shared" si="3"/>
        <v>15000</v>
      </c>
      <c r="N10" s="8">
        <f t="shared" si="3"/>
        <v>15000</v>
      </c>
      <c r="O10" s="8">
        <f t="shared" si="3"/>
        <v>15000</v>
      </c>
      <c r="P10" s="8">
        <f t="shared" si="3"/>
        <v>15000</v>
      </c>
      <c r="Q10" s="9">
        <f t="shared" si="3"/>
        <v>15000</v>
      </c>
    </row>
    <row r="11" spans="2:17" x14ac:dyDescent="0.55000000000000004">
      <c r="B11" s="36"/>
      <c r="C11" s="36"/>
      <c r="D11" s="36"/>
      <c r="E11" s="35" t="s">
        <v>0</v>
      </c>
      <c r="F11" s="19" t="s">
        <v>8</v>
      </c>
      <c r="G11" s="23">
        <f>INDEX(データ!$B$3:$N$9, MATCH($E11,データ!$B$3:$B$9,0), MATCH(G$3, データ!$B$3:$N$3, 0))</f>
        <v>10000</v>
      </c>
      <c r="H11" s="23">
        <f>INDEX(データ!$B$3:$N$9, MATCH($E11,データ!$B$3:$B$9,0), MATCH(H$3, データ!$B$3:$N$3, 0))</f>
        <v>10000</v>
      </c>
      <c r="I11" s="23">
        <f>INDEX(データ!$B$3:$N$9, MATCH($E11,データ!$B$3:$B$9,0), MATCH(I$3, データ!$B$3:$N$3, 0))</f>
        <v>10000</v>
      </c>
      <c r="J11" s="23">
        <f>INDEX(データ!$B$3:$N$9, MATCH($E11,データ!$B$3:$B$9,0), MATCH(J$3, データ!$B$3:$N$3, 0))</f>
        <v>10000</v>
      </c>
      <c r="K11" s="23">
        <f>INDEX(データ!$B$3:$N$9, MATCH($E11,データ!$B$3:$B$9,0), MATCH(K$3, データ!$B$3:$N$3, 0))</f>
        <v>10000</v>
      </c>
      <c r="L11" s="23">
        <f>INDEX(データ!$B$3:$N$9, MATCH($E11,データ!$B$3:$B$9,0), MATCH(L$3, データ!$B$3:$N$3, 0))</f>
        <v>10000</v>
      </c>
      <c r="M11" s="23">
        <f>INDEX(データ!$B$3:$N$9, MATCH($E11,データ!$B$3:$B$9,0), MATCH(M$3, データ!$B$3:$N$3, 0))</f>
        <v>10000</v>
      </c>
      <c r="N11" s="23">
        <f>INDEX(データ!$B$3:$N$9, MATCH($E11,データ!$B$3:$B$9,0), MATCH(N$3, データ!$B$3:$N$3, 0))</f>
        <v>10000</v>
      </c>
      <c r="O11" s="23">
        <f>INDEX(データ!$B$3:$N$9, MATCH($E11,データ!$B$3:$B$9,0), MATCH(O$3, データ!$B$3:$N$3, 0))</f>
        <v>10000</v>
      </c>
      <c r="P11" s="23">
        <f>INDEX(データ!$B$3:$N$9, MATCH($E11,データ!$B$3:$B$9,0), MATCH(P$3, データ!$B$3:$N$3, 0))</f>
        <v>10000</v>
      </c>
      <c r="Q11" s="25">
        <f>INDEX(データ!$B$3:$N$9, MATCH($E11,データ!$B$3:$B$9,0), MATCH(Q$3, データ!$B$3:$N$3, 0))</f>
        <v>10000</v>
      </c>
    </row>
    <row r="12" spans="2:17" x14ac:dyDescent="0.55000000000000004">
      <c r="B12" s="36"/>
      <c r="C12" s="36"/>
      <c r="D12" s="36"/>
      <c r="E12" s="35" t="s">
        <v>4</v>
      </c>
      <c r="F12" s="19" t="s">
        <v>8</v>
      </c>
      <c r="G12" s="23">
        <f>INDEX(データ!$B$3:$N$9, MATCH($E12,データ!$B$3:$B$9,0), MATCH(G$3, データ!$B$3:$N$3, 0))</f>
        <v>5000</v>
      </c>
      <c r="H12" s="23">
        <f>INDEX(データ!$B$3:$N$9, MATCH($E12,データ!$B$3:$B$9,0), MATCH(H$3, データ!$B$3:$N$3, 0))</f>
        <v>5000</v>
      </c>
      <c r="I12" s="23">
        <f>INDEX(データ!$B$3:$N$9, MATCH($E12,データ!$B$3:$B$9,0), MATCH(I$3, データ!$B$3:$N$3, 0))</f>
        <v>5000</v>
      </c>
      <c r="J12" s="23">
        <f>INDEX(データ!$B$3:$N$9, MATCH($E12,データ!$B$3:$B$9,0), MATCH(J$3, データ!$B$3:$N$3, 0))</f>
        <v>5000</v>
      </c>
      <c r="K12" s="23">
        <f>INDEX(データ!$B$3:$N$9, MATCH($E12,データ!$B$3:$B$9,0), MATCH(K$3, データ!$B$3:$N$3, 0))</f>
        <v>5000</v>
      </c>
      <c r="L12" s="23">
        <f>INDEX(データ!$B$3:$N$9, MATCH($E12,データ!$B$3:$B$9,0), MATCH(L$3, データ!$B$3:$N$3, 0))</f>
        <v>5000</v>
      </c>
      <c r="M12" s="23">
        <f>INDEX(データ!$B$3:$N$9, MATCH($E12,データ!$B$3:$B$9,0), MATCH(M$3, データ!$B$3:$N$3, 0))</f>
        <v>5000</v>
      </c>
      <c r="N12" s="23">
        <f>INDEX(データ!$B$3:$N$9, MATCH($E12,データ!$B$3:$B$9,0), MATCH(N$3, データ!$B$3:$N$3, 0))</f>
        <v>5000</v>
      </c>
      <c r="O12" s="23">
        <f>INDEX(データ!$B$3:$N$9, MATCH($E12,データ!$B$3:$B$9,0), MATCH(O$3, データ!$B$3:$N$3, 0))</f>
        <v>5000</v>
      </c>
      <c r="P12" s="23">
        <f>INDEX(データ!$B$3:$N$9, MATCH($E12,データ!$B$3:$B$9,0), MATCH(P$3, データ!$B$3:$N$3, 0))</f>
        <v>5000</v>
      </c>
      <c r="Q12" s="25">
        <f>INDEX(データ!$B$3:$N$9, MATCH($E12,データ!$B$3:$B$9,0), MATCH(Q$3, データ!$B$3:$N$3, 0))</f>
        <v>5000</v>
      </c>
    </row>
    <row r="13" spans="2:17" x14ac:dyDescent="0.55000000000000004">
      <c r="B13" s="36"/>
      <c r="C13" s="36"/>
      <c r="D13" s="36"/>
      <c r="E13" s="35" t="s">
        <v>2</v>
      </c>
      <c r="F13" s="20" t="s">
        <v>9</v>
      </c>
      <c r="G13" s="26">
        <f>INDEX(データ!$B$3:$N$9, MATCH($E13,データ!$B$3:$B$9,0), MATCH(G$3, データ!$B$3:$N$3, 0))</f>
        <v>50</v>
      </c>
      <c r="H13" s="26">
        <f>INDEX(データ!$B$3:$N$9, MATCH($E13,データ!$B$3:$B$9,0), MATCH(H$3, データ!$B$3:$N$3, 0))</f>
        <v>60</v>
      </c>
      <c r="I13" s="26">
        <f>INDEX(データ!$B$3:$N$9, MATCH($E13,データ!$B$3:$B$9,0), MATCH(I$3, データ!$B$3:$N$3, 0))</f>
        <v>40</v>
      </c>
      <c r="J13" s="26">
        <f>INDEX(データ!$B$3:$N$9, MATCH($E13,データ!$B$3:$B$9,0), MATCH(J$3, データ!$B$3:$N$3, 0))</f>
        <v>50</v>
      </c>
      <c r="K13" s="26">
        <f>INDEX(データ!$B$3:$N$9, MATCH($E13,データ!$B$3:$B$9,0), MATCH(K$3, データ!$B$3:$N$3, 0))</f>
        <v>60</v>
      </c>
      <c r="L13" s="26">
        <f>INDEX(データ!$B$3:$N$9, MATCH($E13,データ!$B$3:$B$9,0), MATCH(L$3, データ!$B$3:$N$3, 0))</f>
        <v>40</v>
      </c>
      <c r="M13" s="26">
        <f>INDEX(データ!$B$3:$N$9, MATCH($E13,データ!$B$3:$B$9,0), MATCH(M$3, データ!$B$3:$N$3, 0))</f>
        <v>50</v>
      </c>
      <c r="N13" s="26">
        <f>INDEX(データ!$B$3:$N$9, MATCH($E13,データ!$B$3:$B$9,0), MATCH(N$3, データ!$B$3:$N$3, 0))</f>
        <v>60</v>
      </c>
      <c r="O13" s="26">
        <f>INDEX(データ!$B$3:$N$9, MATCH($E13,データ!$B$3:$B$9,0), MATCH(O$3, データ!$B$3:$N$3, 0))</f>
        <v>30</v>
      </c>
      <c r="P13" s="26">
        <f>INDEX(データ!$B$3:$N$9, MATCH($E13,データ!$B$3:$B$9,0), MATCH(P$3, データ!$B$3:$N$3, 0))</f>
        <v>50</v>
      </c>
      <c r="Q13" s="27">
        <f>INDEX(データ!$B$3:$N$9, MATCH($E13,データ!$B$3:$B$9,0), MATCH(Q$3, データ!$B$3:$N$3, 0))</f>
        <v>60</v>
      </c>
    </row>
  </sheetData>
  <mergeCells count="7">
    <mergeCell ref="B4:E4"/>
    <mergeCell ref="D10:E10"/>
    <mergeCell ref="C9:E9"/>
    <mergeCell ref="D8:E8"/>
    <mergeCell ref="D7:E7"/>
    <mergeCell ref="D6:E6"/>
    <mergeCell ref="C5:E5"/>
  </mergeCells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D591-97DD-48D5-9F28-E4F83A42AD67}">
  <dimension ref="B2:Q13"/>
  <sheetViews>
    <sheetView showGridLines="0" zoomScale="56" workbookViewId="0"/>
  </sheetViews>
  <sheetFormatPr defaultRowHeight="18" x14ac:dyDescent="0.55000000000000004"/>
  <cols>
    <col min="1" max="1" width="2.6640625" customWidth="1"/>
    <col min="2" max="2" width="9.58203125" bestFit="1" customWidth="1"/>
    <col min="3" max="3" width="5.33203125" bestFit="1" customWidth="1"/>
    <col min="4" max="4" width="14.6640625" bestFit="1" customWidth="1"/>
    <col min="5" max="5" width="10.6640625" bestFit="1" customWidth="1"/>
    <col min="7" max="17" width="10.58203125" bestFit="1" customWidth="1"/>
  </cols>
  <sheetData>
    <row r="2" spans="2:17" ht="20" x14ac:dyDescent="0.55000000000000004">
      <c r="B2" s="1" t="s">
        <v>22</v>
      </c>
      <c r="C2" s="1"/>
      <c r="D2" s="1"/>
      <c r="E2" s="1"/>
    </row>
    <row r="3" spans="2:17" x14ac:dyDescent="0.55000000000000004">
      <c r="B3" s="2" t="s">
        <v>3</v>
      </c>
      <c r="C3" s="2"/>
      <c r="D3" s="2"/>
      <c r="E3" s="2"/>
      <c r="F3" s="18" t="s">
        <v>6</v>
      </c>
      <c r="G3" s="17">
        <v>1</v>
      </c>
      <c r="H3" s="4">
        <v>367</v>
      </c>
      <c r="I3" s="4">
        <v>732</v>
      </c>
      <c r="J3" s="4">
        <v>1097</v>
      </c>
      <c r="K3" s="4">
        <v>1462</v>
      </c>
      <c r="L3" s="4">
        <v>1828</v>
      </c>
      <c r="M3" s="4">
        <v>2193</v>
      </c>
      <c r="N3" s="4">
        <v>2558</v>
      </c>
      <c r="O3" s="4">
        <v>2923</v>
      </c>
      <c r="P3" s="4">
        <v>3289</v>
      </c>
      <c r="Q3" s="4">
        <v>3654</v>
      </c>
    </row>
    <row r="4" spans="2:17" x14ac:dyDescent="0.55000000000000004">
      <c r="B4" s="39" t="s">
        <v>10</v>
      </c>
      <c r="C4" s="42"/>
      <c r="D4" s="42"/>
      <c r="E4" s="42"/>
      <c r="F4" s="19" t="s">
        <v>7</v>
      </c>
      <c r="G4" s="6">
        <f>G5/G9</f>
        <v>0.27666666666666667</v>
      </c>
      <c r="H4" s="6">
        <f t="shared" ref="H4:Q4" si="0">H5/H9</f>
        <v>0.33532000000000001</v>
      </c>
      <c r="I4" s="6">
        <f t="shared" si="0"/>
        <v>0.27093855999999999</v>
      </c>
      <c r="J4" s="6">
        <f t="shared" si="0"/>
        <v>0.37056492633333332</v>
      </c>
      <c r="K4" s="6">
        <f t="shared" si="0"/>
        <v>0.51822079698000001</v>
      </c>
      <c r="L4" s="6">
        <f t="shared" si="0"/>
        <v>0.41872240395984001</v>
      </c>
      <c r="M4" s="6">
        <f t="shared" si="0"/>
        <v>0.67548065583243633</v>
      </c>
      <c r="N4" s="6">
        <f t="shared" si="0"/>
        <v>1.1034417043885349</v>
      </c>
      <c r="O4" s="6">
        <f t="shared" si="0"/>
        <v>0.79091853779074983</v>
      </c>
      <c r="P4" s="6">
        <f t="shared" si="0"/>
        <v>1.9668106820440425</v>
      </c>
      <c r="Q4" s="7">
        <f t="shared" si="0"/>
        <v>3.6306720018015475</v>
      </c>
    </row>
    <row r="5" spans="2:17" x14ac:dyDescent="0.55000000000000004">
      <c r="B5" s="40"/>
      <c r="C5" s="39" t="s">
        <v>11</v>
      </c>
      <c r="D5" s="42"/>
      <c r="E5" s="42"/>
      <c r="F5" s="19" t="s">
        <v>8</v>
      </c>
      <c r="G5" s="8">
        <f>G6*G7/G8</f>
        <v>83</v>
      </c>
      <c r="H5" s="8">
        <f t="shared" ref="H5:Q5" si="1">H6*H7/H8</f>
        <v>83.83</v>
      </c>
      <c r="I5" s="8">
        <f t="shared" si="1"/>
        <v>101.60195999999999</v>
      </c>
      <c r="J5" s="8">
        <f t="shared" si="1"/>
        <v>111.1694779</v>
      </c>
      <c r="K5" s="8">
        <f t="shared" si="1"/>
        <v>129.55519924500001</v>
      </c>
      <c r="L5" s="8">
        <f t="shared" si="1"/>
        <v>157.02090148494</v>
      </c>
      <c r="M5" s="8">
        <f t="shared" si="1"/>
        <v>202.6441967497309</v>
      </c>
      <c r="N5" s="8">
        <f t="shared" si="1"/>
        <v>275.86042609713371</v>
      </c>
      <c r="O5" s="8">
        <f t="shared" si="1"/>
        <v>395.45926889537492</v>
      </c>
      <c r="P5" s="8">
        <f t="shared" si="1"/>
        <v>590.04320461321277</v>
      </c>
      <c r="Q5" s="9">
        <f t="shared" si="1"/>
        <v>907.6680004503869</v>
      </c>
    </row>
    <row r="6" spans="2:17" x14ac:dyDescent="0.55000000000000004">
      <c r="B6" s="40"/>
      <c r="C6" s="40"/>
      <c r="D6" s="38" t="s">
        <v>1</v>
      </c>
      <c r="E6" s="42"/>
      <c r="F6" s="19" t="s">
        <v>8</v>
      </c>
      <c r="G6" s="22">
        <f>INDEX(データ!$B$3:$N$9, MATCH($D6,データ!$B$3:$B$9,0), MATCH(G$3, データ!$B$3:$N$3, 0))</f>
        <v>1</v>
      </c>
      <c r="H6" s="22">
        <f>INDEX(データ!$B$3:$N$9, MATCH($D6,データ!$B$3:$B$9,0), MATCH(H$3, データ!$B$3:$N$3, 0))</f>
        <v>1</v>
      </c>
      <c r="I6" s="22">
        <f>INDEX(データ!$B$3:$N$9, MATCH($D6,データ!$B$3:$B$9,0), MATCH(I$3, データ!$B$3:$N$3, 0))</f>
        <v>1.2</v>
      </c>
      <c r="J6" s="22">
        <f>INDEX(データ!$B$3:$N$9, MATCH($D6,データ!$B$3:$B$9,0), MATCH(J$3, データ!$B$3:$N$3, 0))</f>
        <v>1.3</v>
      </c>
      <c r="K6" s="22">
        <f>INDEX(データ!$B$3:$N$9, MATCH($D6,データ!$B$3:$B$9,0), MATCH(K$3, データ!$B$3:$N$3, 0))</f>
        <v>1.5</v>
      </c>
      <c r="L6" s="22">
        <f>INDEX(データ!$B$3:$N$9, MATCH($D6,データ!$B$3:$B$9,0), MATCH(L$3, データ!$B$3:$N$3, 0))</f>
        <v>1.8</v>
      </c>
      <c r="M6" s="22">
        <f>INDEX(データ!$B$3:$N$9, MATCH($D6,データ!$B$3:$B$9,0), MATCH(M$3, データ!$B$3:$N$3, 0))</f>
        <v>2.2999999999999998</v>
      </c>
      <c r="N6" s="22">
        <f>INDEX(データ!$B$3:$N$9, MATCH($D6,データ!$B$3:$B$9,0), MATCH(N$3, データ!$B$3:$N$3, 0))</f>
        <v>3.1</v>
      </c>
      <c r="O6" s="22">
        <f>INDEX(データ!$B$3:$N$9, MATCH($D6,データ!$B$3:$B$9,0), MATCH(O$3, データ!$B$3:$N$3, 0))</f>
        <v>4.4000000000000004</v>
      </c>
      <c r="P6" s="22">
        <f>INDEX(データ!$B$3:$N$9, MATCH($D6,データ!$B$3:$B$9,0), MATCH(P$3, データ!$B$3:$N$3, 0))</f>
        <v>6.5</v>
      </c>
      <c r="Q6" s="24">
        <f>INDEX(データ!$B$3:$N$9, MATCH($D6,データ!$B$3:$B$9,0), MATCH(Q$3, データ!$B$3:$N$3, 0))</f>
        <v>9.9</v>
      </c>
    </row>
    <row r="7" spans="2:17" x14ac:dyDescent="0.55000000000000004">
      <c r="B7" s="40"/>
      <c r="C7" s="40"/>
      <c r="D7" s="38" t="s">
        <v>12</v>
      </c>
      <c r="E7" s="42"/>
      <c r="F7" s="19" t="s">
        <v>13</v>
      </c>
      <c r="G7" s="22">
        <f>INDEX(データ!$B$3:$N$9, MATCH($D7,データ!$B$3:$B$9,0), MATCH(G$3, データ!$B$3:$N$3, 0))</f>
        <v>0.83</v>
      </c>
      <c r="H7" s="22">
        <f>INDEX(データ!$B$3:$N$9, MATCH($D7,データ!$B$3:$B$9,0), MATCH(H$3, データ!$B$3:$N$3, 0))</f>
        <v>0.83829999999999993</v>
      </c>
      <c r="I7" s="22">
        <f>INDEX(データ!$B$3:$N$9, MATCH($D7,データ!$B$3:$B$9,0), MATCH(I$3, データ!$B$3:$N$3, 0))</f>
        <v>0.84668299999999996</v>
      </c>
      <c r="J7" s="22">
        <f>INDEX(データ!$B$3:$N$9, MATCH($D7,データ!$B$3:$B$9,0), MATCH(J$3, データ!$B$3:$N$3, 0))</f>
        <v>0.85514983</v>
      </c>
      <c r="K7" s="22">
        <f>INDEX(データ!$B$3:$N$9, MATCH($D7,データ!$B$3:$B$9,0), MATCH(K$3, データ!$B$3:$N$3, 0))</f>
        <v>0.86370132830000002</v>
      </c>
      <c r="L7" s="22">
        <f>INDEX(データ!$B$3:$N$9, MATCH($D7,データ!$B$3:$B$9,0), MATCH(L$3, データ!$B$3:$N$3, 0))</f>
        <v>0.87233834158300005</v>
      </c>
      <c r="M7" s="22">
        <f>INDEX(データ!$B$3:$N$9, MATCH($D7,データ!$B$3:$B$9,0), MATCH(M$3, データ!$B$3:$N$3, 0))</f>
        <v>0.88106172499883006</v>
      </c>
      <c r="N7" s="22">
        <f>INDEX(データ!$B$3:$N$9, MATCH($D7,データ!$B$3:$B$9,0), MATCH(N$3, データ!$B$3:$N$3, 0))</f>
        <v>0.88987234224881839</v>
      </c>
      <c r="O7" s="22">
        <f>INDEX(データ!$B$3:$N$9, MATCH($D7,データ!$B$3:$B$9,0), MATCH(O$3, データ!$B$3:$N$3, 0))</f>
        <v>0.8987710656713066</v>
      </c>
      <c r="P7" s="22">
        <f>INDEX(データ!$B$3:$N$9, MATCH($D7,データ!$B$3:$B$9,0), MATCH(P$3, データ!$B$3:$N$3, 0))</f>
        <v>0.90775877632801971</v>
      </c>
      <c r="Q7" s="24">
        <f>INDEX(データ!$B$3:$N$9, MATCH($D7,データ!$B$3:$B$9,0), MATCH(Q$3, データ!$B$3:$N$3, 0))</f>
        <v>0.91683636409129987</v>
      </c>
    </row>
    <row r="8" spans="2:17" x14ac:dyDescent="0.55000000000000004">
      <c r="B8" s="40"/>
      <c r="C8" s="41"/>
      <c r="D8" s="38" t="s">
        <v>14</v>
      </c>
      <c r="E8" s="42"/>
      <c r="F8" s="19" t="s">
        <v>13</v>
      </c>
      <c r="G8" s="22">
        <f>INDEX(データ!$B$3:$N$9, MATCH($D8,データ!$B$3:$B$9,0), MATCH(G$3, データ!$B$3:$N$3, 0))</f>
        <v>0.01</v>
      </c>
      <c r="H8" s="22">
        <f>INDEX(データ!$B$3:$N$9, MATCH($D8,データ!$B$3:$B$9,0), MATCH(H$3, データ!$B$3:$N$3, 0))</f>
        <v>0.01</v>
      </c>
      <c r="I8" s="22">
        <f>INDEX(データ!$B$3:$N$9, MATCH($D8,データ!$B$3:$B$9,0), MATCH(I$3, データ!$B$3:$N$3, 0))</f>
        <v>0.01</v>
      </c>
      <c r="J8" s="22">
        <f>INDEX(データ!$B$3:$N$9, MATCH($D8,データ!$B$3:$B$9,0), MATCH(J$3, データ!$B$3:$N$3, 0))</f>
        <v>0.01</v>
      </c>
      <c r="K8" s="22">
        <f>INDEX(データ!$B$3:$N$9, MATCH($D8,データ!$B$3:$B$9,0), MATCH(K$3, データ!$B$3:$N$3, 0))</f>
        <v>0.01</v>
      </c>
      <c r="L8" s="22">
        <f>INDEX(データ!$B$3:$N$9, MATCH($D8,データ!$B$3:$B$9,0), MATCH(L$3, データ!$B$3:$N$3, 0))</f>
        <v>0.01</v>
      </c>
      <c r="M8" s="22">
        <f>INDEX(データ!$B$3:$N$9, MATCH($D8,データ!$B$3:$B$9,0), MATCH(M$3, データ!$B$3:$N$3, 0))</f>
        <v>0.01</v>
      </c>
      <c r="N8" s="22">
        <f>INDEX(データ!$B$3:$N$9, MATCH($D8,データ!$B$3:$B$9,0), MATCH(N$3, データ!$B$3:$N$3, 0))</f>
        <v>0.01</v>
      </c>
      <c r="O8" s="22">
        <f>INDEX(データ!$B$3:$N$9, MATCH($D8,データ!$B$3:$B$9,0), MATCH(O$3, データ!$B$3:$N$3, 0))</f>
        <v>0.01</v>
      </c>
      <c r="P8" s="22">
        <f>INDEX(データ!$B$3:$N$9, MATCH($D8,データ!$B$3:$B$9,0), MATCH(P$3, データ!$B$3:$N$3, 0))</f>
        <v>0.01</v>
      </c>
      <c r="Q8" s="24">
        <f>INDEX(データ!$B$3:$N$9, MATCH($D8,データ!$B$3:$B$9,0), MATCH(Q$3, データ!$B$3:$N$3, 0))</f>
        <v>0.01</v>
      </c>
    </row>
    <row r="9" spans="2:17" x14ac:dyDescent="0.55000000000000004">
      <c r="B9" s="40"/>
      <c r="C9" s="39" t="s">
        <v>15</v>
      </c>
      <c r="D9" s="42"/>
      <c r="E9" s="42"/>
      <c r="F9" s="19" t="s">
        <v>8</v>
      </c>
      <c r="G9" s="8">
        <f>G10/G13</f>
        <v>300</v>
      </c>
      <c r="H9" s="8">
        <f t="shared" ref="H9:Q9" si="2">H10/H13</f>
        <v>250</v>
      </c>
      <c r="I9" s="8">
        <f t="shared" si="2"/>
        <v>375</v>
      </c>
      <c r="J9" s="8">
        <f t="shared" si="2"/>
        <v>300</v>
      </c>
      <c r="K9" s="8">
        <f t="shared" si="2"/>
        <v>250</v>
      </c>
      <c r="L9" s="8">
        <f t="shared" si="2"/>
        <v>375</v>
      </c>
      <c r="M9" s="8">
        <f t="shared" si="2"/>
        <v>300</v>
      </c>
      <c r="N9" s="8">
        <f t="shared" si="2"/>
        <v>250</v>
      </c>
      <c r="O9" s="8">
        <f t="shared" si="2"/>
        <v>500</v>
      </c>
      <c r="P9" s="8">
        <f t="shared" si="2"/>
        <v>300</v>
      </c>
      <c r="Q9" s="9">
        <f t="shared" si="2"/>
        <v>250</v>
      </c>
    </row>
    <row r="10" spans="2:17" x14ac:dyDescent="0.55000000000000004">
      <c r="B10" s="40"/>
      <c r="C10" s="40"/>
      <c r="D10" s="39" t="s">
        <v>5</v>
      </c>
      <c r="E10" s="42"/>
      <c r="F10" s="19" t="s">
        <v>8</v>
      </c>
      <c r="G10" s="8">
        <f>G11+G12</f>
        <v>15000</v>
      </c>
      <c r="H10" s="8">
        <f t="shared" ref="H10:Q10" si="3">H11+H12</f>
        <v>15000</v>
      </c>
      <c r="I10" s="8">
        <f t="shared" si="3"/>
        <v>15000</v>
      </c>
      <c r="J10" s="8">
        <f t="shared" si="3"/>
        <v>15000</v>
      </c>
      <c r="K10" s="8">
        <f t="shared" si="3"/>
        <v>15000</v>
      </c>
      <c r="L10" s="8">
        <f t="shared" si="3"/>
        <v>15000</v>
      </c>
      <c r="M10" s="8">
        <f t="shared" si="3"/>
        <v>15000</v>
      </c>
      <c r="N10" s="8">
        <f t="shared" si="3"/>
        <v>15000</v>
      </c>
      <c r="O10" s="8">
        <f t="shared" si="3"/>
        <v>15000</v>
      </c>
      <c r="P10" s="8">
        <f t="shared" si="3"/>
        <v>15000</v>
      </c>
      <c r="Q10" s="9">
        <f t="shared" si="3"/>
        <v>15000</v>
      </c>
    </row>
    <row r="11" spans="2:17" x14ac:dyDescent="0.55000000000000004">
      <c r="B11" s="40"/>
      <c r="C11" s="40"/>
      <c r="D11" s="40"/>
      <c r="E11" s="35" t="s">
        <v>0</v>
      </c>
      <c r="F11" s="19" t="s">
        <v>8</v>
      </c>
      <c r="G11" s="23">
        <f>INDEX(データ!$B$3:$N$9, MATCH($E11,データ!$B$3:$B$9,0), MATCH(G$3, データ!$B$3:$N$3, 0))</f>
        <v>10000</v>
      </c>
      <c r="H11" s="23">
        <f>INDEX(データ!$B$3:$N$9, MATCH($E11,データ!$B$3:$B$9,0), MATCH(H$3, データ!$B$3:$N$3, 0))</f>
        <v>10000</v>
      </c>
      <c r="I11" s="23">
        <f>INDEX(データ!$B$3:$N$9, MATCH($E11,データ!$B$3:$B$9,0), MATCH(I$3, データ!$B$3:$N$3, 0))</f>
        <v>10000</v>
      </c>
      <c r="J11" s="23">
        <f>INDEX(データ!$B$3:$N$9, MATCH($E11,データ!$B$3:$B$9,0), MATCH(J$3, データ!$B$3:$N$3, 0))</f>
        <v>10000</v>
      </c>
      <c r="K11" s="23">
        <f>INDEX(データ!$B$3:$N$9, MATCH($E11,データ!$B$3:$B$9,0), MATCH(K$3, データ!$B$3:$N$3, 0))</f>
        <v>10000</v>
      </c>
      <c r="L11" s="23">
        <f>INDEX(データ!$B$3:$N$9, MATCH($E11,データ!$B$3:$B$9,0), MATCH(L$3, データ!$B$3:$N$3, 0))</f>
        <v>10000</v>
      </c>
      <c r="M11" s="23">
        <f>INDEX(データ!$B$3:$N$9, MATCH($E11,データ!$B$3:$B$9,0), MATCH(M$3, データ!$B$3:$N$3, 0))</f>
        <v>10000</v>
      </c>
      <c r="N11" s="23">
        <f>INDEX(データ!$B$3:$N$9, MATCH($E11,データ!$B$3:$B$9,0), MATCH(N$3, データ!$B$3:$N$3, 0))</f>
        <v>10000</v>
      </c>
      <c r="O11" s="23">
        <f>INDEX(データ!$B$3:$N$9, MATCH($E11,データ!$B$3:$B$9,0), MATCH(O$3, データ!$B$3:$N$3, 0))</f>
        <v>10000</v>
      </c>
      <c r="P11" s="23">
        <f>INDEX(データ!$B$3:$N$9, MATCH($E11,データ!$B$3:$B$9,0), MATCH(P$3, データ!$B$3:$N$3, 0))</f>
        <v>10000</v>
      </c>
      <c r="Q11" s="25">
        <f>INDEX(データ!$B$3:$N$9, MATCH($E11,データ!$B$3:$B$9,0), MATCH(Q$3, データ!$B$3:$N$3, 0))</f>
        <v>10000</v>
      </c>
    </row>
    <row r="12" spans="2:17" x14ac:dyDescent="0.55000000000000004">
      <c r="B12" s="40"/>
      <c r="C12" s="40"/>
      <c r="D12" s="40"/>
      <c r="E12" s="35" t="s">
        <v>4</v>
      </c>
      <c r="F12" s="19" t="s">
        <v>8</v>
      </c>
      <c r="G12" s="23">
        <f>INDEX(データ!$B$3:$N$9, MATCH($E12,データ!$B$3:$B$9,0), MATCH(G$3, データ!$B$3:$N$3, 0))</f>
        <v>5000</v>
      </c>
      <c r="H12" s="23">
        <f>INDEX(データ!$B$3:$N$9, MATCH($E12,データ!$B$3:$B$9,0), MATCH(H$3, データ!$B$3:$N$3, 0))</f>
        <v>5000</v>
      </c>
      <c r="I12" s="23">
        <f>INDEX(データ!$B$3:$N$9, MATCH($E12,データ!$B$3:$B$9,0), MATCH(I$3, データ!$B$3:$N$3, 0))</f>
        <v>5000</v>
      </c>
      <c r="J12" s="23">
        <f>INDEX(データ!$B$3:$N$9, MATCH($E12,データ!$B$3:$B$9,0), MATCH(J$3, データ!$B$3:$N$3, 0))</f>
        <v>5000</v>
      </c>
      <c r="K12" s="23">
        <f>INDEX(データ!$B$3:$N$9, MATCH($E12,データ!$B$3:$B$9,0), MATCH(K$3, データ!$B$3:$N$3, 0))</f>
        <v>5000</v>
      </c>
      <c r="L12" s="23">
        <f>INDEX(データ!$B$3:$N$9, MATCH($E12,データ!$B$3:$B$9,0), MATCH(L$3, データ!$B$3:$N$3, 0))</f>
        <v>5000</v>
      </c>
      <c r="M12" s="23">
        <f>INDEX(データ!$B$3:$N$9, MATCH($E12,データ!$B$3:$B$9,0), MATCH(M$3, データ!$B$3:$N$3, 0))</f>
        <v>5000</v>
      </c>
      <c r="N12" s="23">
        <f>INDEX(データ!$B$3:$N$9, MATCH($E12,データ!$B$3:$B$9,0), MATCH(N$3, データ!$B$3:$N$3, 0))</f>
        <v>5000</v>
      </c>
      <c r="O12" s="23">
        <f>INDEX(データ!$B$3:$N$9, MATCH($E12,データ!$B$3:$B$9,0), MATCH(O$3, データ!$B$3:$N$3, 0))</f>
        <v>5000</v>
      </c>
      <c r="P12" s="23">
        <f>INDEX(データ!$B$3:$N$9, MATCH($E12,データ!$B$3:$B$9,0), MATCH(P$3, データ!$B$3:$N$3, 0))</f>
        <v>5000</v>
      </c>
      <c r="Q12" s="25">
        <f>INDEX(データ!$B$3:$N$9, MATCH($E12,データ!$B$3:$B$9,0), MATCH(Q$3, データ!$B$3:$N$3, 0))</f>
        <v>5000</v>
      </c>
    </row>
    <row r="13" spans="2:17" x14ac:dyDescent="0.55000000000000004">
      <c r="B13" s="41"/>
      <c r="C13" s="41"/>
      <c r="D13" s="41"/>
      <c r="E13" s="35" t="s">
        <v>2</v>
      </c>
      <c r="F13" s="20" t="s">
        <v>9</v>
      </c>
      <c r="G13" s="26">
        <f>INDEX(データ!$B$3:$N$9, MATCH($E13,データ!$B$3:$B$9,0), MATCH(G$3, データ!$B$3:$N$3, 0))</f>
        <v>50</v>
      </c>
      <c r="H13" s="26">
        <f>INDEX(データ!$B$3:$N$9, MATCH($E13,データ!$B$3:$B$9,0), MATCH(H$3, データ!$B$3:$N$3, 0))</f>
        <v>60</v>
      </c>
      <c r="I13" s="26">
        <f>INDEX(データ!$B$3:$N$9, MATCH($E13,データ!$B$3:$B$9,0), MATCH(I$3, データ!$B$3:$N$3, 0))</f>
        <v>40</v>
      </c>
      <c r="J13" s="26">
        <f>INDEX(データ!$B$3:$N$9, MATCH($E13,データ!$B$3:$B$9,0), MATCH(J$3, データ!$B$3:$N$3, 0))</f>
        <v>50</v>
      </c>
      <c r="K13" s="26">
        <f>INDEX(データ!$B$3:$N$9, MATCH($E13,データ!$B$3:$B$9,0), MATCH(K$3, データ!$B$3:$N$3, 0))</f>
        <v>60</v>
      </c>
      <c r="L13" s="26">
        <f>INDEX(データ!$B$3:$N$9, MATCH($E13,データ!$B$3:$B$9,0), MATCH(L$3, データ!$B$3:$N$3, 0))</f>
        <v>40</v>
      </c>
      <c r="M13" s="26">
        <f>INDEX(データ!$B$3:$N$9, MATCH($E13,データ!$B$3:$B$9,0), MATCH(M$3, データ!$B$3:$N$3, 0))</f>
        <v>50</v>
      </c>
      <c r="N13" s="26">
        <f>INDEX(データ!$B$3:$N$9, MATCH($E13,データ!$B$3:$B$9,0), MATCH(N$3, データ!$B$3:$N$3, 0))</f>
        <v>60</v>
      </c>
      <c r="O13" s="26">
        <f>INDEX(データ!$B$3:$N$9, MATCH($E13,データ!$B$3:$B$9,0), MATCH(O$3, データ!$B$3:$N$3, 0))</f>
        <v>30</v>
      </c>
      <c r="P13" s="26">
        <f>INDEX(データ!$B$3:$N$9, MATCH($E13,データ!$B$3:$B$9,0), MATCH(P$3, データ!$B$3:$N$3, 0))</f>
        <v>50</v>
      </c>
      <c r="Q13" s="27">
        <f>INDEX(データ!$B$3:$N$9, MATCH($E13,データ!$B$3:$B$9,0), MATCH(Q$3, データ!$B$3:$N$3, 0))</f>
        <v>60</v>
      </c>
    </row>
  </sheetData>
  <mergeCells count="4">
    <mergeCell ref="B4:B13"/>
    <mergeCell ref="C5:C8"/>
    <mergeCell ref="C9:C13"/>
    <mergeCell ref="D10:D13"/>
  </mergeCells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1A28-1494-49DA-A8E1-919E9C55EB0B}">
  <dimension ref="B2:Q13"/>
  <sheetViews>
    <sheetView showGridLines="0" zoomScale="61" workbookViewId="0"/>
  </sheetViews>
  <sheetFormatPr defaultRowHeight="18" x14ac:dyDescent="0.55000000000000004"/>
  <cols>
    <col min="1" max="1" width="2.6640625" customWidth="1"/>
    <col min="2" max="2" width="14.33203125" bestFit="1" customWidth="1"/>
    <col min="3" max="5" width="14.33203125" customWidth="1"/>
    <col min="7" max="17" width="10.58203125" bestFit="1" customWidth="1"/>
  </cols>
  <sheetData>
    <row r="2" spans="2:17" ht="20" x14ac:dyDescent="0.55000000000000004">
      <c r="B2" s="1" t="s">
        <v>24</v>
      </c>
      <c r="C2" s="1"/>
      <c r="D2" s="1"/>
      <c r="E2" s="1"/>
    </row>
    <row r="3" spans="2:17" x14ac:dyDescent="0.55000000000000004">
      <c r="B3" s="3" t="s">
        <v>3</v>
      </c>
      <c r="C3" s="3"/>
      <c r="D3" s="3"/>
      <c r="E3" s="3"/>
      <c r="F3" s="18" t="s">
        <v>6</v>
      </c>
      <c r="G3" s="17">
        <v>1</v>
      </c>
      <c r="H3" s="4">
        <v>367</v>
      </c>
      <c r="I3" s="4">
        <v>732</v>
      </c>
      <c r="J3" s="4">
        <v>1097</v>
      </c>
      <c r="K3" s="4">
        <v>1462</v>
      </c>
      <c r="L3" s="4">
        <v>1828</v>
      </c>
      <c r="M3" s="4">
        <v>2193</v>
      </c>
      <c r="N3" s="4">
        <v>2558</v>
      </c>
      <c r="O3" s="4">
        <v>2923</v>
      </c>
      <c r="P3" s="4">
        <v>3289</v>
      </c>
      <c r="Q3" s="4">
        <v>3654</v>
      </c>
    </row>
    <row r="4" spans="2:17" x14ac:dyDescent="0.55000000000000004">
      <c r="B4" s="5" t="s">
        <v>10</v>
      </c>
      <c r="C4" s="5"/>
      <c r="D4" s="5"/>
      <c r="E4" s="5"/>
      <c r="F4" s="19" t="s">
        <v>7</v>
      </c>
      <c r="G4" s="6">
        <f>G5/G9</f>
        <v>0.27666666666666667</v>
      </c>
      <c r="H4" s="6">
        <f t="shared" ref="H4:Q4" si="0">H5/H9</f>
        <v>0.33532000000000001</v>
      </c>
      <c r="I4" s="6">
        <f t="shared" si="0"/>
        <v>0.27093855999999999</v>
      </c>
      <c r="J4" s="6">
        <f t="shared" si="0"/>
        <v>0.37056492633333332</v>
      </c>
      <c r="K4" s="6">
        <f t="shared" si="0"/>
        <v>0.51822079698000001</v>
      </c>
      <c r="L4" s="6">
        <f t="shared" si="0"/>
        <v>0.41872240395984001</v>
      </c>
      <c r="M4" s="6">
        <f t="shared" si="0"/>
        <v>0.67548065583243633</v>
      </c>
      <c r="N4" s="6">
        <f t="shared" si="0"/>
        <v>1.1034417043885349</v>
      </c>
      <c r="O4" s="6">
        <f t="shared" si="0"/>
        <v>0.79091853779074983</v>
      </c>
      <c r="P4" s="6">
        <f t="shared" si="0"/>
        <v>1.9668106820440425</v>
      </c>
      <c r="Q4" s="7">
        <f t="shared" si="0"/>
        <v>3.6306720018015475</v>
      </c>
    </row>
    <row r="5" spans="2:17" x14ac:dyDescent="0.55000000000000004">
      <c r="B5" s="5"/>
      <c r="C5" s="5" t="s">
        <v>11</v>
      </c>
      <c r="D5" s="5"/>
      <c r="E5" s="5"/>
      <c r="F5" s="19" t="s">
        <v>8</v>
      </c>
      <c r="G5" s="8">
        <f>G6*G7/G8</f>
        <v>83</v>
      </c>
      <c r="H5" s="8">
        <f t="shared" ref="H5:Q5" si="1">H6*H7/H8</f>
        <v>83.83</v>
      </c>
      <c r="I5" s="8">
        <f t="shared" si="1"/>
        <v>101.60195999999999</v>
      </c>
      <c r="J5" s="8">
        <f t="shared" si="1"/>
        <v>111.1694779</v>
      </c>
      <c r="K5" s="8">
        <f t="shared" si="1"/>
        <v>129.55519924500001</v>
      </c>
      <c r="L5" s="8">
        <f t="shared" si="1"/>
        <v>157.02090148494</v>
      </c>
      <c r="M5" s="8">
        <f t="shared" si="1"/>
        <v>202.6441967497309</v>
      </c>
      <c r="N5" s="8">
        <f t="shared" si="1"/>
        <v>275.86042609713371</v>
      </c>
      <c r="O5" s="8">
        <f t="shared" si="1"/>
        <v>395.45926889537492</v>
      </c>
      <c r="P5" s="8">
        <f t="shared" si="1"/>
        <v>590.04320461321277</v>
      </c>
      <c r="Q5" s="9">
        <f t="shared" si="1"/>
        <v>907.6680004503869</v>
      </c>
    </row>
    <row r="6" spans="2:17" x14ac:dyDescent="0.55000000000000004">
      <c r="B6" s="5"/>
      <c r="C6" s="5"/>
      <c r="D6" s="5" t="s">
        <v>1</v>
      </c>
      <c r="E6" s="5"/>
      <c r="F6" s="19" t="s">
        <v>8</v>
      </c>
      <c r="G6" s="22">
        <f>INDEX(データ!$B$3:$N$9, MATCH($D6,データ!$B$3:$B$9,0), MATCH(G$3, データ!$B$3:$N$3, 0))</f>
        <v>1</v>
      </c>
      <c r="H6" s="22">
        <f>INDEX(データ!$B$3:$N$9, MATCH($D6,データ!$B$3:$B$9,0), MATCH(H$3, データ!$B$3:$N$3, 0))</f>
        <v>1</v>
      </c>
      <c r="I6" s="22">
        <f>INDEX(データ!$B$3:$N$9, MATCH($D6,データ!$B$3:$B$9,0), MATCH(I$3, データ!$B$3:$N$3, 0))</f>
        <v>1.2</v>
      </c>
      <c r="J6" s="22">
        <f>INDEX(データ!$B$3:$N$9, MATCH($D6,データ!$B$3:$B$9,0), MATCH(J$3, データ!$B$3:$N$3, 0))</f>
        <v>1.3</v>
      </c>
      <c r="K6" s="22">
        <f>INDEX(データ!$B$3:$N$9, MATCH($D6,データ!$B$3:$B$9,0), MATCH(K$3, データ!$B$3:$N$3, 0))</f>
        <v>1.5</v>
      </c>
      <c r="L6" s="22">
        <f>INDEX(データ!$B$3:$N$9, MATCH($D6,データ!$B$3:$B$9,0), MATCH(L$3, データ!$B$3:$N$3, 0))</f>
        <v>1.8</v>
      </c>
      <c r="M6" s="22">
        <f>INDEX(データ!$B$3:$N$9, MATCH($D6,データ!$B$3:$B$9,0), MATCH(M$3, データ!$B$3:$N$3, 0))</f>
        <v>2.2999999999999998</v>
      </c>
      <c r="N6" s="22">
        <f>INDEX(データ!$B$3:$N$9, MATCH($D6,データ!$B$3:$B$9,0), MATCH(N$3, データ!$B$3:$N$3, 0))</f>
        <v>3.1</v>
      </c>
      <c r="O6" s="22">
        <f>INDEX(データ!$B$3:$N$9, MATCH($D6,データ!$B$3:$B$9,0), MATCH(O$3, データ!$B$3:$N$3, 0))</f>
        <v>4.4000000000000004</v>
      </c>
      <c r="P6" s="22">
        <f>INDEX(データ!$B$3:$N$9, MATCH($D6,データ!$B$3:$B$9,0), MATCH(P$3, データ!$B$3:$N$3, 0))</f>
        <v>6.5</v>
      </c>
      <c r="Q6" s="24">
        <f>INDEX(データ!$B$3:$N$9, MATCH($D6,データ!$B$3:$B$9,0), MATCH(Q$3, データ!$B$3:$N$3, 0))</f>
        <v>9.9</v>
      </c>
    </row>
    <row r="7" spans="2:17" x14ac:dyDescent="0.55000000000000004">
      <c r="B7" s="5"/>
      <c r="C7" s="5"/>
      <c r="D7" s="5" t="s">
        <v>12</v>
      </c>
      <c r="E7" s="5"/>
      <c r="F7" s="19" t="s">
        <v>13</v>
      </c>
      <c r="G7" s="22">
        <f>INDEX(データ!$B$3:$N$9, MATCH($D7,データ!$B$3:$B$9,0), MATCH(G$3, データ!$B$3:$N$3, 0))</f>
        <v>0.83</v>
      </c>
      <c r="H7" s="22">
        <f>INDEX(データ!$B$3:$N$9, MATCH($D7,データ!$B$3:$B$9,0), MATCH(H$3, データ!$B$3:$N$3, 0))</f>
        <v>0.83829999999999993</v>
      </c>
      <c r="I7" s="22">
        <f>INDEX(データ!$B$3:$N$9, MATCH($D7,データ!$B$3:$B$9,0), MATCH(I$3, データ!$B$3:$N$3, 0))</f>
        <v>0.84668299999999996</v>
      </c>
      <c r="J7" s="22">
        <f>INDEX(データ!$B$3:$N$9, MATCH($D7,データ!$B$3:$B$9,0), MATCH(J$3, データ!$B$3:$N$3, 0))</f>
        <v>0.85514983</v>
      </c>
      <c r="K7" s="22">
        <f>INDEX(データ!$B$3:$N$9, MATCH($D7,データ!$B$3:$B$9,0), MATCH(K$3, データ!$B$3:$N$3, 0))</f>
        <v>0.86370132830000002</v>
      </c>
      <c r="L7" s="22">
        <f>INDEX(データ!$B$3:$N$9, MATCH($D7,データ!$B$3:$B$9,0), MATCH(L$3, データ!$B$3:$N$3, 0))</f>
        <v>0.87233834158300005</v>
      </c>
      <c r="M7" s="22">
        <f>INDEX(データ!$B$3:$N$9, MATCH($D7,データ!$B$3:$B$9,0), MATCH(M$3, データ!$B$3:$N$3, 0))</f>
        <v>0.88106172499883006</v>
      </c>
      <c r="N7" s="22">
        <f>INDEX(データ!$B$3:$N$9, MATCH($D7,データ!$B$3:$B$9,0), MATCH(N$3, データ!$B$3:$N$3, 0))</f>
        <v>0.88987234224881839</v>
      </c>
      <c r="O7" s="22">
        <f>INDEX(データ!$B$3:$N$9, MATCH($D7,データ!$B$3:$B$9,0), MATCH(O$3, データ!$B$3:$N$3, 0))</f>
        <v>0.8987710656713066</v>
      </c>
      <c r="P7" s="22">
        <f>INDEX(データ!$B$3:$N$9, MATCH($D7,データ!$B$3:$B$9,0), MATCH(P$3, データ!$B$3:$N$3, 0))</f>
        <v>0.90775877632801971</v>
      </c>
      <c r="Q7" s="24">
        <f>INDEX(データ!$B$3:$N$9, MATCH($D7,データ!$B$3:$B$9,0), MATCH(Q$3, データ!$B$3:$N$3, 0))</f>
        <v>0.91683636409129987</v>
      </c>
    </row>
    <row r="8" spans="2:17" x14ac:dyDescent="0.55000000000000004">
      <c r="B8" s="5"/>
      <c r="C8" s="5"/>
      <c r="D8" s="5" t="s">
        <v>14</v>
      </c>
      <c r="E8" s="5"/>
      <c r="F8" s="19" t="s">
        <v>13</v>
      </c>
      <c r="G8" s="22">
        <f>INDEX(データ!$B$3:$N$9, MATCH($D8,データ!$B$3:$B$9,0), MATCH(G$3, データ!$B$3:$N$3, 0))</f>
        <v>0.01</v>
      </c>
      <c r="H8" s="22">
        <f>INDEX(データ!$B$3:$N$9, MATCH($D8,データ!$B$3:$B$9,0), MATCH(H$3, データ!$B$3:$N$3, 0))</f>
        <v>0.01</v>
      </c>
      <c r="I8" s="22">
        <f>INDEX(データ!$B$3:$N$9, MATCH($D8,データ!$B$3:$B$9,0), MATCH(I$3, データ!$B$3:$N$3, 0))</f>
        <v>0.01</v>
      </c>
      <c r="J8" s="22">
        <f>INDEX(データ!$B$3:$N$9, MATCH($D8,データ!$B$3:$B$9,0), MATCH(J$3, データ!$B$3:$N$3, 0))</f>
        <v>0.01</v>
      </c>
      <c r="K8" s="22">
        <f>INDEX(データ!$B$3:$N$9, MATCH($D8,データ!$B$3:$B$9,0), MATCH(K$3, データ!$B$3:$N$3, 0))</f>
        <v>0.01</v>
      </c>
      <c r="L8" s="22">
        <f>INDEX(データ!$B$3:$N$9, MATCH($D8,データ!$B$3:$B$9,0), MATCH(L$3, データ!$B$3:$N$3, 0))</f>
        <v>0.01</v>
      </c>
      <c r="M8" s="22">
        <f>INDEX(データ!$B$3:$N$9, MATCH($D8,データ!$B$3:$B$9,0), MATCH(M$3, データ!$B$3:$N$3, 0))</f>
        <v>0.01</v>
      </c>
      <c r="N8" s="22">
        <f>INDEX(データ!$B$3:$N$9, MATCH($D8,データ!$B$3:$B$9,0), MATCH(N$3, データ!$B$3:$N$3, 0))</f>
        <v>0.01</v>
      </c>
      <c r="O8" s="22">
        <f>INDEX(データ!$B$3:$N$9, MATCH($D8,データ!$B$3:$B$9,0), MATCH(O$3, データ!$B$3:$N$3, 0))</f>
        <v>0.01</v>
      </c>
      <c r="P8" s="22">
        <f>INDEX(データ!$B$3:$N$9, MATCH($D8,データ!$B$3:$B$9,0), MATCH(P$3, データ!$B$3:$N$3, 0))</f>
        <v>0.01</v>
      </c>
      <c r="Q8" s="24">
        <f>INDEX(データ!$B$3:$N$9, MATCH($D8,データ!$B$3:$B$9,0), MATCH(Q$3, データ!$B$3:$N$3, 0))</f>
        <v>0.01</v>
      </c>
    </row>
    <row r="9" spans="2:17" x14ac:dyDescent="0.55000000000000004">
      <c r="B9" s="5"/>
      <c r="C9" s="5" t="s">
        <v>15</v>
      </c>
      <c r="D9" s="5"/>
      <c r="E9" s="5"/>
      <c r="F9" s="19" t="s">
        <v>8</v>
      </c>
      <c r="G9" s="8">
        <f>G10/G13</f>
        <v>300</v>
      </c>
      <c r="H9" s="8">
        <f t="shared" ref="H9:Q9" si="2">H10/H13</f>
        <v>250</v>
      </c>
      <c r="I9" s="8">
        <f t="shared" si="2"/>
        <v>375</v>
      </c>
      <c r="J9" s="8">
        <f t="shared" si="2"/>
        <v>300</v>
      </c>
      <c r="K9" s="8">
        <f t="shared" si="2"/>
        <v>250</v>
      </c>
      <c r="L9" s="8">
        <f t="shared" si="2"/>
        <v>375</v>
      </c>
      <c r="M9" s="8">
        <f t="shared" si="2"/>
        <v>300</v>
      </c>
      <c r="N9" s="8">
        <f t="shared" si="2"/>
        <v>250</v>
      </c>
      <c r="O9" s="8">
        <f t="shared" si="2"/>
        <v>500</v>
      </c>
      <c r="P9" s="8">
        <f t="shared" si="2"/>
        <v>300</v>
      </c>
      <c r="Q9" s="9">
        <f t="shared" si="2"/>
        <v>250</v>
      </c>
    </row>
    <row r="10" spans="2:17" x14ac:dyDescent="0.55000000000000004">
      <c r="B10" s="5"/>
      <c r="C10" s="5"/>
      <c r="D10" s="5" t="s">
        <v>5</v>
      </c>
      <c r="E10" s="5"/>
      <c r="F10" s="19" t="s">
        <v>8</v>
      </c>
      <c r="G10" s="8">
        <f>G11+G12</f>
        <v>15000</v>
      </c>
      <c r="H10" s="8">
        <f t="shared" ref="H10:Q10" si="3">H11+H12</f>
        <v>15000</v>
      </c>
      <c r="I10" s="8">
        <f t="shared" si="3"/>
        <v>15000</v>
      </c>
      <c r="J10" s="8">
        <f t="shared" si="3"/>
        <v>15000</v>
      </c>
      <c r="K10" s="8">
        <f t="shared" si="3"/>
        <v>15000</v>
      </c>
      <c r="L10" s="8">
        <f t="shared" si="3"/>
        <v>15000</v>
      </c>
      <c r="M10" s="8">
        <f t="shared" si="3"/>
        <v>15000</v>
      </c>
      <c r="N10" s="8">
        <f t="shared" si="3"/>
        <v>15000</v>
      </c>
      <c r="O10" s="8">
        <f t="shared" si="3"/>
        <v>15000</v>
      </c>
      <c r="P10" s="8">
        <f t="shared" si="3"/>
        <v>15000</v>
      </c>
      <c r="Q10" s="9">
        <f t="shared" si="3"/>
        <v>15000</v>
      </c>
    </row>
    <row r="11" spans="2:17" x14ac:dyDescent="0.55000000000000004">
      <c r="B11" s="5"/>
      <c r="C11" s="5"/>
      <c r="D11" s="5"/>
      <c r="E11" s="5" t="s">
        <v>0</v>
      </c>
      <c r="F11" s="19" t="s">
        <v>8</v>
      </c>
      <c r="G11" s="23">
        <f>INDEX(データ!$B$3:$N$9, MATCH($E11,データ!$B$3:$B$9,0), MATCH(G$3, データ!$B$3:$N$3, 0))</f>
        <v>10000</v>
      </c>
      <c r="H11" s="23">
        <f>INDEX(データ!$B$3:$N$9, MATCH($E11,データ!$B$3:$B$9,0), MATCH(H$3, データ!$B$3:$N$3, 0))</f>
        <v>10000</v>
      </c>
      <c r="I11" s="23">
        <f>INDEX(データ!$B$3:$N$9, MATCH($E11,データ!$B$3:$B$9,0), MATCH(I$3, データ!$B$3:$N$3, 0))</f>
        <v>10000</v>
      </c>
      <c r="J11" s="23">
        <f>INDEX(データ!$B$3:$N$9, MATCH($E11,データ!$B$3:$B$9,0), MATCH(J$3, データ!$B$3:$N$3, 0))</f>
        <v>10000</v>
      </c>
      <c r="K11" s="23">
        <f>INDEX(データ!$B$3:$N$9, MATCH($E11,データ!$B$3:$B$9,0), MATCH(K$3, データ!$B$3:$N$3, 0))</f>
        <v>10000</v>
      </c>
      <c r="L11" s="23">
        <f>INDEX(データ!$B$3:$N$9, MATCH($E11,データ!$B$3:$B$9,0), MATCH(L$3, データ!$B$3:$N$3, 0))</f>
        <v>10000</v>
      </c>
      <c r="M11" s="23">
        <f>INDEX(データ!$B$3:$N$9, MATCH($E11,データ!$B$3:$B$9,0), MATCH(M$3, データ!$B$3:$N$3, 0))</f>
        <v>10000</v>
      </c>
      <c r="N11" s="23">
        <f>INDEX(データ!$B$3:$N$9, MATCH($E11,データ!$B$3:$B$9,0), MATCH(N$3, データ!$B$3:$N$3, 0))</f>
        <v>10000</v>
      </c>
      <c r="O11" s="23">
        <f>INDEX(データ!$B$3:$N$9, MATCH($E11,データ!$B$3:$B$9,0), MATCH(O$3, データ!$B$3:$N$3, 0))</f>
        <v>10000</v>
      </c>
      <c r="P11" s="23">
        <f>INDEX(データ!$B$3:$N$9, MATCH($E11,データ!$B$3:$B$9,0), MATCH(P$3, データ!$B$3:$N$3, 0))</f>
        <v>10000</v>
      </c>
      <c r="Q11" s="25">
        <f>INDEX(データ!$B$3:$N$9, MATCH($E11,データ!$B$3:$B$9,0), MATCH(Q$3, データ!$B$3:$N$3, 0))</f>
        <v>10000</v>
      </c>
    </row>
    <row r="12" spans="2:17" x14ac:dyDescent="0.55000000000000004">
      <c r="B12" s="5"/>
      <c r="C12" s="5"/>
      <c r="D12" s="5"/>
      <c r="E12" s="5" t="s">
        <v>4</v>
      </c>
      <c r="F12" s="19" t="s">
        <v>8</v>
      </c>
      <c r="G12" s="23">
        <f>INDEX(データ!$B$3:$N$9, MATCH($E12,データ!$B$3:$B$9,0), MATCH(G$3, データ!$B$3:$N$3, 0))</f>
        <v>5000</v>
      </c>
      <c r="H12" s="23">
        <f>INDEX(データ!$B$3:$N$9, MATCH($E12,データ!$B$3:$B$9,0), MATCH(H$3, データ!$B$3:$N$3, 0))</f>
        <v>5000</v>
      </c>
      <c r="I12" s="23">
        <f>INDEX(データ!$B$3:$N$9, MATCH($E12,データ!$B$3:$B$9,0), MATCH(I$3, データ!$B$3:$N$3, 0))</f>
        <v>5000</v>
      </c>
      <c r="J12" s="23">
        <f>INDEX(データ!$B$3:$N$9, MATCH($E12,データ!$B$3:$B$9,0), MATCH(J$3, データ!$B$3:$N$3, 0))</f>
        <v>5000</v>
      </c>
      <c r="K12" s="23">
        <f>INDEX(データ!$B$3:$N$9, MATCH($E12,データ!$B$3:$B$9,0), MATCH(K$3, データ!$B$3:$N$3, 0))</f>
        <v>5000</v>
      </c>
      <c r="L12" s="23">
        <f>INDEX(データ!$B$3:$N$9, MATCH($E12,データ!$B$3:$B$9,0), MATCH(L$3, データ!$B$3:$N$3, 0))</f>
        <v>5000</v>
      </c>
      <c r="M12" s="23">
        <f>INDEX(データ!$B$3:$N$9, MATCH($E12,データ!$B$3:$B$9,0), MATCH(M$3, データ!$B$3:$N$3, 0))</f>
        <v>5000</v>
      </c>
      <c r="N12" s="23">
        <f>INDEX(データ!$B$3:$N$9, MATCH($E12,データ!$B$3:$B$9,0), MATCH(N$3, データ!$B$3:$N$3, 0))</f>
        <v>5000</v>
      </c>
      <c r="O12" s="23">
        <f>INDEX(データ!$B$3:$N$9, MATCH($E12,データ!$B$3:$B$9,0), MATCH(O$3, データ!$B$3:$N$3, 0))</f>
        <v>5000</v>
      </c>
      <c r="P12" s="23">
        <f>INDEX(データ!$B$3:$N$9, MATCH($E12,データ!$B$3:$B$9,0), MATCH(P$3, データ!$B$3:$N$3, 0))</f>
        <v>5000</v>
      </c>
      <c r="Q12" s="25">
        <f>INDEX(データ!$B$3:$N$9, MATCH($E12,データ!$B$3:$B$9,0), MATCH(Q$3, データ!$B$3:$N$3, 0))</f>
        <v>5000</v>
      </c>
    </row>
    <row r="13" spans="2:17" x14ac:dyDescent="0.55000000000000004">
      <c r="B13" s="14"/>
      <c r="C13" s="14"/>
      <c r="D13" s="14"/>
      <c r="E13" s="14" t="s">
        <v>2</v>
      </c>
      <c r="F13" s="20" t="s">
        <v>9</v>
      </c>
      <c r="G13" s="26">
        <f>INDEX(データ!$B$3:$N$9, MATCH($E13,データ!$B$3:$B$9,0), MATCH(G$3, データ!$B$3:$N$3, 0))</f>
        <v>50</v>
      </c>
      <c r="H13" s="26">
        <f>INDEX(データ!$B$3:$N$9, MATCH($E13,データ!$B$3:$B$9,0), MATCH(H$3, データ!$B$3:$N$3, 0))</f>
        <v>60</v>
      </c>
      <c r="I13" s="26">
        <f>INDEX(データ!$B$3:$N$9, MATCH($E13,データ!$B$3:$B$9,0), MATCH(I$3, データ!$B$3:$N$3, 0))</f>
        <v>40</v>
      </c>
      <c r="J13" s="26">
        <f>INDEX(データ!$B$3:$N$9, MATCH($E13,データ!$B$3:$B$9,0), MATCH(J$3, データ!$B$3:$N$3, 0))</f>
        <v>50</v>
      </c>
      <c r="K13" s="26">
        <f>INDEX(データ!$B$3:$N$9, MATCH($E13,データ!$B$3:$B$9,0), MATCH(K$3, データ!$B$3:$N$3, 0))</f>
        <v>60</v>
      </c>
      <c r="L13" s="26">
        <f>INDEX(データ!$B$3:$N$9, MATCH($E13,データ!$B$3:$B$9,0), MATCH(L$3, データ!$B$3:$N$3, 0))</f>
        <v>40</v>
      </c>
      <c r="M13" s="26">
        <f>INDEX(データ!$B$3:$N$9, MATCH($E13,データ!$B$3:$B$9,0), MATCH(M$3, データ!$B$3:$N$3, 0))</f>
        <v>50</v>
      </c>
      <c r="N13" s="26">
        <f>INDEX(データ!$B$3:$N$9, MATCH($E13,データ!$B$3:$B$9,0), MATCH(N$3, データ!$B$3:$N$3, 0))</f>
        <v>60</v>
      </c>
      <c r="O13" s="26">
        <f>INDEX(データ!$B$3:$N$9, MATCH($E13,データ!$B$3:$B$9,0), MATCH(O$3, データ!$B$3:$N$3, 0))</f>
        <v>30</v>
      </c>
      <c r="P13" s="26">
        <f>INDEX(データ!$B$3:$N$9, MATCH($E13,データ!$B$3:$B$9,0), MATCH(P$3, データ!$B$3:$N$3, 0))</f>
        <v>50</v>
      </c>
      <c r="Q13" s="27">
        <f>INDEX(データ!$B$3:$N$9, MATCH($E13,データ!$B$3:$B$9,0), MATCH(Q$3, データ!$B$3:$N$3, 0))</f>
        <v>60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4957-CC23-480E-A10C-BE106511CBE2}">
  <sheetPr>
    <tabColor theme="0" tint="-0.499984740745262"/>
  </sheetPr>
  <dimension ref="B2:C4"/>
  <sheetViews>
    <sheetView showGridLines="0" workbookViewId="0"/>
  </sheetViews>
  <sheetFormatPr defaultRowHeight="18" x14ac:dyDescent="0.55000000000000004"/>
  <cols>
    <col min="1" max="1" width="2.6640625" customWidth="1"/>
    <col min="2" max="2" width="13.9140625" bestFit="1" customWidth="1"/>
    <col min="3" max="3" width="20.25" bestFit="1" customWidth="1"/>
  </cols>
  <sheetData>
    <row r="2" spans="2:3" ht="20" x14ac:dyDescent="0.55000000000000004">
      <c r="B2" s="1" t="s">
        <v>17</v>
      </c>
    </row>
    <row r="3" spans="2:3" x14ac:dyDescent="0.55000000000000004">
      <c r="B3" s="21" t="s">
        <v>18</v>
      </c>
      <c r="C3" s="21" t="s">
        <v>19</v>
      </c>
    </row>
    <row r="4" spans="2:3" x14ac:dyDescent="0.55000000000000004">
      <c r="B4" t="s">
        <v>21</v>
      </c>
      <c r="C4" t="s">
        <v>20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F984-6F39-4399-857B-EDB16AF99A11}">
  <dimension ref="B2:N9"/>
  <sheetViews>
    <sheetView showGridLines="0" workbookViewId="0"/>
  </sheetViews>
  <sheetFormatPr defaultRowHeight="18" x14ac:dyDescent="0.55000000000000004"/>
  <cols>
    <col min="1" max="1" width="2.6640625" customWidth="1"/>
    <col min="2" max="2" width="14.33203125" bestFit="1" customWidth="1"/>
    <col min="4" max="14" width="10.58203125" bestFit="1" customWidth="1"/>
  </cols>
  <sheetData>
    <row r="2" spans="2:14" ht="20" x14ac:dyDescent="0.55000000000000004">
      <c r="B2" s="1" t="s">
        <v>21</v>
      </c>
    </row>
    <row r="3" spans="2:14" x14ac:dyDescent="0.55000000000000004">
      <c r="B3" s="3" t="s">
        <v>3</v>
      </c>
      <c r="C3" s="18" t="s">
        <v>6</v>
      </c>
      <c r="D3" s="17">
        <v>1</v>
      </c>
      <c r="E3" s="4">
        <v>367</v>
      </c>
      <c r="F3" s="4">
        <v>732</v>
      </c>
      <c r="G3" s="4">
        <v>1097</v>
      </c>
      <c r="H3" s="4">
        <v>1462</v>
      </c>
      <c r="I3" s="4">
        <v>1828</v>
      </c>
      <c r="J3" s="4">
        <v>2193</v>
      </c>
      <c r="K3" s="4">
        <v>2558</v>
      </c>
      <c r="L3" s="4">
        <v>2923</v>
      </c>
      <c r="M3" s="4">
        <v>3289</v>
      </c>
      <c r="N3" s="4">
        <v>3654</v>
      </c>
    </row>
    <row r="4" spans="2:14" x14ac:dyDescent="0.55000000000000004">
      <c r="B4" s="5" t="s">
        <v>1</v>
      </c>
      <c r="C4" s="19" t="s">
        <v>8</v>
      </c>
      <c r="D4" s="10">
        <v>1</v>
      </c>
      <c r="E4" s="10">
        <v>1</v>
      </c>
      <c r="F4" s="10">
        <v>1.2</v>
      </c>
      <c r="G4" s="10">
        <v>1.3</v>
      </c>
      <c r="H4" s="10">
        <v>1.5</v>
      </c>
      <c r="I4" s="10">
        <v>1.8</v>
      </c>
      <c r="J4" s="10">
        <v>2.2999999999999998</v>
      </c>
      <c r="K4" s="10">
        <v>3.1</v>
      </c>
      <c r="L4" s="10">
        <v>4.4000000000000004</v>
      </c>
      <c r="M4" s="10">
        <v>6.5</v>
      </c>
      <c r="N4" s="11">
        <v>9.9</v>
      </c>
    </row>
    <row r="5" spans="2:14" x14ac:dyDescent="0.55000000000000004">
      <c r="B5" s="5" t="s">
        <v>12</v>
      </c>
      <c r="C5" s="19" t="s">
        <v>13</v>
      </c>
      <c r="D5" s="29">
        <v>0.83</v>
      </c>
      <c r="E5" s="29">
        <v>0.83829999999999993</v>
      </c>
      <c r="F5" s="29">
        <v>0.84668299999999996</v>
      </c>
      <c r="G5" s="29">
        <v>0.85514983</v>
      </c>
      <c r="H5" s="29">
        <v>0.86370132830000002</v>
      </c>
      <c r="I5" s="29">
        <v>0.87233834158300005</v>
      </c>
      <c r="J5" s="29">
        <v>0.88106172499883006</v>
      </c>
      <c r="K5" s="29">
        <v>0.88987234224881839</v>
      </c>
      <c r="L5" s="29">
        <v>0.8987710656713066</v>
      </c>
      <c r="M5" s="29">
        <v>0.90775877632801971</v>
      </c>
      <c r="N5" s="30">
        <v>0.91683636409129987</v>
      </c>
    </row>
    <row r="6" spans="2:14" x14ac:dyDescent="0.55000000000000004">
      <c r="B6" s="5" t="s">
        <v>14</v>
      </c>
      <c r="C6" s="19" t="s">
        <v>13</v>
      </c>
      <c r="D6" s="29">
        <v>0.01</v>
      </c>
      <c r="E6" s="29">
        <v>0.01</v>
      </c>
      <c r="F6" s="29">
        <v>0.01</v>
      </c>
      <c r="G6" s="29">
        <v>0.01</v>
      </c>
      <c r="H6" s="29">
        <v>0.01</v>
      </c>
      <c r="I6" s="29">
        <v>0.01</v>
      </c>
      <c r="J6" s="29">
        <v>0.01</v>
      </c>
      <c r="K6" s="29">
        <v>0.01</v>
      </c>
      <c r="L6" s="29">
        <v>0.01</v>
      </c>
      <c r="M6" s="29">
        <v>0.01</v>
      </c>
      <c r="N6" s="30">
        <v>0.01</v>
      </c>
    </row>
    <row r="7" spans="2:14" x14ac:dyDescent="0.55000000000000004">
      <c r="B7" s="5" t="s">
        <v>0</v>
      </c>
      <c r="C7" s="19" t="s">
        <v>8</v>
      </c>
      <c r="D7" s="12">
        <v>10000</v>
      </c>
      <c r="E7" s="12">
        <v>10000</v>
      </c>
      <c r="F7" s="12">
        <v>10000</v>
      </c>
      <c r="G7" s="12">
        <v>10000</v>
      </c>
      <c r="H7" s="12">
        <v>10000</v>
      </c>
      <c r="I7" s="12">
        <v>10000</v>
      </c>
      <c r="J7" s="12">
        <v>10000</v>
      </c>
      <c r="K7" s="12">
        <v>10000</v>
      </c>
      <c r="L7" s="12">
        <v>10000</v>
      </c>
      <c r="M7" s="12">
        <v>10000</v>
      </c>
      <c r="N7" s="13">
        <v>10000</v>
      </c>
    </row>
    <row r="8" spans="2:14" x14ac:dyDescent="0.55000000000000004">
      <c r="B8" s="5" t="s">
        <v>4</v>
      </c>
      <c r="C8" s="19" t="s">
        <v>8</v>
      </c>
      <c r="D8" s="12">
        <v>5000</v>
      </c>
      <c r="E8" s="12">
        <v>5000</v>
      </c>
      <c r="F8" s="12">
        <v>5000</v>
      </c>
      <c r="G8" s="12">
        <v>5000</v>
      </c>
      <c r="H8" s="12">
        <v>5000</v>
      </c>
      <c r="I8" s="12">
        <v>5000</v>
      </c>
      <c r="J8" s="12">
        <v>5000</v>
      </c>
      <c r="K8" s="12">
        <v>5000</v>
      </c>
      <c r="L8" s="12">
        <v>5000</v>
      </c>
      <c r="M8" s="12">
        <v>5000</v>
      </c>
      <c r="N8" s="13">
        <v>5000</v>
      </c>
    </row>
    <row r="9" spans="2:14" x14ac:dyDescent="0.55000000000000004">
      <c r="B9" s="14" t="s">
        <v>2</v>
      </c>
      <c r="C9" s="20" t="s">
        <v>9</v>
      </c>
      <c r="D9" s="15">
        <v>50</v>
      </c>
      <c r="E9" s="15">
        <v>60</v>
      </c>
      <c r="F9" s="15">
        <v>40</v>
      </c>
      <c r="G9" s="15">
        <v>50</v>
      </c>
      <c r="H9" s="15">
        <v>60</v>
      </c>
      <c r="I9" s="15">
        <v>40</v>
      </c>
      <c r="J9" s="15">
        <v>50</v>
      </c>
      <c r="K9" s="15">
        <v>60</v>
      </c>
      <c r="L9" s="15">
        <v>30</v>
      </c>
      <c r="M9" s="15">
        <v>50</v>
      </c>
      <c r="N9" s="16">
        <v>60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&gt;Output</vt:lpstr>
      <vt:lpstr>サンプル</vt:lpstr>
      <vt:lpstr>セル結合（列結合）</vt:lpstr>
      <vt:lpstr>セル結合（行結合）</vt:lpstr>
      <vt:lpstr>空白</vt:lpstr>
      <vt:lpstr>&gt;Input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y0u7s</dc:creator>
  <cp:lastModifiedBy>修登 岩崎</cp:lastModifiedBy>
  <cp:lastPrinted>2024-03-06T06:26:36Z</cp:lastPrinted>
  <dcterms:created xsi:type="dcterms:W3CDTF">2021-12-18T03:25:58Z</dcterms:created>
  <dcterms:modified xsi:type="dcterms:W3CDTF">2024-04-26T00:52:22Z</dcterms:modified>
</cp:coreProperties>
</file>