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iwata\github\msp430_test\"/>
    </mc:Choice>
  </mc:AlternateContent>
  <bookViews>
    <workbookView xWindow="0" yWindow="0" windowWidth="24000" windowHeight="9675" tabRatio="500"/>
  </bookViews>
  <sheets>
    <sheet name="20170529" sheetId="5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5" l="1"/>
  <c r="G9" i="5"/>
  <c r="H9" i="5"/>
  <c r="I9" i="5"/>
  <c r="G10" i="5"/>
  <c r="H10" i="5"/>
  <c r="I10" i="5"/>
  <c r="G12" i="5"/>
  <c r="H12" i="5"/>
  <c r="I12" i="5"/>
  <c r="G14" i="5"/>
  <c r="H14" i="5"/>
  <c r="I14" i="5"/>
  <c r="G15" i="5"/>
  <c r="H15" i="5"/>
  <c r="I15" i="5"/>
  <c r="G17" i="5"/>
  <c r="H17" i="5"/>
  <c r="I17" i="5"/>
  <c r="G19" i="5"/>
  <c r="H19" i="5"/>
  <c r="I19" i="5"/>
  <c r="G20" i="5"/>
  <c r="H20" i="5"/>
  <c r="I20" i="5"/>
  <c r="G22" i="5"/>
  <c r="H22" i="5"/>
  <c r="I22" i="5"/>
  <c r="G24" i="5"/>
  <c r="H24" i="5"/>
  <c r="I24" i="5"/>
  <c r="G25" i="5"/>
  <c r="H25" i="5"/>
  <c r="I25" i="5"/>
  <c r="G27" i="5"/>
  <c r="H27" i="5"/>
  <c r="I27" i="5"/>
  <c r="I7" i="5"/>
  <c r="H7" i="5"/>
  <c r="G7" i="5"/>
  <c r="F9" i="5"/>
  <c r="F10" i="5"/>
  <c r="F12" i="5"/>
  <c r="F14" i="5"/>
  <c r="F15" i="5"/>
  <c r="F18" i="5"/>
  <c r="F19" i="5"/>
  <c r="F20" i="5"/>
  <c r="F22" i="5"/>
  <c r="F24" i="5"/>
  <c r="F25" i="5"/>
  <c r="F27" i="5"/>
</calcChain>
</file>

<file path=xl/sharedStrings.xml><?xml version="1.0" encoding="utf-8"?>
<sst xmlns="http://schemas.openxmlformats.org/spreadsheetml/2006/main" count="25" uniqueCount="25">
  <si>
    <t>計測日</t>
    <rPh sb="0" eb="3">
      <t>ケイソクビ</t>
    </rPh>
    <phoneticPr fontId="1"/>
  </si>
  <si>
    <t>計測時間</t>
    <rPh sb="0" eb="2">
      <t>ケイソク</t>
    </rPh>
    <rPh sb="2" eb="4">
      <t>ジカン</t>
    </rPh>
    <phoneticPr fontId="1"/>
  </si>
  <si>
    <t>天気</t>
    <rPh sb="0" eb="2">
      <t>テンキ</t>
    </rPh>
    <phoneticPr fontId="1"/>
  </si>
  <si>
    <t>A1</t>
    <phoneticPr fontId="1"/>
  </si>
  <si>
    <t>x座標</t>
    <rPh sb="1" eb="3">
      <t>ザヒョウ</t>
    </rPh>
    <phoneticPr fontId="1"/>
  </si>
  <si>
    <t>y座標</t>
    <rPh sb="1" eb="3">
      <t>ザヒョウ</t>
    </rPh>
    <phoneticPr fontId="1"/>
  </si>
  <si>
    <t>場所</t>
    <rPh sb="0" eb="2">
      <t>バショ</t>
    </rPh>
    <phoneticPr fontId="1"/>
  </si>
  <si>
    <t>飽差 [KPa]</t>
    <rPh sb="0" eb="1">
      <t>ホウ</t>
    </rPh>
    <rPh sb="1" eb="2">
      <t>サ</t>
    </rPh>
    <phoneticPr fontId="1"/>
  </si>
  <si>
    <t>A3</t>
    <phoneticPr fontId="1"/>
  </si>
  <si>
    <t>A5</t>
    <phoneticPr fontId="1"/>
  </si>
  <si>
    <t>B1</t>
    <phoneticPr fontId="1"/>
  </si>
  <si>
    <t>B3</t>
    <phoneticPr fontId="1"/>
  </si>
  <si>
    <t>B5</t>
    <phoneticPr fontId="1"/>
  </si>
  <si>
    <t>C1</t>
    <phoneticPr fontId="1"/>
  </si>
  <si>
    <t>C3</t>
    <phoneticPr fontId="1"/>
  </si>
  <si>
    <t>C5</t>
    <phoneticPr fontId="1"/>
  </si>
  <si>
    <t>温度 [K]</t>
    <rPh sb="0" eb="2">
      <t>オンド</t>
    </rPh>
    <phoneticPr fontId="1"/>
  </si>
  <si>
    <t>温度 [C]</t>
    <rPh sb="0" eb="2">
      <t>オンド</t>
    </rPh>
    <phoneticPr fontId="1"/>
  </si>
  <si>
    <t>飽和水蒸気圧（Sonntag近似式）[Pa]</t>
    <rPh sb="14" eb="17">
      <t>キンジシキ</t>
    </rPh>
    <phoneticPr fontId="1"/>
  </si>
  <si>
    <t>湿度 [%]</t>
    <rPh sb="0" eb="2">
      <t>シツド</t>
    </rPh>
    <phoneticPr fontId="1"/>
  </si>
  <si>
    <t>水蒸気圧（飽和水蒸気圧×相対湿度）[Pa]</t>
    <rPh sb="5" eb="11">
      <t>ホウワスイジョウキアツ</t>
    </rPh>
    <rPh sb="12" eb="14">
      <t>ソウタイ</t>
    </rPh>
    <rPh sb="14" eb="16">
      <t>シツド</t>
    </rPh>
    <phoneticPr fontId="1"/>
  </si>
  <si>
    <t>17:07-17:32</t>
    <phoneticPr fontId="1"/>
  </si>
  <si>
    <t>計測場所</t>
    <rPh sb="0" eb="2">
      <t>ケイソク</t>
    </rPh>
    <rPh sb="2" eb="4">
      <t>バショ</t>
    </rPh>
    <phoneticPr fontId="1"/>
  </si>
  <si>
    <t>植物工場大仙</t>
    <rPh sb="0" eb="2">
      <t>ショクブツ</t>
    </rPh>
    <rPh sb="2" eb="4">
      <t>コウジョウ</t>
    </rPh>
    <rPh sb="4" eb="6">
      <t>ダイセン</t>
    </rPh>
    <phoneticPr fontId="1"/>
  </si>
  <si>
    <t>晴れ</t>
    <rPh sb="0" eb="1">
      <t>ハ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</si>
</sst>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ＭＳ ゴシック"/>
      <family val="3"/>
      <charset val="128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B1" zoomScale="85" zoomScaleNormal="85" workbookViewId="0">
      <selection activeCell="J7" sqref="J7:L8"/>
    </sheetView>
  </sheetViews>
  <sheetFormatPr defaultRowHeight="14.25"/>
  <cols>
    <col min="1" max="1" width="5.21875" style="1" bestFit="1" customWidth="1"/>
    <col min="2" max="3" width="6.109375" style="1" bestFit="1" customWidth="1"/>
    <col min="4" max="6" width="8.88671875" style="1"/>
    <col min="7" max="7" width="34.109375" style="1" bestFit="1" customWidth="1"/>
    <col min="8" max="8" width="39.21875" style="1" bestFit="1" customWidth="1"/>
    <col min="9" max="9" width="18.5546875" style="1" customWidth="1"/>
    <col min="10" max="16384" width="8.88671875" style="1"/>
  </cols>
  <sheetData>
    <row r="1" spans="1:9">
      <c r="A1" s="3" t="s">
        <v>0</v>
      </c>
      <c r="B1" s="3"/>
      <c r="C1" s="4">
        <v>42884</v>
      </c>
      <c r="D1" s="4"/>
      <c r="E1" s="4"/>
      <c r="F1" s="4"/>
    </row>
    <row r="2" spans="1:9">
      <c r="A2" s="3" t="s">
        <v>1</v>
      </c>
      <c r="B2" s="3"/>
      <c r="C2" s="5" t="s">
        <v>21</v>
      </c>
      <c r="D2" s="5"/>
      <c r="E2" s="5"/>
      <c r="F2" s="5"/>
    </row>
    <row r="3" spans="1:9">
      <c r="A3" s="3" t="s">
        <v>22</v>
      </c>
      <c r="B3" s="3"/>
      <c r="C3" s="5" t="s">
        <v>23</v>
      </c>
      <c r="D3" s="5"/>
      <c r="E3" s="5"/>
      <c r="F3" s="5"/>
    </row>
    <row r="4" spans="1:9">
      <c r="A4" s="3" t="s">
        <v>2</v>
      </c>
      <c r="B4" s="3"/>
      <c r="C4" s="5" t="s">
        <v>24</v>
      </c>
      <c r="D4" s="5"/>
      <c r="E4" s="5"/>
      <c r="F4" s="5"/>
    </row>
    <row r="5" spans="1:9">
      <c r="A5" s="6"/>
      <c r="B5" s="6"/>
      <c r="C5" s="7"/>
      <c r="D5" s="7"/>
      <c r="E5" s="7"/>
      <c r="F5" s="7"/>
    </row>
    <row r="6" spans="1:9">
      <c r="A6" s="1" t="s">
        <v>6</v>
      </c>
      <c r="B6" s="1" t="s">
        <v>4</v>
      </c>
      <c r="C6" s="1" t="s">
        <v>5</v>
      </c>
      <c r="D6" s="1" t="s">
        <v>17</v>
      </c>
      <c r="E6" s="1" t="s">
        <v>19</v>
      </c>
      <c r="F6" s="1" t="s">
        <v>16</v>
      </c>
      <c r="G6" s="2" t="s">
        <v>18</v>
      </c>
      <c r="H6" s="2" t="s">
        <v>20</v>
      </c>
      <c r="I6" s="1" t="s">
        <v>7</v>
      </c>
    </row>
    <row r="7" spans="1:9">
      <c r="A7" s="1" t="s">
        <v>3</v>
      </c>
      <c r="B7" s="1">
        <v>1</v>
      </c>
      <c r="C7" s="1">
        <v>5</v>
      </c>
      <c r="D7" s="1">
        <v>27.86</v>
      </c>
      <c r="E7" s="1">
        <v>40.39</v>
      </c>
      <c r="F7" s="1">
        <f>$D7+273.15</f>
        <v>301.01</v>
      </c>
      <c r="G7" s="1">
        <f>EXP(-6096.9385/$F7+16.635794-2.711193*POWER(10,-2)*$F7+1.673952*POWER(10,-5)*$F7*$F7+2.433502*LN($F7))*100</f>
        <v>3752.3160367158916</v>
      </c>
      <c r="H7" s="1">
        <f>G7*E7/100</f>
        <v>1515.5604472295486</v>
      </c>
      <c r="I7" s="1">
        <f>(G7-H7)/1000</f>
        <v>2.2367555894863429</v>
      </c>
    </row>
    <row r="9" spans="1:9">
      <c r="A9" s="1" t="s">
        <v>8</v>
      </c>
      <c r="B9" s="1">
        <v>3</v>
      </c>
      <c r="C9" s="1">
        <v>1</v>
      </c>
      <c r="D9" s="1">
        <v>28.41</v>
      </c>
      <c r="E9" s="1">
        <v>35.450000000000003</v>
      </c>
      <c r="F9" s="1">
        <f t="shared" ref="F9:F27" si="0">$D9+273.15</f>
        <v>301.56</v>
      </c>
      <c r="G9" s="1">
        <f t="shared" ref="G9:G27" si="1">EXP(-6096.9385/$F9+16.635794-2.711193*POWER(10,-2)*$F9+1.673952*POWER(10,-5)*$F9*$F9+2.433502*LN($F9))*100</f>
        <v>3874.411368451757</v>
      </c>
      <c r="H9" s="1">
        <f t="shared" ref="H9:H27" si="2">G9*E9/100</f>
        <v>1373.4788301161479</v>
      </c>
      <c r="I9" s="1">
        <f t="shared" ref="I9:I27" si="3">(G9-H9)/1000</f>
        <v>2.5009325383356091</v>
      </c>
    </row>
    <row r="10" spans="1:9">
      <c r="B10" s="1">
        <v>3</v>
      </c>
      <c r="C10" s="1">
        <v>10</v>
      </c>
      <c r="D10" s="1">
        <v>29.08</v>
      </c>
      <c r="E10" s="1">
        <v>42.62</v>
      </c>
      <c r="F10" s="1">
        <f t="shared" si="0"/>
        <v>302.22999999999996</v>
      </c>
      <c r="G10" s="1">
        <f t="shared" si="1"/>
        <v>4027.8052024229346</v>
      </c>
      <c r="H10" s="1">
        <f t="shared" si="2"/>
        <v>1716.6505772726546</v>
      </c>
      <c r="I10" s="1">
        <f t="shared" si="3"/>
        <v>2.3111546251502801</v>
      </c>
    </row>
    <row r="12" spans="1:9">
      <c r="A12" s="1" t="s">
        <v>9</v>
      </c>
      <c r="B12" s="1">
        <v>5</v>
      </c>
      <c r="C12" s="1">
        <v>5</v>
      </c>
      <c r="D12" s="1">
        <v>27.88</v>
      </c>
      <c r="E12" s="1">
        <v>41.61</v>
      </c>
      <c r="F12" s="1">
        <f t="shared" si="0"/>
        <v>301.02999999999997</v>
      </c>
      <c r="G12" s="1">
        <f t="shared" si="1"/>
        <v>3756.6964607157947</v>
      </c>
      <c r="H12" s="1">
        <f t="shared" si="2"/>
        <v>1563.1613973038423</v>
      </c>
      <c r="I12" s="1">
        <f t="shared" si="3"/>
        <v>2.1935350634119524</v>
      </c>
    </row>
    <row r="14" spans="1:9">
      <c r="A14" s="1" t="s">
        <v>10</v>
      </c>
      <c r="B14" s="1">
        <v>6</v>
      </c>
      <c r="C14" s="1">
        <v>1</v>
      </c>
      <c r="D14" s="1">
        <v>28.35</v>
      </c>
      <c r="E14" s="1">
        <v>40.130000000000003</v>
      </c>
      <c r="F14" s="1">
        <f t="shared" si="0"/>
        <v>301.5</v>
      </c>
      <c r="G14" s="1">
        <f t="shared" si="1"/>
        <v>3860.9260100653528</v>
      </c>
      <c r="H14" s="1">
        <f t="shared" si="2"/>
        <v>1549.3896078392261</v>
      </c>
      <c r="I14" s="1">
        <f t="shared" si="3"/>
        <v>2.3115364022261264</v>
      </c>
    </row>
    <row r="15" spans="1:9">
      <c r="B15" s="1">
        <v>6</v>
      </c>
      <c r="C15" s="1">
        <v>10</v>
      </c>
      <c r="D15" s="1">
        <v>28.56</v>
      </c>
      <c r="E15" s="1">
        <v>40.880000000000003</v>
      </c>
      <c r="F15" s="1">
        <f t="shared" si="0"/>
        <v>301.70999999999998</v>
      </c>
      <c r="G15" s="1">
        <f t="shared" si="1"/>
        <v>3908.3042440015674</v>
      </c>
      <c r="H15" s="1">
        <f t="shared" si="2"/>
        <v>1597.7147749478409</v>
      </c>
      <c r="I15" s="1">
        <f t="shared" si="3"/>
        <v>2.3105894690537268</v>
      </c>
    </row>
    <row r="16" spans="1:9">
      <c r="A16" s="1" t="s">
        <v>11</v>
      </c>
    </row>
    <row r="17" spans="1:9">
      <c r="B17" s="1">
        <v>8</v>
      </c>
      <c r="C17" s="1">
        <v>5</v>
      </c>
      <c r="D17" s="1">
        <v>27.47</v>
      </c>
      <c r="E17" s="1">
        <v>43.98</v>
      </c>
      <c r="G17" s="1">
        <f>EXP(-6096.9385/$F18+16.635794-2.711193*POWER(10,-2)*$F18+1.673952*POWER(10,-5)*$F18*$F18+2.433502*LN($F18))*100</f>
        <v>3667.7820346186486</v>
      </c>
      <c r="H17" s="1">
        <f t="shared" si="2"/>
        <v>1613.0905388252816</v>
      </c>
      <c r="I17" s="1">
        <f t="shared" si="3"/>
        <v>2.0546914957933669</v>
      </c>
    </row>
    <row r="18" spans="1:9">
      <c r="F18" s="1">
        <f>$D17+273.15</f>
        <v>300.62</v>
      </c>
    </row>
    <row r="19" spans="1:9">
      <c r="A19" s="1" t="s">
        <v>12</v>
      </c>
      <c r="B19" s="1">
        <v>10</v>
      </c>
      <c r="C19" s="1">
        <v>1</v>
      </c>
      <c r="D19" s="1">
        <v>26.25</v>
      </c>
      <c r="E19" s="1">
        <v>51.34</v>
      </c>
      <c r="F19" s="1">
        <f t="shared" si="0"/>
        <v>299.39999999999998</v>
      </c>
      <c r="G19" s="1">
        <f t="shared" si="1"/>
        <v>3413.956220423067</v>
      </c>
      <c r="H19" s="1">
        <f t="shared" si="2"/>
        <v>1752.7251235652029</v>
      </c>
      <c r="I19" s="1">
        <f t="shared" si="3"/>
        <v>1.6612310968578641</v>
      </c>
    </row>
    <row r="20" spans="1:9">
      <c r="B20" s="1">
        <v>10</v>
      </c>
      <c r="C20" s="1">
        <v>10</v>
      </c>
      <c r="D20" s="1">
        <v>28.56</v>
      </c>
      <c r="E20" s="1">
        <v>49.27</v>
      </c>
      <c r="F20" s="1">
        <f t="shared" si="0"/>
        <v>301.70999999999998</v>
      </c>
      <c r="G20" s="1">
        <f t="shared" si="1"/>
        <v>3908.3042440015674</v>
      </c>
      <c r="H20" s="1">
        <f t="shared" si="2"/>
        <v>1925.6215010195724</v>
      </c>
      <c r="I20" s="1">
        <f t="shared" si="3"/>
        <v>1.9826827429819951</v>
      </c>
    </row>
    <row r="22" spans="1:9">
      <c r="A22" s="1" t="s">
        <v>13</v>
      </c>
      <c r="B22" s="1">
        <v>11</v>
      </c>
      <c r="C22" s="1">
        <v>7</v>
      </c>
      <c r="D22" s="1">
        <v>26.3</v>
      </c>
      <c r="E22" s="1">
        <v>50.01</v>
      </c>
      <c r="F22" s="1">
        <f t="shared" si="0"/>
        <v>299.45</v>
      </c>
      <c r="G22" s="1">
        <f t="shared" si="1"/>
        <v>3424.0497897708833</v>
      </c>
      <c r="H22" s="1">
        <f t="shared" si="2"/>
        <v>1712.3672998644188</v>
      </c>
      <c r="I22" s="1">
        <f t="shared" si="3"/>
        <v>1.7116824899064644</v>
      </c>
    </row>
    <row r="24" spans="1:9">
      <c r="A24" s="1" t="s">
        <v>14</v>
      </c>
      <c r="B24" s="1">
        <v>13</v>
      </c>
      <c r="C24" s="1">
        <v>3</v>
      </c>
      <c r="D24" s="1">
        <v>25.71</v>
      </c>
      <c r="E24" s="1">
        <v>42.86</v>
      </c>
      <c r="F24" s="1">
        <f t="shared" si="0"/>
        <v>298.85999999999996</v>
      </c>
      <c r="G24" s="1">
        <f t="shared" si="1"/>
        <v>3306.5870718546266</v>
      </c>
      <c r="H24" s="1">
        <f t="shared" si="2"/>
        <v>1417.2032189968929</v>
      </c>
      <c r="I24" s="1">
        <f t="shared" si="3"/>
        <v>1.8893838528577338</v>
      </c>
    </row>
    <row r="25" spans="1:9">
      <c r="B25" s="1">
        <v>13</v>
      </c>
      <c r="C25" s="1">
        <v>10</v>
      </c>
      <c r="D25" s="1">
        <v>26.05</v>
      </c>
      <c r="E25" s="1">
        <v>52.05</v>
      </c>
      <c r="F25" s="1">
        <f t="shared" si="0"/>
        <v>299.2</v>
      </c>
      <c r="G25" s="1">
        <f t="shared" si="1"/>
        <v>3373.8408016384597</v>
      </c>
      <c r="H25" s="1">
        <f t="shared" si="2"/>
        <v>1756.084137252818</v>
      </c>
      <c r="I25" s="1">
        <f t="shared" si="3"/>
        <v>1.6177566643856416</v>
      </c>
    </row>
    <row r="27" spans="1:9">
      <c r="A27" s="1" t="s">
        <v>15</v>
      </c>
      <c r="B27" s="1">
        <v>15</v>
      </c>
      <c r="C27" s="1">
        <v>7</v>
      </c>
      <c r="D27" s="1">
        <v>25.3</v>
      </c>
      <c r="E27" s="1">
        <v>47.71</v>
      </c>
      <c r="F27" s="1">
        <f t="shared" si="0"/>
        <v>298.45</v>
      </c>
      <c r="G27" s="1">
        <f t="shared" si="1"/>
        <v>3227.0439729415179</v>
      </c>
      <c r="H27" s="1">
        <f t="shared" si="2"/>
        <v>1539.6226794903982</v>
      </c>
      <c r="I27" s="1">
        <f t="shared" si="3"/>
        <v>1.6874212934511197</v>
      </c>
    </row>
  </sheetData>
  <mergeCells count="8">
    <mergeCell ref="A1:B1"/>
    <mergeCell ref="C1:F1"/>
    <mergeCell ref="C2:F2"/>
    <mergeCell ref="C3:F3"/>
    <mergeCell ref="C4:F4"/>
    <mergeCell ref="A2:B2"/>
    <mergeCell ref="A3:B3"/>
    <mergeCell ref="A4:B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20170529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iwata</cp:lastModifiedBy>
  <cp:lastPrinted>2017-02-20T03:14:31Z</cp:lastPrinted>
  <dcterms:created xsi:type="dcterms:W3CDTF">2017-02-20T02:34:18Z</dcterms:created>
  <dcterms:modified xsi:type="dcterms:W3CDTF">2017-07-07T05:35:24Z</dcterms:modified>
</cp:coreProperties>
</file>