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k\Underwriting AIG\"/>
    </mc:Choice>
  </mc:AlternateContent>
  <xr:revisionPtr revIDLastSave="0" documentId="13_ncr:1_{740D8094-577D-49CC-B312-F6330C50C102}" xr6:coauthVersionLast="45" xr6:coauthVersionMax="47" xr10:uidLastSave="{00000000-0000-0000-0000-000000000000}"/>
  <bookViews>
    <workbookView xWindow="-120" yWindow="-120" windowWidth="20730" windowHeight="11040" activeTab="1" xr2:uid="{98177582-475B-4823-B22B-0C564E63A538}"/>
  </bookViews>
  <sheets>
    <sheet name="Underwriting Guidelines" sheetId="3" r:id="rId1"/>
    <sheet name="Rating Tool" sheetId="1" r:id="rId2"/>
    <sheet name="Value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1" l="1"/>
  <c r="B5" i="1"/>
  <c r="B12" i="1"/>
  <c r="B19" i="1"/>
  <c r="B22" i="1"/>
  <c r="H16" i="1"/>
  <c r="G16" i="1"/>
  <c r="F16" i="1"/>
  <c r="E16" i="1"/>
  <c r="D16" i="1"/>
  <c r="C16" i="1"/>
  <c r="A10" i="1"/>
  <c r="B17" i="1" l="1"/>
  <c r="B20" i="1" s="1"/>
  <c r="B27" i="1" s="1"/>
</calcChain>
</file>

<file path=xl/sharedStrings.xml><?xml version="1.0" encoding="utf-8"?>
<sst xmlns="http://schemas.openxmlformats.org/spreadsheetml/2006/main" count="51" uniqueCount="46">
  <si>
    <t>Lexington Healthcare Rating Tool</t>
  </si>
  <si>
    <t>Medi-Spa Rater v 15.1</t>
  </si>
  <si>
    <t>Input Underwriter</t>
  </si>
  <si>
    <t>Input Effective Date</t>
  </si>
  <si>
    <t>Expiration Date</t>
  </si>
  <si>
    <t>Select Limits of Liability</t>
  </si>
  <si>
    <t>Professional Liability:</t>
  </si>
  <si>
    <t>$500,000/$1,500,000</t>
  </si>
  <si>
    <t>$1,000,000/$3,000,000</t>
  </si>
  <si>
    <t>GL Limits</t>
  </si>
  <si>
    <t>PL Limits:</t>
  </si>
  <si>
    <t>$2,000,000/$4,000,000</t>
  </si>
  <si>
    <t>Enter Coverage Type:</t>
  </si>
  <si>
    <t>Claims-Made</t>
  </si>
  <si>
    <t>Occurrence</t>
  </si>
  <si>
    <t>Enter Gross Sales Revenue</t>
  </si>
  <si>
    <t>Aesthetician</t>
  </si>
  <si>
    <t>Medical Assistant</t>
  </si>
  <si>
    <t>Nurse Practitioner</t>
  </si>
  <si>
    <t>Physician</t>
  </si>
  <si>
    <t>Supervising Medical Director</t>
  </si>
  <si>
    <t>Registered Nurse</t>
  </si>
  <si>
    <t>Laser Technician</t>
  </si>
  <si>
    <t>Base Premium Rate (Revenue)</t>
  </si>
  <si>
    <t>Base Rates for Employees</t>
  </si>
  <si>
    <t>Aggregate Base Rate for Employees</t>
  </si>
  <si>
    <t>Total Base Rate Premium:</t>
  </si>
  <si>
    <t>Loss Free Account Credit</t>
  </si>
  <si>
    <t>1+</t>
  </si>
  <si>
    <t>0</t>
  </si>
  <si>
    <t>1</t>
  </si>
  <si>
    <t>Total Premium</t>
  </si>
  <si>
    <t>Debit up to 500% (Unfavorable account)</t>
  </si>
  <si>
    <t>Enter Schedule of Employees</t>
  </si>
  <si>
    <t>General Liability:</t>
  </si>
  <si>
    <t>Underwriter Modification (-50% to 100%)</t>
  </si>
  <si>
    <t xml:space="preserve">Lexington Healthcare Underwriting Guidelines </t>
  </si>
  <si>
    <t>Select Deductible</t>
  </si>
  <si>
    <t>Deductible Credit</t>
  </si>
  <si>
    <r>
      <rPr>
        <b/>
        <sz val="11"/>
        <color theme="1"/>
        <rFont val="Calibri"/>
        <family val="2"/>
        <scheme val="minor"/>
      </rPr>
      <t>Coverage Types:
Claims made</t>
    </r>
    <r>
      <rPr>
        <sz val="11"/>
        <color theme="1"/>
        <rFont val="Calibri"/>
        <family val="2"/>
        <scheme val="minor"/>
      </rPr>
      <t xml:space="preserve"> coverage is a type of liability insurance that covers claims that are made against the policyholder during the policy period. The policy period is the time period during which the policy is in effect. A </t>
    </r>
    <r>
      <rPr>
        <b/>
        <sz val="11"/>
        <color theme="1"/>
        <rFont val="Calibri"/>
        <family val="2"/>
        <scheme val="minor"/>
      </rPr>
      <t>retroactive date</t>
    </r>
    <r>
      <rPr>
        <sz val="11"/>
        <color theme="1"/>
        <rFont val="Calibri"/>
        <family val="2"/>
        <scheme val="minor"/>
      </rPr>
      <t xml:space="preserve">, also known as a </t>
    </r>
    <r>
      <rPr>
        <b/>
        <sz val="11"/>
        <color theme="1"/>
        <rFont val="Calibri"/>
        <family val="2"/>
        <scheme val="minor"/>
      </rPr>
      <t>retro</t>
    </r>
    <r>
      <rPr>
        <sz val="11"/>
        <color theme="1"/>
        <rFont val="Calibri"/>
        <family val="2"/>
        <scheme val="minor"/>
      </rPr>
      <t xml:space="preserve"> </t>
    </r>
    <r>
      <rPr>
        <b/>
        <sz val="11"/>
        <color theme="1"/>
        <rFont val="Calibri"/>
        <family val="2"/>
        <scheme val="minor"/>
      </rPr>
      <t>date,</t>
    </r>
    <r>
      <rPr>
        <sz val="11"/>
        <color theme="1"/>
        <rFont val="Calibri"/>
        <family val="2"/>
        <scheme val="minor"/>
      </rPr>
      <t xml:space="preserve"> is a date specified in a claims made policy that determines when coverage begins. The retroactive date is typically set to the date when the policyholder first started purchasing claims made coverage. Claims that occurred before the retroactive date are not covered under the policy. 
</t>
    </r>
    <r>
      <rPr>
        <b/>
        <sz val="11"/>
        <color theme="1"/>
        <rFont val="Calibri"/>
        <family val="2"/>
        <scheme val="minor"/>
      </rPr>
      <t>Occurrence</t>
    </r>
    <r>
      <rPr>
        <sz val="11"/>
        <color theme="1"/>
        <rFont val="Calibri"/>
        <family val="2"/>
        <scheme val="minor"/>
      </rPr>
      <t xml:space="preserve"> coverage is a type of liability insurance that covers claims arising from events or incidents that occur during the policy period, regardless of when the claim is made. This means that even if the policy has expired, the policyholder is still covered for events or incidents that occurred while the policy was in effect. 
The healthcare liability coverage form must be on claims-made because of it's long-tail nature of the claims cycle.  
</t>
    </r>
  </si>
  <si>
    <r>
      <rPr>
        <b/>
        <sz val="11"/>
        <color theme="1"/>
        <rFont val="Calibri"/>
        <family val="2"/>
        <scheme val="minor"/>
      </rPr>
      <t>Deductible</t>
    </r>
    <r>
      <rPr>
        <sz val="11"/>
        <color theme="1"/>
        <rFont val="Calibri"/>
        <family val="2"/>
        <scheme val="minor"/>
      </rPr>
      <t xml:space="preserve"> - an amount of money that a policyholder must pay out of pocket before their insurance coverage kicks in. For example, if a policy has a deductible of $500, the policyholder must pay the first $500 of a covered loss before the insurance company will begin paying the claim.
Lexington can offer either a $2,500, $5,000 or $10,000 deductible. As the deductible goes up, it brings the premium down (the insured takes on more risk themselves as the deductible is higher). We can offer a lower deductible if the underwriter gives a favorable review of the insured. 
</t>
    </r>
  </si>
  <si>
    <r>
      <rPr>
        <b/>
        <sz val="11"/>
        <color theme="1"/>
        <rFont val="Calibri"/>
        <family val="2"/>
        <scheme val="minor"/>
      </rPr>
      <t xml:space="preserve">Automatic Declines: 
</t>
    </r>
    <r>
      <rPr>
        <sz val="11"/>
        <color theme="1"/>
        <rFont val="Calibri"/>
        <family val="2"/>
        <scheme val="minor"/>
      </rPr>
      <t xml:space="preserve"> - If the provider performs platelet-rich plasma injections.
 - If the provider has had insurance coverage canceled or declined.
 - If the provider performs procedures outside of their licensure.
 - If the provider does not perform background checks.
</t>
    </r>
    <r>
      <rPr>
        <b/>
        <sz val="11"/>
        <color theme="1"/>
        <rFont val="Calibri"/>
        <family val="2"/>
        <scheme val="minor"/>
      </rPr>
      <t>Loss Free Account Credit</t>
    </r>
    <r>
      <rPr>
        <sz val="11"/>
        <color theme="1"/>
        <rFont val="Calibri"/>
        <family val="2"/>
        <scheme val="minor"/>
      </rPr>
      <t xml:space="preserve"> - up to 10% credit for insureds who have no claims reported in the past five years. 
</t>
    </r>
    <r>
      <rPr>
        <b/>
        <sz val="11"/>
        <color theme="1"/>
        <rFont val="Calibri"/>
        <family val="2"/>
        <scheme val="minor"/>
      </rPr>
      <t>Underwriting Modification</t>
    </r>
    <r>
      <rPr>
        <sz val="11"/>
        <color theme="1"/>
        <rFont val="Calibri"/>
        <family val="2"/>
        <scheme val="minor"/>
      </rPr>
      <t xml:space="preserve"> - underwriter has authority to debit/credit pricing from -50% to 100% based on their qualitative review. </t>
    </r>
  </si>
  <si>
    <t xml:space="preserve">Enter # of Claims in Past Five Years: </t>
  </si>
  <si>
    <t>Credit up to -50% (Favorable account)</t>
  </si>
  <si>
    <t>I Wayan Dimas Pangestu</t>
  </si>
  <si>
    <t>Diamond Medi Spa, LLC , operating in a low-risk industry, demonstrates strong financial stability and minimal claims history. Their requested coverage aligns with their needs and risk tolerance. With a solid financial position, we approving their application, including the requested lower deductible, while adjusting the premium credit, up to 10% due to financial stability and low-risk.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</si>
</sst>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quot;$&quot;* #,##0.00_);_(&quot;$&quot;* \(#,##0.00\);_(&quot;$&quot;* &quot;-&quot;??_);_(@_)"/>
    <numFmt numFmtId="166" formatCode="_(* #,##0.00_);_(* \(#,##0.00\);_(* &quot;-&quot;??_);_(@_)"/>
    <numFmt numFmtId="167"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8" tint="0.59999389629810485"/>
        <bgColor indexed="64"/>
      </patternFill>
    </fill>
  </fills>
  <borders count="18">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3" fontId="0" fillId="0" borderId="0" xfId="0" quotePrefix="1" applyNumberFormat="1"/>
    <xf numFmtId="0" fontId="0" fillId="0" borderId="0" xfId="0" quotePrefix="1"/>
    <xf numFmtId="0" fontId="0" fillId="2" borderId="0" xfId="0" applyFill="1"/>
    <xf numFmtId="165" fontId="0" fillId="2" borderId="0" xfId="2" applyFont="1" applyFill="1"/>
    <xf numFmtId="0" fontId="2" fillId="3" borderId="7" xfId="0" applyFont="1" applyFill="1" applyBorder="1"/>
    <xf numFmtId="165" fontId="2" fillId="3" borderId="8" xfId="2" applyFont="1" applyFill="1" applyBorder="1" applyAlignment="1" applyProtection="1">
      <alignment horizontal="right"/>
      <protection hidden="1"/>
    </xf>
    <xf numFmtId="164" fontId="0" fillId="0" borderId="0" xfId="0" applyNumberFormat="1"/>
    <xf numFmtId="0" fontId="0" fillId="5" borderId="1" xfId="0" applyFill="1" applyBorder="1"/>
    <xf numFmtId="0" fontId="0" fillId="5" borderId="6" xfId="0" applyFill="1" applyBorder="1" applyProtection="1">
      <protection locked="0"/>
    </xf>
    <xf numFmtId="0" fontId="0" fillId="5" borderId="7" xfId="0" applyFill="1" applyBorder="1" applyProtection="1">
      <protection hidden="1"/>
    </xf>
    <xf numFmtId="14" fontId="0" fillId="5" borderId="8" xfId="0" applyNumberFormat="1" applyFill="1" applyBorder="1" applyProtection="1">
      <protection locked="0"/>
    </xf>
    <xf numFmtId="167" fontId="0" fillId="5" borderId="6" xfId="0" applyNumberFormat="1" applyFill="1" applyBorder="1" applyProtection="1">
      <protection locked="0"/>
    </xf>
    <xf numFmtId="0" fontId="0" fillId="5" borderId="13" xfId="0" applyFill="1" applyBorder="1" applyAlignment="1" applyProtection="1">
      <alignment horizontal="right" vertical="center"/>
      <protection locked="0"/>
    </xf>
    <xf numFmtId="14" fontId="0" fillId="5" borderId="6" xfId="0" applyNumberFormat="1" applyFill="1" applyBorder="1" applyProtection="1">
      <protection locked="0"/>
    </xf>
    <xf numFmtId="0" fontId="2" fillId="5" borderId="1" xfId="0" applyFont="1" applyFill="1" applyBorder="1" applyProtection="1">
      <protection hidden="1"/>
    </xf>
    <xf numFmtId="0" fontId="2" fillId="5" borderId="1" xfId="0" applyFont="1" applyFill="1" applyBorder="1"/>
    <xf numFmtId="0" fontId="2" fillId="5" borderId="0" xfId="0" applyFont="1" applyFill="1"/>
    <xf numFmtId="0" fontId="2" fillId="5" borderId="3" xfId="0" applyFont="1" applyFill="1" applyBorder="1"/>
    <xf numFmtId="0" fontId="0" fillId="5" borderId="4" xfId="1" applyNumberFormat="1" applyFont="1" applyFill="1" applyBorder="1" applyAlignment="1" applyProtection="1">
      <alignment horizontal="right"/>
      <protection locked="0"/>
    </xf>
    <xf numFmtId="0" fontId="0" fillId="5" borderId="0" xfId="0" applyFill="1" applyAlignment="1" applyProtection="1">
      <alignment horizontal="right"/>
      <protection locked="0"/>
    </xf>
    <xf numFmtId="0" fontId="0" fillId="5" borderId="6" xfId="0" applyFill="1" applyBorder="1" applyAlignment="1" applyProtection="1">
      <alignment horizontal="right"/>
      <protection locked="0"/>
    </xf>
    <xf numFmtId="165" fontId="0" fillId="5" borderId="4" xfId="2" applyFont="1" applyFill="1" applyBorder="1" applyProtection="1">
      <protection locked="0"/>
    </xf>
    <xf numFmtId="9" fontId="0" fillId="5" borderId="6" xfId="3" applyFont="1" applyFill="1" applyBorder="1" applyProtection="1">
      <protection locked="0"/>
    </xf>
    <xf numFmtId="0" fontId="0" fillId="6" borderId="1" xfId="0" quotePrefix="1" applyFill="1" applyBorder="1"/>
    <xf numFmtId="0" fontId="0" fillId="6" borderId="6" xfId="0" applyFill="1" applyBorder="1"/>
    <xf numFmtId="0" fontId="0" fillId="6" borderId="7" xfId="0" quotePrefix="1" applyFill="1" applyBorder="1"/>
    <xf numFmtId="0" fontId="0" fillId="6" borderId="8" xfId="0" applyFill="1" applyBorder="1"/>
    <xf numFmtId="0" fontId="0" fillId="6" borderId="7" xfId="0" applyFill="1" applyBorder="1"/>
    <xf numFmtId="9" fontId="0" fillId="6" borderId="8" xfId="3" applyFont="1" applyFill="1" applyBorder="1"/>
    <xf numFmtId="165" fontId="0" fillId="6" borderId="2" xfId="2" applyFont="1" applyFill="1" applyBorder="1" applyAlignment="1" applyProtection="1">
      <alignment horizontal="right"/>
      <protection hidden="1"/>
    </xf>
    <xf numFmtId="0" fontId="0" fillId="6" borderId="3" xfId="0" applyFill="1" applyBorder="1"/>
    <xf numFmtId="0" fontId="0" fillId="6" borderId="1" xfId="0" applyFill="1" applyBorder="1"/>
    <xf numFmtId="165" fontId="0" fillId="6" borderId="6" xfId="2" applyFont="1" applyFill="1" applyBorder="1"/>
    <xf numFmtId="165" fontId="0" fillId="6" borderId="8" xfId="2" applyFont="1" applyFill="1" applyBorder="1" applyProtection="1">
      <protection hidden="1"/>
    </xf>
    <xf numFmtId="0" fontId="2" fillId="6" borderId="1" xfId="0" applyFont="1" applyFill="1" applyBorder="1"/>
    <xf numFmtId="165" fontId="0" fillId="6" borderId="6" xfId="0" applyNumberFormat="1" applyFill="1" applyBorder="1" applyProtection="1">
      <protection hidden="1"/>
    </xf>
    <xf numFmtId="165" fontId="0" fillId="6" borderId="8" xfId="2" applyFont="1" applyFill="1" applyBorder="1" applyAlignment="1" applyProtection="1">
      <alignment horizontal="right"/>
      <protection hidden="1"/>
    </xf>
    <xf numFmtId="0" fontId="0" fillId="6" borderId="1" xfId="0" applyFill="1" applyBorder="1" applyProtection="1">
      <protection hidden="1"/>
    </xf>
    <xf numFmtId="0" fontId="2" fillId="7" borderId="3" xfId="0" applyFont="1" applyFill="1" applyBorder="1"/>
    <xf numFmtId="0" fontId="2" fillId="7" borderId="5" xfId="0" applyFont="1" applyFill="1" applyBorder="1" applyAlignment="1">
      <alignment horizontal="center"/>
    </xf>
    <xf numFmtId="0" fontId="2" fillId="7" borderId="4" xfId="0" applyFont="1" applyFill="1" applyBorder="1" applyAlignment="1">
      <alignment horizontal="center"/>
    </xf>
    <xf numFmtId="0" fontId="0" fillId="7" borderId="4" xfId="0" applyFill="1" applyBorder="1"/>
    <xf numFmtId="165" fontId="0" fillId="6" borderId="14" xfId="2" applyFont="1" applyFill="1" applyBorder="1" applyProtection="1">
      <protection hidden="1"/>
    </xf>
    <xf numFmtId="9" fontId="0" fillId="6" borderId="6" xfId="3" applyFont="1" applyFill="1" applyBorder="1" applyAlignment="1" applyProtection="1">
      <alignment horizontal="right"/>
      <protection hidden="1"/>
    </xf>
    <xf numFmtId="0" fontId="2" fillId="4" borderId="15" xfId="0" applyFont="1" applyFill="1" applyBorder="1" applyAlignment="1">
      <alignment horizontal="center" vertical="center"/>
    </xf>
    <xf numFmtId="0" fontId="2" fillId="2" borderId="16" xfId="0" applyFont="1" applyFill="1" applyBorder="1"/>
    <xf numFmtId="0" fontId="0" fillId="2" borderId="16" xfId="0" applyFill="1" applyBorder="1" applyAlignment="1">
      <alignment vertical="center" wrapText="1"/>
    </xf>
    <xf numFmtId="0" fontId="0" fillId="2" borderId="16" xfId="0" applyFill="1" applyBorder="1" applyAlignment="1">
      <alignment wrapText="1"/>
    </xf>
    <xf numFmtId="0" fontId="0" fillId="0" borderId="17" xfId="0" applyBorder="1" applyAlignment="1">
      <alignment vertical="top" wrapText="1"/>
    </xf>
    <xf numFmtId="0" fontId="2" fillId="2" borderId="11" xfId="0" applyFont="1" applyFill="1" applyBorder="1" applyAlignment="1">
      <alignment horizontal="center"/>
    </xf>
    <xf numFmtId="0" fontId="2" fillId="2" borderId="12" xfId="0" applyFont="1" applyFill="1" applyBorder="1" applyAlignment="1">
      <alignment horizontal="center"/>
    </xf>
    <xf numFmtId="0" fontId="3" fillId="7" borderId="9" xfId="0" applyFont="1" applyFill="1" applyBorder="1" applyAlignment="1">
      <alignment horizontal="center"/>
    </xf>
    <xf numFmtId="0" fontId="3" fillId="7" borderId="10" xfId="0" applyFont="1" applyFill="1" applyBorder="1" applyAlignment="1">
      <alignment horizontal="center"/>
    </xf>
    <xf numFmtId="0" fontId="0" fillId="2" borderId="4" xfId="0" applyFill="1" applyBorder="1" applyAlignment="1" applyProtection="1">
      <alignment horizontal="center" vertical="center"/>
      <protection locked="0"/>
    </xf>
    <xf numFmtId="0" fontId="2" fillId="2" borderId="3" xfId="0" applyFont="1" applyFill="1" applyBorder="1" applyAlignment="1" applyProtection="1">
      <alignment horizontal="center" vertical="center" wrapText="1"/>
      <protection locked="0"/>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4DA6D-31A0-41EF-9201-5EF1BB610A3C}">
  <dimension ref="A1:H31"/>
  <sheetViews>
    <sheetView topLeftCell="B4" workbookViewId="0">
      <selection activeCell="B3" sqref="B3"/>
    </sheetView>
  </sheetViews>
  <sheetFormatPr defaultColWidth="8.7109375" defaultRowHeight="15" x14ac:dyDescent="0.25"/>
  <cols>
    <col min="1" max="1" width="2.7109375" style="3" customWidth="1"/>
    <col min="2" max="2" width="153.28515625" customWidth="1"/>
    <col min="3" max="8" width="8.7109375" style="3"/>
  </cols>
  <sheetData>
    <row r="1" spans="2:2" ht="48" customHeight="1" x14ac:dyDescent="0.25">
      <c r="B1" s="45" t="s">
        <v>36</v>
      </c>
    </row>
    <row r="2" spans="2:2" x14ac:dyDescent="0.25">
      <c r="B2" s="46"/>
    </row>
    <row r="3" spans="2:2" ht="173.65" customHeight="1" x14ac:dyDescent="0.25">
      <c r="B3" s="47" t="s">
        <v>39</v>
      </c>
    </row>
    <row r="4" spans="2:2" ht="90" x14ac:dyDescent="0.25">
      <c r="B4" s="48" t="s">
        <v>40</v>
      </c>
    </row>
    <row r="5" spans="2:2" ht="165" customHeight="1" thickBot="1" x14ac:dyDescent="0.3">
      <c r="B5" s="49" t="s">
        <v>41</v>
      </c>
    </row>
    <row r="6" spans="2:2" s="3" customFormat="1" x14ac:dyDescent="0.25"/>
    <row r="7" spans="2:2" s="3" customFormat="1" x14ac:dyDescent="0.25"/>
    <row r="8" spans="2:2" s="3" customFormat="1" x14ac:dyDescent="0.25"/>
    <row r="9" spans="2:2" s="3" customFormat="1" x14ac:dyDescent="0.25"/>
    <row r="10" spans="2:2" s="3" customFormat="1" x14ac:dyDescent="0.25"/>
    <row r="11" spans="2:2" s="3" customFormat="1" x14ac:dyDescent="0.25"/>
    <row r="12" spans="2:2" s="3" customFormat="1" x14ac:dyDescent="0.25"/>
    <row r="13" spans="2:2" s="3" customFormat="1" x14ac:dyDescent="0.25"/>
    <row r="14" spans="2:2" s="3" customFormat="1" x14ac:dyDescent="0.25"/>
    <row r="15" spans="2:2" s="3" customFormat="1" x14ac:dyDescent="0.25"/>
    <row r="16" spans="2:2"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4D724-D47D-4093-BC23-7FFF5940EEF7}">
  <dimension ref="A1:W33"/>
  <sheetViews>
    <sheetView tabSelected="1" topLeftCell="A7" workbookViewId="0">
      <selection activeCell="D25" sqref="D25"/>
    </sheetView>
  </sheetViews>
  <sheetFormatPr defaultColWidth="8.7109375" defaultRowHeight="15" x14ac:dyDescent="0.25"/>
  <cols>
    <col min="1" max="1" width="36.28515625" customWidth="1"/>
    <col min="2" max="2" width="22.85546875" bestFit="1" customWidth="1"/>
    <col min="3" max="4" width="15.140625" bestFit="1" customWidth="1"/>
    <col min="5" max="5" width="18.7109375" customWidth="1"/>
    <col min="6" max="6" width="17" customWidth="1"/>
    <col min="7" max="7" width="24.28515625" bestFit="1" customWidth="1"/>
    <col min="8" max="8" width="19.7109375" customWidth="1"/>
    <col min="9" max="23" width="8.7109375" style="3"/>
  </cols>
  <sheetData>
    <row r="1" spans="1:8" ht="15.75" x14ac:dyDescent="0.25">
      <c r="A1" s="52" t="s">
        <v>0</v>
      </c>
      <c r="B1" s="53"/>
      <c r="C1" s="3"/>
      <c r="D1" s="3"/>
      <c r="E1" s="3"/>
      <c r="F1" s="3"/>
      <c r="G1" s="3"/>
      <c r="H1" s="3"/>
    </row>
    <row r="2" spans="1:8" ht="15.75" thickBot="1" x14ac:dyDescent="0.3">
      <c r="A2" s="50" t="s">
        <v>1</v>
      </c>
      <c r="B2" s="51"/>
      <c r="C2" s="3"/>
      <c r="D2" s="3"/>
      <c r="E2" s="3"/>
      <c r="F2" s="3"/>
      <c r="G2" s="3"/>
      <c r="H2" s="3"/>
    </row>
    <row r="3" spans="1:8" x14ac:dyDescent="0.25">
      <c r="A3" s="17" t="s">
        <v>2</v>
      </c>
      <c r="B3" s="13" t="s">
        <v>44</v>
      </c>
      <c r="C3" s="3"/>
      <c r="D3" s="3"/>
      <c r="E3" s="3"/>
      <c r="F3" s="3"/>
      <c r="G3" s="3"/>
      <c r="H3" s="3"/>
    </row>
    <row r="4" spans="1:8" x14ac:dyDescent="0.25">
      <c r="A4" s="17" t="s">
        <v>3</v>
      </c>
      <c r="B4" s="14">
        <v>45431</v>
      </c>
      <c r="C4" s="3"/>
      <c r="D4" s="3"/>
      <c r="E4" s="3"/>
      <c r="F4" s="3"/>
      <c r="G4" s="3"/>
      <c r="H4" s="3"/>
    </row>
    <row r="5" spans="1:8" x14ac:dyDescent="0.25">
      <c r="A5" s="17" t="s">
        <v>4</v>
      </c>
      <c r="B5" s="11">
        <f>B4+366</f>
        <v>45797</v>
      </c>
      <c r="C5" s="3"/>
      <c r="D5" s="3"/>
      <c r="E5" s="3"/>
      <c r="F5" s="3"/>
      <c r="G5" s="3"/>
      <c r="H5" s="3"/>
    </row>
    <row r="6" spans="1:8" x14ac:dyDescent="0.25">
      <c r="A6" s="39" t="s">
        <v>5</v>
      </c>
      <c r="B6" s="42"/>
      <c r="C6" s="3"/>
      <c r="D6" s="3"/>
      <c r="E6" s="3"/>
      <c r="F6" s="3"/>
      <c r="G6" s="3"/>
      <c r="H6" s="3"/>
    </row>
    <row r="7" spans="1:8" x14ac:dyDescent="0.25">
      <c r="A7" s="8" t="s">
        <v>6</v>
      </c>
      <c r="B7" s="9" t="s">
        <v>8</v>
      </c>
      <c r="C7" s="3"/>
      <c r="D7" s="3"/>
      <c r="E7" s="3"/>
      <c r="F7" s="3"/>
      <c r="G7" s="3"/>
      <c r="H7" s="3"/>
    </row>
    <row r="8" spans="1:8" x14ac:dyDescent="0.25">
      <c r="A8" s="8" t="s">
        <v>34</v>
      </c>
      <c r="B8" s="9" t="s">
        <v>8</v>
      </c>
      <c r="C8" s="3"/>
      <c r="D8" s="3"/>
      <c r="E8" s="3"/>
      <c r="F8" s="3"/>
      <c r="G8" s="3"/>
      <c r="H8" s="3"/>
    </row>
    <row r="9" spans="1:8" x14ac:dyDescent="0.25">
      <c r="A9" s="16" t="s">
        <v>12</v>
      </c>
      <c r="B9" s="9" t="s">
        <v>13</v>
      </c>
      <c r="C9" s="3"/>
      <c r="D9" s="3"/>
      <c r="E9" s="3"/>
      <c r="F9" s="3"/>
      <c r="G9" s="3"/>
      <c r="H9" s="3"/>
    </row>
    <row r="10" spans="1:8" x14ac:dyDescent="0.25">
      <c r="A10" s="10" t="str">
        <f>IF(B9="Claims-Made", "Enter Retro Date:", "")</f>
        <v>Enter Retro Date:</v>
      </c>
      <c r="B10" s="11">
        <v>45066</v>
      </c>
      <c r="C10" s="3"/>
      <c r="D10" s="3"/>
      <c r="E10" s="3"/>
      <c r="F10" s="3"/>
      <c r="G10" s="3"/>
      <c r="H10" s="3"/>
    </row>
    <row r="11" spans="1:8" x14ac:dyDescent="0.25">
      <c r="A11" s="15" t="s">
        <v>37</v>
      </c>
      <c r="B11" s="12">
        <v>2500</v>
      </c>
      <c r="C11" s="3"/>
      <c r="D11" s="3"/>
      <c r="E11" s="3"/>
      <c r="F11" s="3"/>
      <c r="G11" s="3"/>
      <c r="H11" s="3"/>
    </row>
    <row r="12" spans="1:8" x14ac:dyDescent="0.25">
      <c r="A12" s="38" t="s">
        <v>38</v>
      </c>
      <c r="B12" s="44">
        <f>IF(B11=2500, 10%, IF(B11=5000, 0, IF(B11=10000, -10%, "Select Deductible")))</f>
        <v>0.1</v>
      </c>
      <c r="C12" s="3"/>
      <c r="D12" s="3"/>
      <c r="E12" s="3"/>
      <c r="F12" s="3"/>
      <c r="G12" s="3"/>
      <c r="H12" s="3"/>
    </row>
    <row r="13" spans="1:8" x14ac:dyDescent="0.25">
      <c r="A13" s="18" t="s">
        <v>15</v>
      </c>
      <c r="B13" s="22">
        <v>3200000</v>
      </c>
      <c r="C13" s="3"/>
      <c r="D13" s="3"/>
      <c r="E13" s="3"/>
      <c r="F13" s="3"/>
      <c r="G13" s="3"/>
      <c r="H13" s="3"/>
    </row>
    <row r="14" spans="1:8" x14ac:dyDescent="0.25">
      <c r="A14" s="39" t="s">
        <v>33</v>
      </c>
      <c r="B14" s="40" t="s">
        <v>16</v>
      </c>
      <c r="C14" s="40" t="s">
        <v>22</v>
      </c>
      <c r="D14" s="40" t="s">
        <v>17</v>
      </c>
      <c r="E14" s="40" t="s">
        <v>18</v>
      </c>
      <c r="F14" s="40" t="s">
        <v>19</v>
      </c>
      <c r="G14" s="40" t="s">
        <v>20</v>
      </c>
      <c r="H14" s="41" t="s">
        <v>21</v>
      </c>
    </row>
    <row r="15" spans="1:8" x14ac:dyDescent="0.25">
      <c r="A15" s="8"/>
      <c r="B15" s="20">
        <v>4</v>
      </c>
      <c r="C15" s="20">
        <v>0</v>
      </c>
      <c r="D15" s="20">
        <v>2</v>
      </c>
      <c r="E15" s="20">
        <v>0</v>
      </c>
      <c r="F15" s="20">
        <v>0</v>
      </c>
      <c r="G15" s="20">
        <v>1</v>
      </c>
      <c r="H15" s="21">
        <v>3</v>
      </c>
    </row>
    <row r="16" spans="1:8" x14ac:dyDescent="0.25">
      <c r="A16" s="28" t="s">
        <v>24</v>
      </c>
      <c r="B16" s="30">
        <f>B15*200</f>
        <v>800</v>
      </c>
      <c r="C16" s="30">
        <f>C15*500</f>
        <v>0</v>
      </c>
      <c r="D16" s="30">
        <f>D15*100</f>
        <v>200</v>
      </c>
      <c r="E16" s="30">
        <f>E15*1000</f>
        <v>0</v>
      </c>
      <c r="F16" s="30">
        <f>F15*10000</f>
        <v>0</v>
      </c>
      <c r="G16" s="30">
        <f>G15*50</f>
        <v>50</v>
      </c>
      <c r="H16" s="37">
        <f>H15*350</f>
        <v>1050</v>
      </c>
    </row>
    <row r="17" spans="1:8" ht="15.4" customHeight="1" x14ac:dyDescent="0.25">
      <c r="A17" s="31" t="s">
        <v>25</v>
      </c>
      <c r="B17" s="43">
        <f>SUM(B16:H16)</f>
        <v>2100</v>
      </c>
      <c r="C17" s="4"/>
      <c r="D17" s="4"/>
      <c r="E17" s="4"/>
      <c r="F17" s="4"/>
      <c r="G17" s="4"/>
      <c r="H17" s="4"/>
    </row>
    <row r="18" spans="1:8" ht="15.4" customHeight="1" x14ac:dyDescent="0.25">
      <c r="A18" s="32"/>
      <c r="B18" s="33"/>
      <c r="C18" s="4"/>
      <c r="D18" s="4"/>
      <c r="E18" s="4"/>
      <c r="F18" s="4"/>
      <c r="G18" s="4"/>
      <c r="H18" s="4"/>
    </row>
    <row r="19" spans="1:8" x14ac:dyDescent="0.25">
      <c r="A19" s="32" t="s">
        <v>23</v>
      </c>
      <c r="B19" s="34">
        <f>B13*0.01</f>
        <v>32000</v>
      </c>
      <c r="C19" s="3"/>
      <c r="D19" s="3"/>
      <c r="E19" s="3"/>
      <c r="F19" s="3"/>
      <c r="G19" s="3"/>
      <c r="H19" s="3"/>
    </row>
    <row r="20" spans="1:8" x14ac:dyDescent="0.25">
      <c r="A20" s="35" t="s">
        <v>26</v>
      </c>
      <c r="B20" s="36">
        <f>B19+B17</f>
        <v>34100</v>
      </c>
      <c r="C20" s="3"/>
      <c r="D20" s="3"/>
      <c r="E20" s="3"/>
      <c r="F20" s="3"/>
      <c r="G20" s="3"/>
      <c r="H20" s="3"/>
    </row>
    <row r="21" spans="1:8" x14ac:dyDescent="0.25">
      <c r="A21" s="18" t="s">
        <v>42</v>
      </c>
      <c r="B21" s="19" t="s">
        <v>29</v>
      </c>
      <c r="C21" s="3"/>
      <c r="D21" s="3"/>
      <c r="E21" s="3"/>
      <c r="F21" s="3"/>
      <c r="G21" s="3"/>
      <c r="H21" s="3"/>
    </row>
    <row r="22" spans="1:8" x14ac:dyDescent="0.25">
      <c r="A22" s="28" t="s">
        <v>27</v>
      </c>
      <c r="B22" s="29">
        <f>IF(B21="0",-10%, "")</f>
        <v>-0.1</v>
      </c>
      <c r="C22" s="3"/>
      <c r="D22" s="3"/>
      <c r="E22" s="3"/>
      <c r="F22" s="3"/>
      <c r="G22" s="3"/>
      <c r="H22" s="3"/>
    </row>
    <row r="23" spans="1:8" x14ac:dyDescent="0.25">
      <c r="A23" s="16" t="s">
        <v>35</v>
      </c>
      <c r="B23" s="23">
        <v>-0.12</v>
      </c>
      <c r="C23" s="3"/>
      <c r="D23" s="3"/>
      <c r="E23" s="3"/>
      <c r="F23" s="3"/>
      <c r="G23" s="3"/>
      <c r="H23" s="3"/>
    </row>
    <row r="24" spans="1:8" x14ac:dyDescent="0.25">
      <c r="A24" s="24" t="s">
        <v>43</v>
      </c>
      <c r="B24" s="25"/>
      <c r="C24" s="3"/>
      <c r="D24" s="3"/>
      <c r="E24" s="3"/>
      <c r="F24" s="3"/>
      <c r="G24" s="3"/>
      <c r="H24" s="3"/>
    </row>
    <row r="25" spans="1:8" x14ac:dyDescent="0.25">
      <c r="A25" s="26" t="s">
        <v>32</v>
      </c>
      <c r="B25" s="27"/>
      <c r="C25" s="3"/>
      <c r="D25" s="3"/>
      <c r="E25" s="3"/>
      <c r="F25" s="3"/>
      <c r="G25" s="3"/>
      <c r="H25" s="3"/>
    </row>
    <row r="26" spans="1:8" ht="124.5" customHeight="1" x14ac:dyDescent="0.25">
      <c r="A26" s="55" t="s">
        <v>45</v>
      </c>
      <c r="B26" s="54"/>
      <c r="C26" s="3"/>
      <c r="D26" s="3"/>
      <c r="E26" s="3"/>
      <c r="F26" s="3"/>
      <c r="G26" s="3"/>
      <c r="H26" s="3"/>
    </row>
    <row r="27" spans="1:8" x14ac:dyDescent="0.25">
      <c r="A27" s="5" t="s">
        <v>31</v>
      </c>
      <c r="B27" s="6">
        <f>IFERROR(B20*(1+B22)*(1+B23)*(1+B12),"Enter Inputs")</f>
        <v>29707.920000000002</v>
      </c>
      <c r="C27" s="3"/>
      <c r="D27" s="3"/>
      <c r="E27" s="3"/>
      <c r="F27" s="3"/>
      <c r="G27" s="3"/>
      <c r="H27" s="3"/>
    </row>
    <row r="28" spans="1:8" s="3" customFormat="1" x14ac:dyDescent="0.25"/>
    <row r="29" spans="1:8" s="3" customFormat="1" x14ac:dyDescent="0.25"/>
    <row r="30" spans="1:8" s="3" customFormat="1" x14ac:dyDescent="0.25"/>
    <row r="31" spans="1:8" s="3" customFormat="1" x14ac:dyDescent="0.25"/>
    <row r="32" spans="1:8" s="3" customFormat="1" x14ac:dyDescent="0.25"/>
    <row r="33" s="3" customFormat="1" x14ac:dyDescent="0.25"/>
  </sheetData>
  <mergeCells count="3">
    <mergeCell ref="A2:B2"/>
    <mergeCell ref="A1:B1"/>
    <mergeCell ref="A26:B26"/>
  </mergeCells>
  <dataValidations count="1">
    <dataValidation type="decimal" allowBlank="1" showInputMessage="1" showErrorMessage="1" sqref="B23" xr:uid="{BF2AD129-FD7B-44BE-BBFC-249DD8BCE649}">
      <formula1>-0.5</formula1>
      <formula2>1</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2399FEB-5D60-4158-BC65-716CF9F4CC2B}">
          <x14:formula1>
            <xm:f>Values!$D$3:$D$4</xm:f>
          </x14:formula1>
          <xm:sqref>B7</xm:sqref>
        </x14:dataValidation>
        <x14:dataValidation type="list" allowBlank="1" showInputMessage="1" showErrorMessage="1" xr:uid="{0D58EF92-2DC8-4834-A44D-B9858A6D19AE}">
          <x14:formula1>
            <xm:f>Values!$E$3:$E$4</xm:f>
          </x14:formula1>
          <xm:sqref>B8</xm:sqref>
        </x14:dataValidation>
        <x14:dataValidation type="list" allowBlank="1" showInputMessage="1" showErrorMessage="1" xr:uid="{D5D66F9A-E6A4-4D3B-96F2-7F7FE9EF9E51}">
          <x14:formula1>
            <xm:f>Values!$F$3:$F$4</xm:f>
          </x14:formula1>
          <xm:sqref>B9</xm:sqref>
        </x14:dataValidation>
        <x14:dataValidation type="list" allowBlank="1" showInputMessage="1" showErrorMessage="1" xr:uid="{48C9CC2E-334F-4118-B843-2013E6EA177F}">
          <x14:formula1>
            <xm:f>Values!$G$2:$G$4</xm:f>
          </x14:formula1>
          <xm:sqref>B21</xm:sqref>
        </x14:dataValidation>
        <x14:dataValidation type="list" allowBlank="1" showInputMessage="1" showErrorMessage="1" xr:uid="{A1879213-0B9B-4143-9069-440F7E958AE2}">
          <x14:formula1>
            <xm:f>Values!$H$3:$H$5</xm:f>
          </x14:formula1>
          <xm:sqref>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E41D-9588-448B-92E6-CD6E808D26B1}">
  <dimension ref="D2:H5"/>
  <sheetViews>
    <sheetView workbookViewId="0">
      <selection activeCell="H6" sqref="H6"/>
    </sheetView>
  </sheetViews>
  <sheetFormatPr defaultColWidth="8.7109375" defaultRowHeight="15" x14ac:dyDescent="0.25"/>
  <cols>
    <col min="4" max="4" width="19.7109375" bestFit="1" customWidth="1"/>
    <col min="5" max="5" width="24.28515625" customWidth="1"/>
    <col min="6" max="6" width="12.140625" customWidth="1"/>
  </cols>
  <sheetData>
    <row r="2" spans="4:8" x14ac:dyDescent="0.25">
      <c r="D2" t="s">
        <v>10</v>
      </c>
      <c r="E2" t="s">
        <v>9</v>
      </c>
      <c r="G2" s="2" t="s">
        <v>29</v>
      </c>
    </row>
    <row r="3" spans="4:8" x14ac:dyDescent="0.25">
      <c r="D3" s="1" t="s">
        <v>7</v>
      </c>
      <c r="E3" s="1" t="s">
        <v>8</v>
      </c>
      <c r="F3" t="s">
        <v>13</v>
      </c>
      <c r="G3" s="2" t="s">
        <v>30</v>
      </c>
      <c r="H3" s="7">
        <v>2500</v>
      </c>
    </row>
    <row r="4" spans="4:8" x14ac:dyDescent="0.25">
      <c r="D4" s="1" t="s">
        <v>8</v>
      </c>
      <c r="E4" s="1" t="s">
        <v>11</v>
      </c>
      <c r="F4" t="s">
        <v>14</v>
      </c>
      <c r="G4" s="2" t="s">
        <v>28</v>
      </c>
      <c r="H4" s="7">
        <v>5000</v>
      </c>
    </row>
    <row r="5" spans="4:8" x14ac:dyDescent="0.25">
      <c r="D5">
        <v>0</v>
      </c>
      <c r="E5">
        <v>0</v>
      </c>
      <c r="H5" s="7">
        <v>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Underwriting Guidelines</vt:lpstr>
      <vt:lpstr>Rating Tool</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Kreider</dc:creator>
  <cp:lastModifiedBy>Admin</cp:lastModifiedBy>
  <dcterms:created xsi:type="dcterms:W3CDTF">2023-01-06T23:24:10Z</dcterms:created>
  <dcterms:modified xsi:type="dcterms:W3CDTF">2024-02-20T00:27:10Z</dcterms:modified>
</cp:coreProperties>
</file>