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1.xml" ContentType="application/vnd.openxmlformats-officedocument.spreadsheetml.chartshee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ra_River_Basin_NELSAP_2019\Mara_WA_Training\Day_3\Exercises_solution\"/>
    </mc:Choice>
  </mc:AlternateContent>
  <bookViews>
    <workbookView xWindow="0" yWindow="0" windowWidth="27300" windowHeight="10755" activeTab="3"/>
  </bookViews>
  <sheets>
    <sheet name="CASE1" sheetId="7" r:id="rId1"/>
    <sheet name="CASE2" sheetId="5" r:id="rId2"/>
    <sheet name="CASE3" sheetId="6" r:id="rId3"/>
    <sheet name="Data_and Calculations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7" i="1"/>
  <c r="K7" i="1"/>
  <c r="M351" i="1" l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50" i="1"/>
  <c r="M349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18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287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56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25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194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63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31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00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69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3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194" i="1" l="1"/>
  <c r="L194" i="1" s="1"/>
  <c r="K195" i="1"/>
  <c r="L195" i="1" s="1"/>
  <c r="K196" i="1"/>
  <c r="L196" i="1" s="1"/>
  <c r="K197" i="1"/>
  <c r="L197" i="1" s="1"/>
  <c r="Q197" i="1" s="1"/>
  <c r="K198" i="1"/>
  <c r="L198" i="1" s="1"/>
  <c r="P198" i="1" s="1"/>
  <c r="K199" i="1"/>
  <c r="L199" i="1" s="1"/>
  <c r="K200" i="1"/>
  <c r="L200" i="1" s="1"/>
  <c r="Q200" i="1" s="1"/>
  <c r="K201" i="1"/>
  <c r="L201" i="1" s="1"/>
  <c r="K202" i="1"/>
  <c r="L202" i="1" s="1"/>
  <c r="Q202" i="1" s="1"/>
  <c r="K203" i="1"/>
  <c r="L203" i="1" s="1"/>
  <c r="K204" i="1"/>
  <c r="L204" i="1" s="1"/>
  <c r="K205" i="1"/>
  <c r="L205" i="1" s="1"/>
  <c r="Q205" i="1" s="1"/>
  <c r="K206" i="1"/>
  <c r="L206" i="1" s="1"/>
  <c r="P206" i="1" s="1"/>
  <c r="K207" i="1"/>
  <c r="L207" i="1" s="1"/>
  <c r="Q207" i="1" s="1"/>
  <c r="K208" i="1"/>
  <c r="L208" i="1" s="1"/>
  <c r="P208" i="1" s="1"/>
  <c r="K209" i="1"/>
  <c r="L209" i="1" s="1"/>
  <c r="K210" i="1"/>
  <c r="L210" i="1" s="1"/>
  <c r="Q210" i="1" s="1"/>
  <c r="K211" i="1"/>
  <c r="L211" i="1" s="1"/>
  <c r="K212" i="1"/>
  <c r="L212" i="1"/>
  <c r="K213" i="1"/>
  <c r="L213" i="1" s="1"/>
  <c r="Q213" i="1" s="1"/>
  <c r="K214" i="1"/>
  <c r="L214" i="1" s="1"/>
  <c r="P214" i="1" s="1"/>
  <c r="K215" i="1"/>
  <c r="L215" i="1" s="1"/>
  <c r="Q215" i="1" s="1"/>
  <c r="K216" i="1"/>
  <c r="L216" i="1" s="1"/>
  <c r="K225" i="1"/>
  <c r="L225" i="1" s="1"/>
  <c r="N225" i="1" s="1"/>
  <c r="R225" i="1" s="1"/>
  <c r="K226" i="1"/>
  <c r="L226" i="1" s="1"/>
  <c r="K227" i="1"/>
  <c r="L227" i="1" s="1"/>
  <c r="K228" i="1"/>
  <c r="L228" i="1" s="1"/>
  <c r="K229" i="1"/>
  <c r="L229" i="1" s="1"/>
  <c r="Q229" i="1" s="1"/>
  <c r="K230" i="1"/>
  <c r="L230" i="1" s="1"/>
  <c r="P230" i="1" s="1"/>
  <c r="K231" i="1"/>
  <c r="L231" i="1" s="1"/>
  <c r="K232" i="1"/>
  <c r="L232" i="1" s="1"/>
  <c r="P232" i="1" s="1"/>
  <c r="K233" i="1"/>
  <c r="L233" i="1" s="1"/>
  <c r="N233" i="1" s="1"/>
  <c r="R233" i="1" s="1"/>
  <c r="K234" i="1"/>
  <c r="L234" i="1" s="1"/>
  <c r="K235" i="1"/>
  <c r="L235" i="1" s="1"/>
  <c r="K236" i="1"/>
  <c r="L236" i="1" s="1"/>
  <c r="K237" i="1"/>
  <c r="L237" i="1" s="1"/>
  <c r="Q237" i="1" s="1"/>
  <c r="K238" i="1"/>
  <c r="L238" i="1" s="1"/>
  <c r="P238" i="1" s="1"/>
  <c r="K239" i="1"/>
  <c r="L239" i="1" s="1"/>
  <c r="Q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Q245" i="1" s="1"/>
  <c r="K246" i="1"/>
  <c r="L246" i="1" s="1"/>
  <c r="P246" i="1" s="1"/>
  <c r="K247" i="1"/>
  <c r="L247" i="1" s="1"/>
  <c r="Q247" i="1" s="1"/>
  <c r="K256" i="1"/>
  <c r="L256" i="1" s="1"/>
  <c r="P256" i="1" s="1"/>
  <c r="K257" i="1"/>
  <c r="L257" i="1" s="1"/>
  <c r="N257" i="1" s="1"/>
  <c r="R257" i="1" s="1"/>
  <c r="K258" i="1"/>
  <c r="L258" i="1" s="1"/>
  <c r="K259" i="1"/>
  <c r="L259" i="1" s="1"/>
  <c r="K260" i="1"/>
  <c r="L260" i="1" s="1"/>
  <c r="K261" i="1"/>
  <c r="L261" i="1" s="1"/>
  <c r="Q261" i="1" s="1"/>
  <c r="K262" i="1"/>
  <c r="L262" i="1" s="1"/>
  <c r="P262" i="1" s="1"/>
  <c r="K263" i="1"/>
  <c r="L263" i="1" s="1"/>
  <c r="Q263" i="1" s="1"/>
  <c r="K264" i="1"/>
  <c r="L264" i="1" s="1"/>
  <c r="P264" i="1" s="1"/>
  <c r="K265" i="1"/>
  <c r="L265" i="1" s="1"/>
  <c r="N265" i="1" s="1"/>
  <c r="R265" i="1" s="1"/>
  <c r="K266" i="1"/>
  <c r="L266" i="1" s="1"/>
  <c r="K267" i="1"/>
  <c r="L267" i="1" s="1"/>
  <c r="K268" i="1"/>
  <c r="L268" i="1" s="1"/>
  <c r="K269" i="1"/>
  <c r="L269" i="1" s="1"/>
  <c r="Q269" i="1" s="1"/>
  <c r="K270" i="1"/>
  <c r="L270" i="1" s="1"/>
  <c r="P270" i="1" s="1"/>
  <c r="K271" i="1"/>
  <c r="L271" i="1" s="1"/>
  <c r="Q271" i="1" s="1"/>
  <c r="K272" i="1"/>
  <c r="L272" i="1" s="1"/>
  <c r="P272" i="1" s="1"/>
  <c r="K273" i="1"/>
  <c r="L273" i="1" s="1"/>
  <c r="N273" i="1" s="1"/>
  <c r="R273" i="1" s="1"/>
  <c r="K274" i="1"/>
  <c r="L274" i="1" s="1"/>
  <c r="K275" i="1"/>
  <c r="L275" i="1" s="1"/>
  <c r="K276" i="1"/>
  <c r="L276" i="1" s="1"/>
  <c r="K277" i="1"/>
  <c r="L277" i="1" s="1"/>
  <c r="Q277" i="1" s="1"/>
  <c r="K278" i="1"/>
  <c r="L278" i="1" s="1"/>
  <c r="P278" i="1" s="1"/>
  <c r="K287" i="1"/>
  <c r="L287" i="1" s="1"/>
  <c r="K288" i="1"/>
  <c r="L288" i="1" s="1"/>
  <c r="K289" i="1"/>
  <c r="L289" i="1" s="1"/>
  <c r="N289" i="1" s="1"/>
  <c r="R289" i="1" s="1"/>
  <c r="K290" i="1"/>
  <c r="L290" i="1" s="1"/>
  <c r="K291" i="1"/>
  <c r="L291" i="1" s="1"/>
  <c r="K292" i="1"/>
  <c r="L292" i="1" s="1"/>
  <c r="K293" i="1"/>
  <c r="L293" i="1" s="1"/>
  <c r="Q293" i="1" s="1"/>
  <c r="K294" i="1"/>
  <c r="L294" i="1" s="1"/>
  <c r="P294" i="1" s="1"/>
  <c r="K295" i="1"/>
  <c r="L295" i="1" s="1"/>
  <c r="K296" i="1"/>
  <c r="L296" i="1" s="1"/>
  <c r="P296" i="1" s="1"/>
  <c r="K297" i="1"/>
  <c r="L297" i="1" s="1"/>
  <c r="N297" i="1" s="1"/>
  <c r="R297" i="1" s="1"/>
  <c r="K298" i="1"/>
  <c r="L298" i="1" s="1"/>
  <c r="K299" i="1"/>
  <c r="L299" i="1" s="1"/>
  <c r="K300" i="1"/>
  <c r="L300" i="1" s="1"/>
  <c r="K301" i="1"/>
  <c r="L301" i="1" s="1"/>
  <c r="Q301" i="1" s="1"/>
  <c r="K302" i="1"/>
  <c r="L302" i="1" s="1"/>
  <c r="P302" i="1" s="1"/>
  <c r="K303" i="1"/>
  <c r="L303" i="1" s="1"/>
  <c r="Q303" i="1" s="1"/>
  <c r="K304" i="1"/>
  <c r="L304" i="1" s="1"/>
  <c r="Q304" i="1" s="1"/>
  <c r="K305" i="1"/>
  <c r="L305" i="1" s="1"/>
  <c r="K306" i="1"/>
  <c r="L306" i="1" s="1"/>
  <c r="P306" i="1" s="1"/>
  <c r="K307" i="1"/>
  <c r="L307" i="1" s="1"/>
  <c r="K308" i="1"/>
  <c r="L308" i="1" s="1"/>
  <c r="K309" i="1"/>
  <c r="L309" i="1" s="1"/>
  <c r="Q309" i="1" s="1"/>
  <c r="K318" i="1"/>
  <c r="L318" i="1" s="1"/>
  <c r="P318" i="1" s="1"/>
  <c r="K319" i="1"/>
  <c r="L319" i="1" s="1"/>
  <c r="Q319" i="1" s="1"/>
  <c r="K320" i="1"/>
  <c r="L320" i="1" s="1"/>
  <c r="Q320" i="1" s="1"/>
  <c r="K321" i="1"/>
  <c r="L321" i="1" s="1"/>
  <c r="K322" i="1"/>
  <c r="L322" i="1" s="1"/>
  <c r="Q322" i="1" s="1"/>
  <c r="K323" i="1"/>
  <c r="L323" i="1" s="1"/>
  <c r="K324" i="1"/>
  <c r="L324" i="1" s="1"/>
  <c r="K325" i="1"/>
  <c r="L325" i="1" s="1"/>
  <c r="Q325" i="1" s="1"/>
  <c r="K326" i="1"/>
  <c r="L326" i="1" s="1"/>
  <c r="P326" i="1" s="1"/>
  <c r="K327" i="1"/>
  <c r="L327" i="1" s="1"/>
  <c r="Q327" i="1" s="1"/>
  <c r="K328" i="1"/>
  <c r="L328" i="1" s="1"/>
  <c r="Q328" i="1" s="1"/>
  <c r="K329" i="1"/>
  <c r="L329" i="1" s="1"/>
  <c r="K330" i="1"/>
  <c r="L330" i="1" s="1"/>
  <c r="P330" i="1" s="1"/>
  <c r="K331" i="1"/>
  <c r="L331" i="1" s="1"/>
  <c r="K332" i="1"/>
  <c r="L332" i="1" s="1"/>
  <c r="K333" i="1"/>
  <c r="L333" i="1" s="1"/>
  <c r="Q333" i="1" s="1"/>
  <c r="K334" i="1"/>
  <c r="L334" i="1" s="1"/>
  <c r="P334" i="1" s="1"/>
  <c r="K335" i="1"/>
  <c r="L335" i="1" s="1"/>
  <c r="Q335" i="1" s="1"/>
  <c r="K336" i="1"/>
  <c r="L336" i="1" s="1"/>
  <c r="Q336" i="1" s="1"/>
  <c r="K337" i="1"/>
  <c r="L337" i="1" s="1"/>
  <c r="K338" i="1"/>
  <c r="L338" i="1" s="1"/>
  <c r="Q338" i="1" s="1"/>
  <c r="K339" i="1"/>
  <c r="L339" i="1" s="1"/>
  <c r="K340" i="1"/>
  <c r="L340" i="1" s="1"/>
  <c r="K349" i="1"/>
  <c r="L349" i="1" s="1"/>
  <c r="K350" i="1"/>
  <c r="L350" i="1" s="1"/>
  <c r="K351" i="1"/>
  <c r="L351" i="1" s="1"/>
  <c r="K352" i="1"/>
  <c r="L352" i="1" s="1"/>
  <c r="K353" i="1"/>
  <c r="L353" i="1" s="1"/>
  <c r="P353" i="1" s="1"/>
  <c r="K354" i="1"/>
  <c r="L354" i="1" s="1"/>
  <c r="Q354" i="1" s="1"/>
  <c r="K355" i="1"/>
  <c r="L355" i="1" s="1"/>
  <c r="P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P361" i="1" s="1"/>
  <c r="K362" i="1"/>
  <c r="L362" i="1" s="1"/>
  <c r="Q362" i="1" s="1"/>
  <c r="K363" i="1"/>
  <c r="L363" i="1" s="1"/>
  <c r="P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P369" i="1" s="1"/>
  <c r="K370" i="1"/>
  <c r="L370" i="1" s="1"/>
  <c r="Q370" i="1" s="1"/>
  <c r="K371" i="1"/>
  <c r="L371" i="1" s="1"/>
  <c r="P371" i="1" s="1"/>
  <c r="K185" i="1"/>
  <c r="L185" i="1" s="1"/>
  <c r="K184" i="1"/>
  <c r="L184" i="1" s="1"/>
  <c r="K183" i="1"/>
  <c r="L183" i="1" s="1"/>
  <c r="P183" i="1" s="1"/>
  <c r="K182" i="1"/>
  <c r="L182" i="1" s="1"/>
  <c r="K181" i="1"/>
  <c r="L181" i="1" s="1"/>
  <c r="K180" i="1"/>
  <c r="L180" i="1" s="1"/>
  <c r="P180" i="1" s="1"/>
  <c r="K179" i="1"/>
  <c r="L179" i="1" s="1"/>
  <c r="K178" i="1"/>
  <c r="L178" i="1" s="1"/>
  <c r="K177" i="1"/>
  <c r="L177" i="1" s="1"/>
  <c r="K176" i="1"/>
  <c r="L176" i="1" s="1"/>
  <c r="K175" i="1"/>
  <c r="L175" i="1" s="1"/>
  <c r="P175" i="1" s="1"/>
  <c r="K174" i="1"/>
  <c r="L174" i="1" s="1"/>
  <c r="K173" i="1"/>
  <c r="L173" i="1" s="1"/>
  <c r="K172" i="1"/>
  <c r="L172" i="1" s="1"/>
  <c r="P172" i="1" s="1"/>
  <c r="K171" i="1"/>
  <c r="L171" i="1" s="1"/>
  <c r="K170" i="1"/>
  <c r="L170" i="1" s="1"/>
  <c r="K169" i="1"/>
  <c r="L169" i="1" s="1"/>
  <c r="K168" i="1"/>
  <c r="L168" i="1" s="1"/>
  <c r="K167" i="1"/>
  <c r="L167" i="1" s="1"/>
  <c r="P167" i="1" s="1"/>
  <c r="K166" i="1"/>
  <c r="L166" i="1" s="1"/>
  <c r="P166" i="1" s="1"/>
  <c r="K165" i="1"/>
  <c r="L165" i="1" s="1"/>
  <c r="K164" i="1"/>
  <c r="L164" i="1" s="1"/>
  <c r="K163" i="1"/>
  <c r="L163" i="1" s="1"/>
  <c r="K153" i="1"/>
  <c r="L153" i="1" s="1"/>
  <c r="K152" i="1"/>
  <c r="L152" i="1" s="1"/>
  <c r="K151" i="1"/>
  <c r="L151" i="1" s="1"/>
  <c r="K150" i="1"/>
  <c r="L150" i="1" s="1"/>
  <c r="P150" i="1" s="1"/>
  <c r="K149" i="1"/>
  <c r="L149" i="1" s="1"/>
  <c r="P149" i="1" s="1"/>
  <c r="K148" i="1"/>
  <c r="L148" i="1" s="1"/>
  <c r="K147" i="1"/>
  <c r="L147" i="1" s="1"/>
  <c r="P147" i="1" s="1"/>
  <c r="K146" i="1"/>
  <c r="L146" i="1" s="1"/>
  <c r="K145" i="1"/>
  <c r="L145" i="1" s="1"/>
  <c r="K144" i="1"/>
  <c r="L144" i="1" s="1"/>
  <c r="K143" i="1"/>
  <c r="L143" i="1" s="1"/>
  <c r="K142" i="1"/>
  <c r="L142" i="1" s="1"/>
  <c r="P142" i="1" s="1"/>
  <c r="K141" i="1"/>
  <c r="L141" i="1" s="1"/>
  <c r="P141" i="1" s="1"/>
  <c r="K140" i="1"/>
  <c r="L140" i="1" s="1"/>
  <c r="K139" i="1"/>
  <c r="L139" i="1" s="1"/>
  <c r="P139" i="1" s="1"/>
  <c r="K138" i="1"/>
  <c r="L138" i="1" s="1"/>
  <c r="K137" i="1"/>
  <c r="L137" i="1" s="1"/>
  <c r="K136" i="1"/>
  <c r="L136" i="1" s="1"/>
  <c r="K135" i="1"/>
  <c r="L135" i="1" s="1"/>
  <c r="K134" i="1"/>
  <c r="L134" i="1" s="1"/>
  <c r="P134" i="1" s="1"/>
  <c r="K133" i="1"/>
  <c r="L133" i="1" s="1"/>
  <c r="P133" i="1" s="1"/>
  <c r="K132" i="1"/>
  <c r="L132" i="1" s="1"/>
  <c r="K131" i="1"/>
  <c r="L131" i="1" s="1"/>
  <c r="P131" i="1" s="1"/>
  <c r="K122" i="1"/>
  <c r="L122" i="1" s="1"/>
  <c r="K121" i="1"/>
  <c r="L121" i="1" s="1"/>
  <c r="K120" i="1"/>
  <c r="L120" i="1" s="1"/>
  <c r="K119" i="1"/>
  <c r="L119" i="1" s="1"/>
  <c r="K118" i="1"/>
  <c r="L118" i="1" s="1"/>
  <c r="P118" i="1" s="1"/>
  <c r="K117" i="1"/>
  <c r="L117" i="1" s="1"/>
  <c r="P117" i="1" s="1"/>
  <c r="K116" i="1"/>
  <c r="L116" i="1" s="1"/>
  <c r="K115" i="1"/>
  <c r="L115" i="1" s="1"/>
  <c r="P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P109" i="1" s="1"/>
  <c r="K108" i="1"/>
  <c r="L108" i="1" s="1"/>
  <c r="K107" i="1"/>
  <c r="L107" i="1" s="1"/>
  <c r="P107" i="1" s="1"/>
  <c r="K106" i="1"/>
  <c r="L106" i="1" s="1"/>
  <c r="K105" i="1"/>
  <c r="L105" i="1" s="1"/>
  <c r="K104" i="1"/>
  <c r="L104" i="1" s="1"/>
  <c r="P104" i="1" s="1"/>
  <c r="K103" i="1"/>
  <c r="L103" i="1" s="1"/>
  <c r="K102" i="1"/>
  <c r="L102" i="1" s="1"/>
  <c r="P102" i="1" s="1"/>
  <c r="K101" i="1"/>
  <c r="L101" i="1" s="1"/>
  <c r="K100" i="1"/>
  <c r="L100" i="1" s="1"/>
  <c r="K91" i="1"/>
  <c r="L91" i="1" s="1"/>
  <c r="K90" i="1"/>
  <c r="L90" i="1" s="1"/>
  <c r="K89" i="1"/>
  <c r="L89" i="1" s="1"/>
  <c r="P89" i="1" s="1"/>
  <c r="K88" i="1"/>
  <c r="L88" i="1" s="1"/>
  <c r="K87" i="1"/>
  <c r="L87" i="1" s="1"/>
  <c r="K86" i="1"/>
  <c r="L86" i="1" s="1"/>
  <c r="P86" i="1" s="1"/>
  <c r="K85" i="1"/>
  <c r="L85" i="1" s="1"/>
  <c r="P85" i="1" s="1"/>
  <c r="K84" i="1"/>
  <c r="L84" i="1" s="1"/>
  <c r="K83" i="1"/>
  <c r="L83" i="1" s="1"/>
  <c r="K82" i="1"/>
  <c r="L82" i="1" s="1"/>
  <c r="K81" i="1"/>
  <c r="L81" i="1" s="1"/>
  <c r="P81" i="1" s="1"/>
  <c r="K80" i="1"/>
  <c r="L80" i="1" s="1"/>
  <c r="K79" i="1"/>
  <c r="L79" i="1" s="1"/>
  <c r="K78" i="1"/>
  <c r="L78" i="1" s="1"/>
  <c r="K77" i="1"/>
  <c r="L77" i="1" s="1"/>
  <c r="Q77" i="1" s="1"/>
  <c r="K76" i="1"/>
  <c r="L76" i="1" s="1"/>
  <c r="K75" i="1"/>
  <c r="L75" i="1" s="1"/>
  <c r="K74" i="1"/>
  <c r="L74" i="1" s="1"/>
  <c r="K73" i="1"/>
  <c r="L73" i="1" s="1"/>
  <c r="P73" i="1" s="1"/>
  <c r="K72" i="1"/>
  <c r="L72" i="1" s="1"/>
  <c r="K71" i="1"/>
  <c r="L71" i="1" s="1"/>
  <c r="K70" i="1"/>
  <c r="L70" i="1" s="1"/>
  <c r="Q70" i="1" s="1"/>
  <c r="K69" i="1"/>
  <c r="L69" i="1" s="1"/>
  <c r="K60" i="1"/>
  <c r="L60" i="1" s="1"/>
  <c r="K59" i="1"/>
  <c r="L59" i="1" s="1"/>
  <c r="P59" i="1" s="1"/>
  <c r="K58" i="1"/>
  <c r="L58" i="1" s="1"/>
  <c r="K57" i="1"/>
  <c r="L57" i="1" s="1"/>
  <c r="K56" i="1"/>
  <c r="L56" i="1" s="1"/>
  <c r="K55" i="1"/>
  <c r="L55" i="1" s="1"/>
  <c r="K54" i="1"/>
  <c r="L54" i="1" s="1"/>
  <c r="P54" i="1" s="1"/>
  <c r="K53" i="1"/>
  <c r="L53" i="1" s="1"/>
  <c r="K52" i="1"/>
  <c r="L52" i="1" s="1"/>
  <c r="K51" i="1"/>
  <c r="L51" i="1" s="1"/>
  <c r="P51" i="1" s="1"/>
  <c r="K50" i="1"/>
  <c r="L50" i="1" s="1"/>
  <c r="K49" i="1"/>
  <c r="L49" i="1" s="1"/>
  <c r="K48" i="1"/>
  <c r="L48" i="1" s="1"/>
  <c r="K47" i="1"/>
  <c r="L47" i="1" s="1"/>
  <c r="K46" i="1"/>
  <c r="L46" i="1" s="1"/>
  <c r="P46" i="1" s="1"/>
  <c r="K45" i="1"/>
  <c r="L45" i="1" s="1"/>
  <c r="K44" i="1"/>
  <c r="L44" i="1" s="1"/>
  <c r="K43" i="1"/>
  <c r="L43" i="1" s="1"/>
  <c r="P43" i="1" s="1"/>
  <c r="K42" i="1"/>
  <c r="L42" i="1" s="1"/>
  <c r="K41" i="1"/>
  <c r="L41" i="1" s="1"/>
  <c r="K40" i="1"/>
  <c r="L40" i="1" s="1"/>
  <c r="K39" i="1"/>
  <c r="L39" i="1" s="1"/>
  <c r="K38" i="1"/>
  <c r="L38" i="1" s="1"/>
  <c r="P38" i="1" s="1"/>
  <c r="Q214" i="1" l="1"/>
  <c r="P110" i="1"/>
  <c r="Q110" i="1"/>
  <c r="Q330" i="1"/>
  <c r="P322" i="1"/>
  <c r="Q278" i="1"/>
  <c r="Q270" i="1"/>
  <c r="Q238" i="1"/>
  <c r="P164" i="1"/>
  <c r="N209" i="1"/>
  <c r="R209" i="1" s="1"/>
  <c r="P209" i="1"/>
  <c r="Q199" i="1"/>
  <c r="P199" i="1"/>
  <c r="N201" i="1"/>
  <c r="R201" i="1" s="1"/>
  <c r="P201" i="1"/>
  <c r="P210" i="1"/>
  <c r="P207" i="1"/>
  <c r="Q231" i="1"/>
  <c r="P231" i="1"/>
  <c r="N241" i="1"/>
  <c r="R241" i="1" s="1"/>
  <c r="Q241" i="1"/>
  <c r="Q226" i="1"/>
  <c r="P226" i="1"/>
  <c r="P247" i="1"/>
  <c r="N263" i="1"/>
  <c r="R263" i="1" s="1"/>
  <c r="Q295" i="1"/>
  <c r="P295" i="1"/>
  <c r="Q305" i="1"/>
  <c r="Q287" i="1"/>
  <c r="P287" i="1"/>
  <c r="Q289" i="1"/>
  <c r="P304" i="1"/>
  <c r="P328" i="1"/>
  <c r="P336" i="1"/>
  <c r="Q355" i="1"/>
  <c r="Q363" i="1"/>
  <c r="Q371" i="1"/>
  <c r="P365" i="1"/>
  <c r="P357" i="1"/>
  <c r="P349" i="1"/>
  <c r="N354" i="1"/>
  <c r="R354" i="1" s="1"/>
  <c r="N370" i="1"/>
  <c r="R370" i="1" s="1"/>
  <c r="N362" i="1"/>
  <c r="R362" i="1" s="1"/>
  <c r="P338" i="1"/>
  <c r="P320" i="1"/>
  <c r="P303" i="1"/>
  <c r="N303" i="1"/>
  <c r="R303" i="1" s="1"/>
  <c r="Q302" i="1"/>
  <c r="Q294" i="1"/>
  <c r="Q262" i="1"/>
  <c r="P271" i="1"/>
  <c r="N271" i="1"/>
  <c r="R271" i="1" s="1"/>
  <c r="P263" i="1"/>
  <c r="Q230" i="1"/>
  <c r="N247" i="1"/>
  <c r="R247" i="1" s="1"/>
  <c r="P239" i="1"/>
  <c r="N239" i="1"/>
  <c r="R239" i="1" s="1"/>
  <c r="N231" i="1"/>
  <c r="R231" i="1" s="1"/>
  <c r="Q225" i="1"/>
  <c r="P225" i="1"/>
  <c r="Q246" i="1"/>
  <c r="N199" i="1"/>
  <c r="R199" i="1" s="1"/>
  <c r="N197" i="1"/>
  <c r="R197" i="1" s="1"/>
  <c r="N210" i="1"/>
  <c r="R210" i="1" s="1"/>
  <c r="P215" i="1"/>
  <c r="P200" i="1"/>
  <c r="N215" i="1"/>
  <c r="R215" i="1" s="1"/>
  <c r="P202" i="1"/>
  <c r="N200" i="1"/>
  <c r="R200" i="1" s="1"/>
  <c r="Q198" i="1"/>
  <c r="Q167" i="1"/>
  <c r="Q180" i="1"/>
  <c r="Q134" i="1"/>
  <c r="Q142" i="1"/>
  <c r="Q150" i="1"/>
  <c r="Q131" i="1"/>
  <c r="Q139" i="1"/>
  <c r="Q147" i="1"/>
  <c r="Q118" i="1"/>
  <c r="Q102" i="1"/>
  <c r="Q115" i="1"/>
  <c r="Q107" i="1"/>
  <c r="Q357" i="1"/>
  <c r="N357" i="1"/>
  <c r="R357" i="1" s="1"/>
  <c r="Q367" i="1"/>
  <c r="P367" i="1"/>
  <c r="Q359" i="1"/>
  <c r="P359" i="1"/>
  <c r="Q351" i="1"/>
  <c r="P351" i="1"/>
  <c r="Q228" i="1"/>
  <c r="P228" i="1"/>
  <c r="P366" i="1"/>
  <c r="Q366" i="1"/>
  <c r="Q358" i="1"/>
  <c r="P358" i="1"/>
  <c r="Q350" i="1"/>
  <c r="P350" i="1"/>
  <c r="Q324" i="1"/>
  <c r="P324" i="1"/>
  <c r="Q332" i="1"/>
  <c r="P332" i="1"/>
  <c r="Q300" i="1"/>
  <c r="P300" i="1"/>
  <c r="Q292" i="1"/>
  <c r="P292" i="1"/>
  <c r="P364" i="1"/>
  <c r="Q364" i="1"/>
  <c r="Q356" i="1"/>
  <c r="P356" i="1"/>
  <c r="P340" i="1"/>
  <c r="Q340" i="1"/>
  <c r="N349" i="1"/>
  <c r="R349" i="1" s="1"/>
  <c r="Q349" i="1"/>
  <c r="Q268" i="1"/>
  <c r="P268" i="1"/>
  <c r="Q260" i="1"/>
  <c r="P260" i="1"/>
  <c r="Q244" i="1"/>
  <c r="P244" i="1"/>
  <c r="N365" i="1"/>
  <c r="R365" i="1" s="1"/>
  <c r="Q365" i="1"/>
  <c r="P368" i="1"/>
  <c r="Q368" i="1"/>
  <c r="P360" i="1"/>
  <c r="Q360" i="1"/>
  <c r="P352" i="1"/>
  <c r="Q352" i="1"/>
  <c r="Q308" i="1"/>
  <c r="P308" i="1"/>
  <c r="P370" i="1"/>
  <c r="P362" i="1"/>
  <c r="P354" i="1"/>
  <c r="N335" i="1"/>
  <c r="R335" i="1" s="1"/>
  <c r="N327" i="1"/>
  <c r="R327" i="1" s="1"/>
  <c r="N319" i="1"/>
  <c r="R319" i="1" s="1"/>
  <c r="Q307" i="1"/>
  <c r="P307" i="1"/>
  <c r="Q288" i="1"/>
  <c r="Q240" i="1"/>
  <c r="Q216" i="1"/>
  <c r="Q203" i="1"/>
  <c r="P203" i="1"/>
  <c r="Q369" i="1"/>
  <c r="Q361" i="1"/>
  <c r="Q353" i="1"/>
  <c r="Q339" i="1"/>
  <c r="P339" i="1"/>
  <c r="Q337" i="1"/>
  <c r="P337" i="1"/>
  <c r="N333" i="1"/>
  <c r="R333" i="1" s="1"/>
  <c r="P333" i="1"/>
  <c r="Q331" i="1"/>
  <c r="P331" i="1"/>
  <c r="Q329" i="1"/>
  <c r="P329" i="1"/>
  <c r="N325" i="1"/>
  <c r="R325" i="1" s="1"/>
  <c r="P325" i="1"/>
  <c r="Q323" i="1"/>
  <c r="P323" i="1"/>
  <c r="Q321" i="1"/>
  <c r="P321" i="1"/>
  <c r="N309" i="1"/>
  <c r="R309" i="1" s="1"/>
  <c r="P309" i="1"/>
  <c r="Q299" i="1"/>
  <c r="P299" i="1"/>
  <c r="Q290" i="1"/>
  <c r="P290" i="1"/>
  <c r="N277" i="1"/>
  <c r="R277" i="1" s="1"/>
  <c r="P277" i="1"/>
  <c r="Q273" i="1"/>
  <c r="N262" i="1"/>
  <c r="R262" i="1" s="1"/>
  <c r="Q259" i="1"/>
  <c r="P259" i="1"/>
  <c r="Q242" i="1"/>
  <c r="P242" i="1"/>
  <c r="N237" i="1"/>
  <c r="R237" i="1" s="1"/>
  <c r="P237" i="1"/>
  <c r="Q233" i="1"/>
  <c r="N213" i="1"/>
  <c r="R213" i="1" s="1"/>
  <c r="P213" i="1"/>
  <c r="Q206" i="1"/>
  <c r="Q256" i="1"/>
  <c r="Q306" i="1"/>
  <c r="Q298" i="1"/>
  <c r="P298" i="1"/>
  <c r="N293" i="1"/>
  <c r="R293" i="1" s="1"/>
  <c r="P293" i="1"/>
  <c r="Q276" i="1"/>
  <c r="P276" i="1"/>
  <c r="Q267" i="1"/>
  <c r="P267" i="1"/>
  <c r="Q258" i="1"/>
  <c r="P258" i="1"/>
  <c r="N245" i="1"/>
  <c r="R245" i="1" s="1"/>
  <c r="P245" i="1"/>
  <c r="Q236" i="1"/>
  <c r="P236" i="1"/>
  <c r="Q227" i="1"/>
  <c r="P227" i="1"/>
  <c r="Q212" i="1"/>
  <c r="P212" i="1"/>
  <c r="Q208" i="1"/>
  <c r="N304" i="1"/>
  <c r="R304" i="1" s="1"/>
  <c r="Q264" i="1"/>
  <c r="N205" i="1"/>
  <c r="R205" i="1" s="1"/>
  <c r="P205" i="1"/>
  <c r="Q196" i="1"/>
  <c r="P196" i="1"/>
  <c r="Q296" i="1"/>
  <c r="N338" i="1"/>
  <c r="R338" i="1" s="1"/>
  <c r="N330" i="1"/>
  <c r="R330" i="1" s="1"/>
  <c r="N322" i="1"/>
  <c r="R322" i="1" s="1"/>
  <c r="N301" i="1"/>
  <c r="R301" i="1" s="1"/>
  <c r="P301" i="1"/>
  <c r="Q297" i="1"/>
  <c r="N278" i="1"/>
  <c r="R278" i="1" s="1"/>
  <c r="Q275" i="1"/>
  <c r="P275" i="1"/>
  <c r="Q266" i="1"/>
  <c r="P266" i="1"/>
  <c r="N261" i="1"/>
  <c r="R261" i="1" s="1"/>
  <c r="P261" i="1"/>
  <c r="Q257" i="1"/>
  <c r="Q235" i="1"/>
  <c r="P235" i="1"/>
  <c r="N214" i="1"/>
  <c r="R214" i="1" s="1"/>
  <c r="Q211" i="1"/>
  <c r="P211" i="1"/>
  <c r="Q209" i="1"/>
  <c r="N207" i="1"/>
  <c r="R207" i="1" s="1"/>
  <c r="N336" i="1"/>
  <c r="R336" i="1" s="1"/>
  <c r="N328" i="1"/>
  <c r="R328" i="1" s="1"/>
  <c r="N320" i="1"/>
  <c r="R320" i="1" s="1"/>
  <c r="Q272" i="1"/>
  <c r="Q232" i="1"/>
  <c r="Q204" i="1"/>
  <c r="P204" i="1"/>
  <c r="Q195" i="1"/>
  <c r="P195" i="1"/>
  <c r="P335" i="1"/>
  <c r="P327" i="1"/>
  <c r="P319" i="1"/>
  <c r="Q291" i="1"/>
  <c r="P291" i="1"/>
  <c r="P288" i="1"/>
  <c r="Q274" i="1"/>
  <c r="P274" i="1"/>
  <c r="N269" i="1"/>
  <c r="R269" i="1" s="1"/>
  <c r="P269" i="1"/>
  <c r="Q265" i="1"/>
  <c r="Q243" i="1"/>
  <c r="P243" i="1"/>
  <c r="P240" i="1"/>
  <c r="Q234" i="1"/>
  <c r="P234" i="1"/>
  <c r="N229" i="1"/>
  <c r="R229" i="1" s="1"/>
  <c r="P229" i="1"/>
  <c r="P216" i="1"/>
  <c r="Q194" i="1"/>
  <c r="P194" i="1"/>
  <c r="P305" i="1"/>
  <c r="P297" i="1"/>
  <c r="P289" i="1"/>
  <c r="P273" i="1"/>
  <c r="P265" i="1"/>
  <c r="P257" i="1"/>
  <c r="P241" i="1"/>
  <c r="P233" i="1"/>
  <c r="N202" i="1"/>
  <c r="R202" i="1" s="1"/>
  <c r="P197" i="1"/>
  <c r="Q148" i="1"/>
  <c r="P148" i="1"/>
  <c r="P171" i="1"/>
  <c r="Q171" i="1"/>
  <c r="P143" i="1"/>
  <c r="Q143" i="1"/>
  <c r="P122" i="1"/>
  <c r="Q122" i="1"/>
  <c r="P137" i="1"/>
  <c r="Q137" i="1"/>
  <c r="P111" i="1"/>
  <c r="Q111" i="1"/>
  <c r="P144" i="1"/>
  <c r="Q144" i="1"/>
  <c r="P151" i="1"/>
  <c r="Q151" i="1"/>
  <c r="Q164" i="1"/>
  <c r="N164" i="1"/>
  <c r="R164" i="1" s="1"/>
  <c r="P176" i="1"/>
  <c r="Q176" i="1"/>
  <c r="Q181" i="1"/>
  <c r="P181" i="1"/>
  <c r="P100" i="1"/>
  <c r="P116" i="1"/>
  <c r="P138" i="1"/>
  <c r="Q138" i="1"/>
  <c r="P145" i="1"/>
  <c r="Q145" i="1"/>
  <c r="P165" i="1"/>
  <c r="P177" i="1"/>
  <c r="Q177" i="1"/>
  <c r="Q182" i="1"/>
  <c r="P182" i="1"/>
  <c r="P136" i="1"/>
  <c r="Q136" i="1"/>
  <c r="P152" i="1"/>
  <c r="Q152" i="1"/>
  <c r="P168" i="1"/>
  <c r="Q168" i="1"/>
  <c r="Q172" i="1"/>
  <c r="N172" i="1"/>
  <c r="R172" i="1" s="1"/>
  <c r="P178" i="1"/>
  <c r="Q178" i="1"/>
  <c r="P153" i="1"/>
  <c r="Q153" i="1"/>
  <c r="Q173" i="1"/>
  <c r="P173" i="1"/>
  <c r="Q108" i="1"/>
  <c r="P108" i="1"/>
  <c r="P106" i="1"/>
  <c r="Q106" i="1"/>
  <c r="P112" i="1"/>
  <c r="Q112" i="1"/>
  <c r="P119" i="1"/>
  <c r="Q119" i="1"/>
  <c r="P169" i="1"/>
  <c r="Q169" i="1"/>
  <c r="P179" i="1"/>
  <c r="Q179" i="1"/>
  <c r="P184" i="1"/>
  <c r="Q184" i="1"/>
  <c r="P105" i="1"/>
  <c r="Q105" i="1"/>
  <c r="P103" i="1"/>
  <c r="Q103" i="1"/>
  <c r="Q109" i="1"/>
  <c r="P113" i="1"/>
  <c r="Q113" i="1"/>
  <c r="Q132" i="1"/>
  <c r="P132" i="1"/>
  <c r="P146" i="1"/>
  <c r="Q146" i="1"/>
  <c r="Q101" i="1"/>
  <c r="P120" i="1"/>
  <c r="Q120" i="1"/>
  <c r="P135" i="1"/>
  <c r="Q135" i="1"/>
  <c r="P101" i="1"/>
  <c r="Q104" i="1"/>
  <c r="P114" i="1"/>
  <c r="Q114" i="1"/>
  <c r="P121" i="1"/>
  <c r="Q121" i="1"/>
  <c r="P140" i="1"/>
  <c r="P163" i="1"/>
  <c r="Q163" i="1"/>
  <c r="P170" i="1"/>
  <c r="Q170" i="1"/>
  <c r="Q174" i="1"/>
  <c r="P174" i="1"/>
  <c r="P185" i="1"/>
  <c r="Q185" i="1"/>
  <c r="N180" i="1"/>
  <c r="R180" i="1" s="1"/>
  <c r="N107" i="1"/>
  <c r="R107" i="1" s="1"/>
  <c r="Q175" i="1"/>
  <c r="Q183" i="1"/>
  <c r="N102" i="1"/>
  <c r="R102" i="1" s="1"/>
  <c r="N110" i="1"/>
  <c r="R110" i="1" s="1"/>
  <c r="Q117" i="1"/>
  <c r="Q133" i="1"/>
  <c r="N134" i="1"/>
  <c r="R134" i="1" s="1"/>
  <c r="Q141" i="1"/>
  <c r="Q149" i="1"/>
  <c r="N150" i="1"/>
  <c r="R150" i="1" s="1"/>
  <c r="Q166" i="1"/>
  <c r="P78" i="1"/>
  <c r="Q78" i="1"/>
  <c r="Q86" i="1"/>
  <c r="N70" i="1"/>
  <c r="R70" i="1" s="1"/>
  <c r="P82" i="1"/>
  <c r="Q82" i="1"/>
  <c r="Q87" i="1"/>
  <c r="P87" i="1"/>
  <c r="Q72" i="1"/>
  <c r="P72" i="1"/>
  <c r="P83" i="1"/>
  <c r="Q83" i="1"/>
  <c r="Q88" i="1"/>
  <c r="P88" i="1"/>
  <c r="P76" i="1"/>
  <c r="Q76" i="1"/>
  <c r="Q71" i="1"/>
  <c r="P71" i="1"/>
  <c r="P84" i="1"/>
  <c r="Q84" i="1"/>
  <c r="P69" i="1"/>
  <c r="Q69" i="1"/>
  <c r="P74" i="1"/>
  <c r="Q74" i="1"/>
  <c r="Q79" i="1"/>
  <c r="P79" i="1"/>
  <c r="P90" i="1"/>
  <c r="Q90" i="1"/>
  <c r="P75" i="1"/>
  <c r="Q75" i="1"/>
  <c r="Q80" i="1"/>
  <c r="P80" i="1"/>
  <c r="P91" i="1"/>
  <c r="Q91" i="1"/>
  <c r="Q85" i="1"/>
  <c r="P70" i="1"/>
  <c r="N77" i="1"/>
  <c r="R77" i="1" s="1"/>
  <c r="P77" i="1"/>
  <c r="Q73" i="1"/>
  <c r="Q81" i="1"/>
  <c r="Q89" i="1"/>
  <c r="P50" i="1"/>
  <c r="Q50" i="1"/>
  <c r="Q49" i="1"/>
  <c r="P49" i="1"/>
  <c r="Q44" i="1"/>
  <c r="P44" i="1"/>
  <c r="Q57" i="1"/>
  <c r="P57" i="1"/>
  <c r="P42" i="1"/>
  <c r="Q42" i="1"/>
  <c r="P55" i="1"/>
  <c r="Q55" i="1"/>
  <c r="Q56" i="1"/>
  <c r="P56" i="1"/>
  <c r="P45" i="1"/>
  <c r="Q45" i="1"/>
  <c r="P58" i="1"/>
  <c r="Q58" i="1"/>
  <c r="Q52" i="1"/>
  <c r="P52" i="1"/>
  <c r="Q40" i="1"/>
  <c r="N40" i="1"/>
  <c r="R40" i="1" s="1"/>
  <c r="P53" i="1"/>
  <c r="Q53" i="1"/>
  <c r="Q48" i="1"/>
  <c r="P48" i="1"/>
  <c r="P39" i="1"/>
  <c r="Q39" i="1"/>
  <c r="Q41" i="1"/>
  <c r="P41" i="1"/>
  <c r="P47" i="1"/>
  <c r="Q47" i="1"/>
  <c r="P60" i="1"/>
  <c r="Q60" i="1"/>
  <c r="Q38" i="1"/>
  <c r="P40" i="1"/>
  <c r="Q46" i="1"/>
  <c r="Q54" i="1"/>
  <c r="Q43" i="1"/>
  <c r="Q51" i="1"/>
  <c r="Q59" i="1"/>
  <c r="N324" i="1" l="1"/>
  <c r="R324" i="1" s="1"/>
  <c r="N238" i="1"/>
  <c r="R238" i="1" s="1"/>
  <c r="Q201" i="1"/>
  <c r="N147" i="1"/>
  <c r="R147" i="1" s="1"/>
  <c r="N139" i="1"/>
  <c r="R139" i="1" s="1"/>
  <c r="N275" i="1"/>
  <c r="R275" i="1" s="1"/>
  <c r="N240" i="1"/>
  <c r="R240" i="1" s="1"/>
  <c r="N167" i="1"/>
  <c r="R167" i="1" s="1"/>
  <c r="N118" i="1"/>
  <c r="R118" i="1" s="1"/>
  <c r="N78" i="1"/>
  <c r="R78" i="1" s="1"/>
  <c r="N86" i="1"/>
  <c r="R86" i="1" s="1"/>
  <c r="N142" i="1"/>
  <c r="R142" i="1" s="1"/>
  <c r="N236" i="1"/>
  <c r="R236" i="1" s="1"/>
  <c r="N216" i="1"/>
  <c r="R216" i="1" s="1"/>
  <c r="N259" i="1"/>
  <c r="R259" i="1" s="1"/>
  <c r="N131" i="1"/>
  <c r="R131" i="1" s="1"/>
  <c r="N211" i="1"/>
  <c r="R211" i="1" s="1"/>
  <c r="N287" i="1"/>
  <c r="R287" i="1" s="1"/>
  <c r="N270" i="1"/>
  <c r="R270" i="1" s="1"/>
  <c r="N295" i="1"/>
  <c r="R295" i="1" s="1"/>
  <c r="N274" i="1"/>
  <c r="R274" i="1" s="1"/>
  <c r="N364" i="1"/>
  <c r="R364" i="1" s="1"/>
  <c r="N115" i="1"/>
  <c r="R115" i="1" s="1"/>
  <c r="N119" i="1"/>
  <c r="R119" i="1" s="1"/>
  <c r="N175" i="1"/>
  <c r="R175" i="1" s="1"/>
  <c r="N184" i="1"/>
  <c r="R184" i="1" s="1"/>
  <c r="N176" i="1"/>
  <c r="R176" i="1" s="1"/>
  <c r="N198" i="1"/>
  <c r="R198" i="1" s="1"/>
  <c r="N196" i="1"/>
  <c r="R196" i="1" s="1"/>
  <c r="N246" i="1"/>
  <c r="R246" i="1" s="1"/>
  <c r="N226" i="1"/>
  <c r="R226" i="1" s="1"/>
  <c r="N267" i="1"/>
  <c r="R267" i="1" s="1"/>
  <c r="N292" i="1"/>
  <c r="R292" i="1" s="1"/>
  <c r="N300" i="1"/>
  <c r="R300" i="1" s="1"/>
  <c r="N305" i="1"/>
  <c r="R305" i="1" s="1"/>
  <c r="N308" i="1"/>
  <c r="R308" i="1" s="1"/>
  <c r="N331" i="1"/>
  <c r="R331" i="1" s="1"/>
  <c r="N332" i="1"/>
  <c r="R332" i="1" s="1"/>
  <c r="N359" i="1"/>
  <c r="R359" i="1" s="1"/>
  <c r="N371" i="1"/>
  <c r="R371" i="1" s="1"/>
  <c r="N363" i="1"/>
  <c r="R363" i="1" s="1"/>
  <c r="N355" i="1"/>
  <c r="R355" i="1" s="1"/>
  <c r="N369" i="1"/>
  <c r="R369" i="1" s="1"/>
  <c r="N366" i="1"/>
  <c r="R366" i="1" s="1"/>
  <c r="N367" i="1"/>
  <c r="R367" i="1" s="1"/>
  <c r="N350" i="1"/>
  <c r="R350" i="1" s="1"/>
  <c r="N368" i="1"/>
  <c r="R368" i="1" s="1"/>
  <c r="N337" i="1"/>
  <c r="R337" i="1" s="1"/>
  <c r="N340" i="1"/>
  <c r="R340" i="1" s="1"/>
  <c r="N302" i="1"/>
  <c r="R302" i="1" s="1"/>
  <c r="N291" i="1"/>
  <c r="R291" i="1" s="1"/>
  <c r="N298" i="1"/>
  <c r="R298" i="1" s="1"/>
  <c r="N294" i="1"/>
  <c r="R294" i="1" s="1"/>
  <c r="N276" i="1"/>
  <c r="R276" i="1" s="1"/>
  <c r="N235" i="1"/>
  <c r="R235" i="1" s="1"/>
  <c r="N232" i="1"/>
  <c r="R232" i="1" s="1"/>
  <c r="N228" i="1"/>
  <c r="R228" i="1" s="1"/>
  <c r="N243" i="1"/>
  <c r="R243" i="1" s="1"/>
  <c r="N230" i="1"/>
  <c r="R230" i="1" s="1"/>
  <c r="N203" i="1"/>
  <c r="R203" i="1" s="1"/>
  <c r="N166" i="1"/>
  <c r="R166" i="1" s="1"/>
  <c r="N178" i="1"/>
  <c r="R178" i="1" s="1"/>
  <c r="N149" i="1"/>
  <c r="R149" i="1" s="1"/>
  <c r="N132" i="1"/>
  <c r="R132" i="1" s="1"/>
  <c r="N152" i="1"/>
  <c r="R152" i="1" s="1"/>
  <c r="N137" i="1"/>
  <c r="R137" i="1" s="1"/>
  <c r="N136" i="1"/>
  <c r="R136" i="1" s="1"/>
  <c r="N151" i="1"/>
  <c r="R151" i="1" s="1"/>
  <c r="N111" i="1"/>
  <c r="R111" i="1" s="1"/>
  <c r="N117" i="1"/>
  <c r="R117" i="1" s="1"/>
  <c r="N112" i="1"/>
  <c r="R112" i="1" s="1"/>
  <c r="N234" i="1"/>
  <c r="R234" i="1" s="1"/>
  <c r="N264" i="1"/>
  <c r="R264" i="1" s="1"/>
  <c r="N256" i="1"/>
  <c r="R256" i="1" s="1"/>
  <c r="N361" i="1"/>
  <c r="R361" i="1" s="1"/>
  <c r="N296" i="1"/>
  <c r="R296" i="1" s="1"/>
  <c r="N227" i="1"/>
  <c r="R227" i="1" s="1"/>
  <c r="N258" i="1"/>
  <c r="R258" i="1" s="1"/>
  <c r="N242" i="1"/>
  <c r="R242" i="1" s="1"/>
  <c r="N206" i="1"/>
  <c r="R206" i="1" s="1"/>
  <c r="N307" i="1"/>
  <c r="R307" i="1" s="1"/>
  <c r="N352" i="1"/>
  <c r="R352" i="1" s="1"/>
  <c r="N268" i="1"/>
  <c r="R268" i="1" s="1"/>
  <c r="N194" i="1"/>
  <c r="R194" i="1" s="1"/>
  <c r="N204" i="1"/>
  <c r="R204" i="1" s="1"/>
  <c r="N266" i="1"/>
  <c r="R266" i="1" s="1"/>
  <c r="N208" i="1"/>
  <c r="R208" i="1" s="1"/>
  <c r="N290" i="1"/>
  <c r="R290" i="1" s="1"/>
  <c r="N244" i="1"/>
  <c r="R244" i="1" s="1"/>
  <c r="N321" i="1"/>
  <c r="R321" i="1" s="1"/>
  <c r="N356" i="1"/>
  <c r="R356" i="1" s="1"/>
  <c r="N323" i="1"/>
  <c r="R323" i="1" s="1"/>
  <c r="N358" i="1"/>
  <c r="R358" i="1" s="1"/>
  <c r="N329" i="1"/>
  <c r="R329" i="1" s="1"/>
  <c r="Q334" i="1"/>
  <c r="N334" i="1"/>
  <c r="R334" i="1" s="1"/>
  <c r="N360" i="1"/>
  <c r="R360" i="1" s="1"/>
  <c r="N339" i="1"/>
  <c r="R339" i="1" s="1"/>
  <c r="Q326" i="1"/>
  <c r="N326" i="1"/>
  <c r="R326" i="1" s="1"/>
  <c r="N351" i="1"/>
  <c r="R351" i="1" s="1"/>
  <c r="Q318" i="1"/>
  <c r="N318" i="1"/>
  <c r="R318" i="1" s="1"/>
  <c r="N195" i="1"/>
  <c r="R195" i="1" s="1"/>
  <c r="N272" i="1"/>
  <c r="R272" i="1" s="1"/>
  <c r="N212" i="1"/>
  <c r="R212" i="1" s="1"/>
  <c r="N306" i="1"/>
  <c r="R306" i="1" s="1"/>
  <c r="N299" i="1"/>
  <c r="R299" i="1" s="1"/>
  <c r="N288" i="1"/>
  <c r="R288" i="1" s="1"/>
  <c r="N353" i="1"/>
  <c r="R353" i="1" s="1"/>
  <c r="N260" i="1"/>
  <c r="R260" i="1" s="1"/>
  <c r="N170" i="1"/>
  <c r="R170" i="1" s="1"/>
  <c r="N168" i="1"/>
  <c r="R168" i="1" s="1"/>
  <c r="N145" i="1"/>
  <c r="R145" i="1" s="1"/>
  <c r="Q100" i="1"/>
  <c r="N100" i="1"/>
  <c r="R100" i="1" s="1"/>
  <c r="N141" i="1"/>
  <c r="R141" i="1" s="1"/>
  <c r="N122" i="1"/>
  <c r="R122" i="1" s="1"/>
  <c r="Q165" i="1"/>
  <c r="N165" i="1"/>
  <c r="R165" i="1" s="1"/>
  <c r="N171" i="1"/>
  <c r="R171" i="1" s="1"/>
  <c r="N135" i="1"/>
  <c r="R135" i="1" s="1"/>
  <c r="N101" i="1"/>
  <c r="R101" i="1" s="1"/>
  <c r="N153" i="1"/>
  <c r="R153" i="1" s="1"/>
  <c r="N185" i="1"/>
  <c r="R185" i="1" s="1"/>
  <c r="N105" i="1"/>
  <c r="R105" i="1" s="1"/>
  <c r="N179" i="1"/>
  <c r="R179" i="1" s="1"/>
  <c r="N106" i="1"/>
  <c r="R106" i="1" s="1"/>
  <c r="N163" i="1"/>
  <c r="R163" i="1" s="1"/>
  <c r="N114" i="1"/>
  <c r="R114" i="1" s="1"/>
  <c r="N146" i="1"/>
  <c r="R146" i="1" s="1"/>
  <c r="N182" i="1"/>
  <c r="R182" i="1" s="1"/>
  <c r="N144" i="1"/>
  <c r="R144" i="1" s="1"/>
  <c r="N181" i="1"/>
  <c r="R181" i="1" s="1"/>
  <c r="N133" i="1"/>
  <c r="R133" i="1" s="1"/>
  <c r="Q116" i="1"/>
  <c r="N116" i="1"/>
  <c r="R116" i="1" s="1"/>
  <c r="N143" i="1"/>
  <c r="R143" i="1" s="1"/>
  <c r="N108" i="1"/>
  <c r="R108" i="1" s="1"/>
  <c r="N121" i="1"/>
  <c r="R121" i="1" s="1"/>
  <c r="N113" i="1"/>
  <c r="R113" i="1" s="1"/>
  <c r="N173" i="1"/>
  <c r="R173" i="1" s="1"/>
  <c r="N120" i="1"/>
  <c r="R120" i="1" s="1"/>
  <c r="N177" i="1"/>
  <c r="R177" i="1" s="1"/>
  <c r="N138" i="1"/>
  <c r="R138" i="1" s="1"/>
  <c r="N183" i="1"/>
  <c r="R183" i="1" s="1"/>
  <c r="N174" i="1"/>
  <c r="R174" i="1" s="1"/>
  <c r="Q140" i="1"/>
  <c r="N140" i="1"/>
  <c r="R140" i="1" s="1"/>
  <c r="N104" i="1"/>
  <c r="R104" i="1" s="1"/>
  <c r="N109" i="1"/>
  <c r="R109" i="1" s="1"/>
  <c r="N169" i="1"/>
  <c r="R169" i="1" s="1"/>
  <c r="N148" i="1"/>
  <c r="R148" i="1" s="1"/>
  <c r="N103" i="1"/>
  <c r="R103" i="1" s="1"/>
  <c r="N69" i="1"/>
  <c r="R69" i="1" s="1"/>
  <c r="N52" i="1"/>
  <c r="R52" i="1" s="1"/>
  <c r="N38" i="1"/>
  <c r="R38" i="1" s="1"/>
  <c r="N91" i="1"/>
  <c r="R91" i="1" s="1"/>
  <c r="N79" i="1"/>
  <c r="R79" i="1" s="1"/>
  <c r="N48" i="1"/>
  <c r="R48" i="1" s="1"/>
  <c r="N47" i="1"/>
  <c r="R47" i="1" s="1"/>
  <c r="N82" i="1"/>
  <c r="R82" i="1" s="1"/>
  <c r="N59" i="1"/>
  <c r="R59" i="1" s="1"/>
  <c r="N80" i="1"/>
  <c r="R80" i="1" s="1"/>
  <c r="N74" i="1"/>
  <c r="R74" i="1" s="1"/>
  <c r="N71" i="1"/>
  <c r="R71" i="1" s="1"/>
  <c r="N43" i="1"/>
  <c r="R43" i="1" s="1"/>
  <c r="N73" i="1"/>
  <c r="R73" i="1" s="1"/>
  <c r="N60" i="1"/>
  <c r="R60" i="1" s="1"/>
  <c r="N39" i="1"/>
  <c r="R39" i="1" s="1"/>
  <c r="N84" i="1"/>
  <c r="R84" i="1" s="1"/>
  <c r="N72" i="1"/>
  <c r="R72" i="1" s="1"/>
  <c r="N75" i="1"/>
  <c r="R75" i="1" s="1"/>
  <c r="N88" i="1"/>
  <c r="R88" i="1" s="1"/>
  <c r="N87" i="1"/>
  <c r="R87" i="1" s="1"/>
  <c r="N90" i="1"/>
  <c r="R90" i="1" s="1"/>
  <c r="N83" i="1"/>
  <c r="R83" i="1" s="1"/>
  <c r="N89" i="1"/>
  <c r="R89" i="1" s="1"/>
  <c r="N85" i="1"/>
  <c r="R85" i="1" s="1"/>
  <c r="N81" i="1"/>
  <c r="R81" i="1" s="1"/>
  <c r="N76" i="1"/>
  <c r="R76" i="1" s="1"/>
  <c r="N45" i="1"/>
  <c r="R45" i="1" s="1"/>
  <c r="N42" i="1"/>
  <c r="R42" i="1" s="1"/>
  <c r="N56" i="1"/>
  <c r="R56" i="1" s="1"/>
  <c r="N46" i="1"/>
  <c r="R46" i="1" s="1"/>
  <c r="N49" i="1"/>
  <c r="R49" i="1" s="1"/>
  <c r="N51" i="1"/>
  <c r="R51" i="1" s="1"/>
  <c r="N41" i="1"/>
  <c r="R41" i="1" s="1"/>
  <c r="N53" i="1"/>
  <c r="R53" i="1" s="1"/>
  <c r="N58" i="1"/>
  <c r="R58" i="1" s="1"/>
  <c r="N55" i="1"/>
  <c r="R55" i="1" s="1"/>
  <c r="N57" i="1"/>
  <c r="R57" i="1" s="1"/>
  <c r="N50" i="1"/>
  <c r="R50" i="1" s="1"/>
  <c r="N54" i="1"/>
  <c r="R54" i="1" s="1"/>
  <c r="N44" i="1"/>
  <c r="R44" i="1" s="1"/>
  <c r="K16" i="1" l="1"/>
  <c r="L16" i="1" s="1"/>
  <c r="K17" i="1"/>
  <c r="L17" i="1" s="1"/>
  <c r="K18" i="1"/>
  <c r="L18" i="1" s="1"/>
  <c r="Q18" i="1" s="1"/>
  <c r="K19" i="1"/>
  <c r="L19" i="1" s="1"/>
  <c r="K20" i="1"/>
  <c r="L20" i="1" s="1"/>
  <c r="P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Q26" i="1" s="1"/>
  <c r="K27" i="1"/>
  <c r="L27" i="1" s="1"/>
  <c r="Q27" i="1" s="1"/>
  <c r="K28" i="1"/>
  <c r="L28" i="1" s="1"/>
  <c r="P28" i="1" s="1"/>
  <c r="K29" i="1"/>
  <c r="L29" i="1" s="1"/>
  <c r="M29" i="1" s="1"/>
  <c r="P22" i="1" l="1"/>
  <c r="Q21" i="1"/>
  <c r="P21" i="1"/>
  <c r="N27" i="1"/>
  <c r="R27" i="1" s="1"/>
  <c r="P29" i="1"/>
  <c r="Q16" i="1"/>
  <c r="P16" i="1"/>
  <c r="P23" i="1"/>
  <c r="Q23" i="1"/>
  <c r="Q24" i="1"/>
  <c r="P24" i="1"/>
  <c r="Q25" i="1"/>
  <c r="P25" i="1"/>
  <c r="N22" i="1"/>
  <c r="R22" i="1" s="1"/>
  <c r="Q22" i="1"/>
  <c r="Q19" i="1"/>
  <c r="P19" i="1"/>
  <c r="Q29" i="1"/>
  <c r="N29" i="1"/>
  <c r="R29" i="1" s="1"/>
  <c r="Q17" i="1"/>
  <c r="P17" i="1"/>
  <c r="N21" i="1"/>
  <c r="R21" i="1" s="1"/>
  <c r="P26" i="1"/>
  <c r="P18" i="1"/>
  <c r="P27" i="1"/>
  <c r="N26" i="1"/>
  <c r="R26" i="1" s="1"/>
  <c r="N18" i="1"/>
  <c r="R18" i="1" s="1"/>
  <c r="N25" i="1" l="1"/>
  <c r="R25" i="1" s="1"/>
  <c r="N17" i="1"/>
  <c r="R17" i="1" s="1"/>
  <c r="Q20" i="1"/>
  <c r="N20" i="1"/>
  <c r="R20" i="1" s="1"/>
  <c r="N24" i="1"/>
  <c r="R24" i="1" s="1"/>
  <c r="N23" i="1"/>
  <c r="R23" i="1" s="1"/>
  <c r="N16" i="1"/>
  <c r="R16" i="1" s="1"/>
  <c r="N19" i="1"/>
  <c r="R19" i="1" s="1"/>
  <c r="Q28" i="1"/>
  <c r="N28" i="1"/>
  <c r="R28" i="1" s="1"/>
  <c r="K8" i="1"/>
  <c r="L8" i="1" s="1"/>
  <c r="K9" i="1"/>
  <c r="L9" i="1" s="1"/>
  <c r="K10" i="1"/>
  <c r="L10" i="1" s="1"/>
  <c r="K11" i="1"/>
  <c r="L11" i="1" s="1"/>
  <c r="K12" i="1"/>
  <c r="L12" i="1" s="1"/>
  <c r="P12" i="1" s="1"/>
  <c r="K13" i="1"/>
  <c r="L13" i="1" s="1"/>
  <c r="K14" i="1"/>
  <c r="L14" i="1" s="1"/>
  <c r="K15" i="1"/>
  <c r="L15" i="1" s="1"/>
  <c r="M7" i="1"/>
  <c r="Q7" i="1" l="1"/>
  <c r="P7" i="1"/>
  <c r="Q15" i="1"/>
  <c r="P15" i="1"/>
  <c r="P10" i="1"/>
  <c r="Q10" i="1"/>
  <c r="P9" i="1"/>
  <c r="Q9" i="1"/>
  <c r="Q8" i="1"/>
  <c r="P8" i="1"/>
  <c r="Q13" i="1"/>
  <c r="P13" i="1"/>
  <c r="P14" i="1"/>
  <c r="Q14" i="1"/>
  <c r="P11" i="1"/>
  <c r="Q11" i="1"/>
  <c r="Q12" i="1"/>
  <c r="N12" i="1" l="1"/>
  <c r="R12" i="1" s="1"/>
  <c r="N11" i="1"/>
  <c r="R11" i="1" s="1"/>
  <c r="N7" i="1"/>
  <c r="R7" i="1" s="1"/>
  <c r="N15" i="1"/>
  <c r="R15" i="1" s="1"/>
  <c r="N9" i="1"/>
  <c r="R9" i="1" s="1"/>
  <c r="N14" i="1"/>
  <c r="R14" i="1" s="1"/>
  <c r="N10" i="1"/>
  <c r="R10" i="1" s="1"/>
  <c r="N13" i="1"/>
  <c r="R13" i="1" s="1"/>
  <c r="N8" i="1"/>
  <c r="R8" i="1" s="1"/>
</calcChain>
</file>

<file path=xl/sharedStrings.xml><?xml version="1.0" encoding="utf-8"?>
<sst xmlns="http://schemas.openxmlformats.org/spreadsheetml/2006/main" count="796" uniqueCount="67">
  <si>
    <t>January</t>
  </si>
  <si>
    <t>Land use</t>
  </si>
  <si>
    <t>Area</t>
  </si>
  <si>
    <t>Km^2</t>
  </si>
  <si>
    <t>RS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</si>
  <si>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</si>
  <si>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</si>
  <si>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</si>
  <si>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</si>
  <si>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</si>
  <si>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</si>
  <si>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</si>
  <si>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</si>
  <si>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</si>
  <si>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</si>
  <si>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ET</t>
  </si>
  <si>
    <t>mm/mon</t>
  </si>
  <si>
    <t>LAI</t>
  </si>
  <si>
    <t>m2/m2</t>
  </si>
  <si>
    <t>P</t>
  </si>
  <si>
    <t>days</t>
  </si>
  <si>
    <t>month</t>
  </si>
  <si>
    <t>rainfall</t>
  </si>
  <si>
    <t>Veg. Cover</t>
  </si>
  <si>
    <t>Interception</t>
  </si>
  <si>
    <t>Transpiration</t>
  </si>
  <si>
    <t>Evaporation</t>
  </si>
  <si>
    <t>water &amp; soil</t>
  </si>
  <si>
    <t>mm/m</t>
  </si>
  <si>
    <t>E</t>
  </si>
  <si>
    <t>I</t>
  </si>
  <si>
    <t>T</t>
  </si>
  <si>
    <t>%</t>
  </si>
  <si>
    <t>I/ET</t>
  </si>
  <si>
    <t>T/ET</t>
  </si>
  <si>
    <t>E/ET</t>
  </si>
  <si>
    <t>DATA</t>
  </si>
  <si>
    <t>COMPUTATION</t>
  </si>
  <si>
    <t>Protected forests</t>
  </si>
  <si>
    <t>Protected shrubland</t>
  </si>
  <si>
    <t>Protected natural grasslands</t>
  </si>
  <si>
    <t>Protected natural waterbodies</t>
  </si>
  <si>
    <t>Glaciers</t>
  </si>
  <si>
    <t>Protected other</t>
  </si>
  <si>
    <t>Closed deciduous forest</t>
  </si>
  <si>
    <t>Closed evergreen forest</t>
  </si>
  <si>
    <t>Open savanna</t>
  </si>
  <si>
    <t>Shrub land &amp; mesquite</t>
  </si>
  <si>
    <t xml:space="preserve"> Herbaceous cover</t>
  </si>
  <si>
    <t>Meadows &amp; open grassland</t>
  </si>
  <si>
    <t>Natural lakes </t>
  </si>
  <si>
    <t>Flood plains &amp; mudflats</t>
  </si>
  <si>
    <t>Bare soil</t>
  </si>
  <si>
    <t>Rainfed crops - cereals</t>
  </si>
  <si>
    <t xml:space="preserve">Rainfed crops - other </t>
  </si>
  <si>
    <t>Mixed species agro-forestry</t>
  </si>
  <si>
    <t>Rainfed homesteads and gardens (urban cities) - outdoor</t>
  </si>
  <si>
    <t>Irrigated crops - cereals</t>
  </si>
  <si>
    <t>Irrigated crops - other</t>
  </si>
  <si>
    <t>Managed water bodies (reservoirs, canals, harbors, tanks)</t>
  </si>
  <si>
    <t>Irrigated homesteads and gardens (urban cities) - outdoor</t>
  </si>
  <si>
    <t>NA</t>
  </si>
  <si>
    <t>NDM</t>
  </si>
  <si>
    <t>kg /ha/month</t>
  </si>
  <si>
    <t>February</t>
  </si>
  <si>
    <t>NDM_max</t>
  </si>
  <si>
    <t>kg/ha/month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</si>
</sst>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"/>
    <numFmt numFmtId="167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  <family val="2"/>
    </font>
    <font>
      <sz val="14"/>
      <color rgb="FF000000"/>
      <name val="Lucida Console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Border="1" applyAlignment="1" applyProtection="1"/>
    <xf numFmtId="2" fontId="4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Fill="1" applyBorder="1" applyAlignment="1" applyProtection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0" applyNumberFormat="1" applyFill="1"/>
    <xf numFmtId="0" fontId="2" fillId="0" borderId="0" xfId="2" applyFill="1" applyAlignment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64" fontId="4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>
      <alignment horizontal="center"/>
    </xf>
    <xf numFmtId="167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val>
            <c:numRef>
              <c:f>('Data_and Calculations'!$P$7,'Data_and Calculations'!$P$38,'Data_and Calculations'!$P$69,'Data_and Calculations'!$P$100,'Data_and Calculations'!$P$131,'Data_and Calculations'!$P$163,'Data_and Calculations'!$P$194,'Data_and Calculations'!$P$225,'Data_and Calculations'!$P$256,'Data_and Calculations'!$P$287,'Data_and Calculations'!$P$318,'Data_and Calculations'!$P$349)</c:f>
              <c:numCache>
                <c:formatCode>0.0</c:formatCode>
                <c:ptCount val="12"/>
                <c:pt idx="0">
                  <c:v>6.8045888434962247</c:v>
                </c:pt>
                <c:pt idx="1">
                  <c:v>8.6833806691089617</c:v>
                </c:pt>
                <c:pt idx="2">
                  <c:v>12.450656827974344</c:v>
                </c:pt>
                <c:pt idx="3">
                  <c:v>22.502025643327048</c:v>
                </c:pt>
                <c:pt idx="4">
                  <c:v>10.901064900184359</c:v>
                </c:pt>
                <c:pt idx="5">
                  <c:v>7.1620720138937886</c:v>
                </c:pt>
                <c:pt idx="6">
                  <c:v>16.302553068020924</c:v>
                </c:pt>
                <c:pt idx="7">
                  <c:v>23.581193564616125</c:v>
                </c:pt>
                <c:pt idx="8">
                  <c:v>29.656493160871982</c:v>
                </c:pt>
                <c:pt idx="9">
                  <c:v>24.50909832208059</c:v>
                </c:pt>
                <c:pt idx="10">
                  <c:v>10.345315813999377</c:v>
                </c:pt>
                <c:pt idx="11">
                  <c:v>7.2632429673964269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1-483B-9A32-585D2CEC0ED2}"/>
            </c:ext>
          </c:extLst>
        </c:ser>
        <c:ser>
          <c:idx val="1"/>
          <c:order val="1"/>
          <c:tx>
            <c:v>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val>
            <c:numRef>
              <c:f>('Data_and Calculations'!$Q$7,'Data_and Calculations'!$Q$38,'Data_and Calculations'!$Q$69,'Data_and Calculations'!$Q$131,'Data_and Calculations'!$Q$163,'Data_and Calculations'!$Q$194,'Data_and Calculations'!$Q$225,'Data_and Calculations'!$Q$256,'Data_and Calculations'!$Q$287,'Data_and Calculations'!$Q$318,'Data_and Calculations'!$Q$349)</c:f>
              <c:numCache>
                <c:formatCode>0.0</c:formatCode>
                <c:ptCount val="11"/>
                <c:pt idx="0">
                  <c:v>33.50504691482481</c:v>
                </c:pt>
                <c:pt idx="1">
                  <c:v>34.858725762175496</c:v>
                </c:pt>
                <c:pt idx="2">
                  <c:v>28.373711121554241</c:v>
                </c:pt>
                <c:pt idx="3">
                  <c:v>17.529182611078749</c:v>
                </c:pt>
                <c:pt idx="4">
                  <c:v>9.0820185213265852</c:v>
                </c:pt>
                <c:pt idx="5">
                  <c:v>10.052055537547645</c:v>
                </c:pt>
                <c:pt idx="6">
                  <c:v>15.553508829511776</c:v>
                </c:pt>
                <c:pt idx="7">
                  <c:v>17.29462220747174</c:v>
                </c:pt>
                <c:pt idx="8">
                  <c:v>22.866362108380788</c:v>
                </c:pt>
                <c:pt idx="9">
                  <c:v>30.73059126977709</c:v>
                </c:pt>
                <c:pt idx="10">
                  <c:v>28.916544387997767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1-483B-9A32-585D2CEC0ED2}"/>
            </c:ext>
          </c:extLst>
        </c:ser>
        <c:ser>
          <c:idx val="2"/>
          <c:order val="2"/>
          <c:tx>
            <c:v>E</c:v>
          </c:tx>
          <c:spPr>
            <a:solidFill>
              <a:schemeClr val="accent3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val>
            <c:numRef>
              <c:f>('Data_and Calculations'!$R$349,'Data_and Calculations'!$R$318,'Data_and Calculations'!$R$287,'Data_and Calculations'!$R$256,'Data_and Calculations'!$R$225,'Data_and Calculations'!$R$194,'Data_and Calculations'!$R$163,'Data_and Calculations'!$R$131,'Data_and Calculations'!$R$100,'Data_and Calculations'!$R$69,'Data_and Calculations'!$R$38,'Data_and Calculations'!$R$7)</c:f>
              <c:numCache>
                <c:formatCode>0.0</c:formatCode>
                <c:ptCount val="12"/>
                <c:pt idx="0">
                  <c:v>63.820212644605803</c:v>
                </c:pt>
                <c:pt idx="1">
                  <c:v>58.924092916223522</c:v>
                </c:pt>
                <c:pt idx="2">
                  <c:v>52.624539569538634</c:v>
                </c:pt>
                <c:pt idx="3">
                  <c:v>53.048884631656264</c:v>
                </c:pt>
                <c:pt idx="4">
                  <c:v>60.865297605872115</c:v>
                </c:pt>
                <c:pt idx="5">
                  <c:v>73.645391394431428</c:v>
                </c:pt>
                <c:pt idx="6">
                  <c:v>83.75590946477962</c:v>
                </c:pt>
                <c:pt idx="7">
                  <c:v>71.569752488736896</c:v>
                </c:pt>
                <c:pt idx="8">
                  <c:v>55.500478400600706</c:v>
                </c:pt>
                <c:pt idx="9">
                  <c:v>59.175632050471407</c:v>
                </c:pt>
                <c:pt idx="10">
                  <c:v>56.457893568715548</c:v>
                </c:pt>
                <c:pt idx="11">
                  <c:v>59.690364241678971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1-483B-9A32-585D2CEC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322904"/>
        <c:axId val="419323296"/>
      </c:barChart>
      <c:barChart>
        <c:barDir val="col"/>
        <c:grouping val="clustered"/>
        <c:varyColors val="0"/>
        <c:ser>
          <c:idx val="3"/>
          <c:order val="3"/>
          <c:tx>
            <c:v>P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('Data_and Calculations'!$D$7,'Data_and Calculations'!$D$38,'Data_and Calculations'!$D$69,'Data_and Calculations'!$D$100,'Data_and Calculations'!$D$131,'Data_and Calculations'!$D$163,'Data_and Calculations'!$D$194,'Data_and Calculations'!$D$225,'Data_and Calculations'!$D$256,'Data_and Calculations'!$D$287,'Data_and Calculations'!$D$318,'Data_and Calculations'!$D$349)</c:f>
              <c:numCache>
                <c:formatCode>General</c:formatCode>
                <c:ptCount val="12"/>
                <c:pt idx="0" formatCode="0.0">
                  <c:v>10.5966014903083</c:v>
                </c:pt>
                <c:pt idx="1">
                  <c:v>20.525350109760701</c:v>
                </c:pt>
                <c:pt idx="2">
                  <c:v>95.892752456887294</c:v>
                </c:pt>
                <c:pt idx="3">
                  <c:v>289.42206539499898</c:v>
                </c:pt>
                <c:pt idx="4">
                  <c:v>215.03208119848401</c:v>
                </c:pt>
                <c:pt idx="5">
                  <c:v>511.55349991076002</c:v>
                </c:pt>
                <c:pt idx="6">
                  <c:v>637.929574656564</c:v>
                </c:pt>
                <c:pt idx="7">
                  <c:v>521.33210955730101</c:v>
                </c:pt>
                <c:pt idx="8">
                  <c:v>358.38376993589497</c:v>
                </c:pt>
                <c:pt idx="9">
                  <c:v>257.57212185086303</c:v>
                </c:pt>
                <c:pt idx="10">
                  <c:v>19.223839062154902</c:v>
                </c:pt>
                <c:pt idx="11">
                  <c:v>9.9232737615598801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1-483B-9A32-585D2CEC0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324080"/>
        <c:axId val="419323688"/>
      </c:barChart>
      <c:dateAx>
        <c:axId val="41932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23296"/>
        <c:crosses val="autoZero"/>
        <c:auto val="0"/>
        <c:lblOffset val="100"/>
        <c:baseTimeUnit val="days"/>
      </c:dateAx>
      <c:valAx>
        <c:axId val="4193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22904"/>
        <c:crosses val="autoZero"/>
        <c:crossBetween val="between"/>
      </c:valAx>
      <c:valAx>
        <c:axId val="419323688"/>
        <c:scaling>
          <c:orientation val="maxMin"/>
          <c:max val="15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24080"/>
        <c:crosses val="max"/>
        <c:crossBetween val="between"/>
        <c:majorUnit val="100"/>
      </c:valAx>
      <c:catAx>
        <c:axId val="419324080"/>
        <c:scaling>
          <c:orientation val="minMax"/>
        </c:scaling>
        <c:delete val="1"/>
        <c:axPos val="t"/>
        <c:majorTickMark val="out"/>
        <c:minorTickMark val="none"/>
        <c:tickLblPos val="nextTo"/>
        <c:crossAx val="419323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679814036225983E-2"/>
          <c:y val="1.9959167705007924E-3"/>
          <c:w val="0.20291223652804599"/>
          <c:h val="0.10962698613608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('Data_and Calculations'!$P$339,'Data_and Calculations'!$P$370,'Data_and Calculations'!$P$308,'Data_and Calculations'!$P$277,'Data_and Calculations'!$P$246,'Data_and Calculations'!$P$215,'Data_and Calculations'!$P$184,'Data_and Calculations'!$P$152,'Data_and Calculations'!$P$121,'Data_and Calculations'!$P$90,'Data_and Calculations'!$P$59,'Data_and Calculations'!$P$28)</c:f>
              <c:numCache>
                <c:formatCode>0.0</c:formatCode>
                <c:ptCount val="12"/>
                <c:pt idx="0">
                  <c:v>2.4056349971826112</c:v>
                </c:pt>
                <c:pt idx="1">
                  <c:v>1.6110980908684118</c:v>
                </c:pt>
                <c:pt idx="2">
                  <c:v>14.879271362850357</c:v>
                </c:pt>
                <c:pt idx="3">
                  <c:v>13.912402781102074</c:v>
                </c:pt>
                <c:pt idx="4">
                  <c:v>12.49214782602677</c:v>
                </c:pt>
                <c:pt idx="5">
                  <c:v>10.55997678555002</c:v>
                </c:pt>
                <c:pt idx="6">
                  <c:v>9.9485085216952136</c:v>
                </c:pt>
                <c:pt idx="7">
                  <c:v>5.7266902777990811</c:v>
                </c:pt>
                <c:pt idx="8">
                  <c:v>1.2030789605085261</c:v>
                </c:pt>
                <c:pt idx="9">
                  <c:v>0.9273065662502068</c:v>
                </c:pt>
                <c:pt idx="10">
                  <c:v>1.0402784144925756</c:v>
                </c:pt>
                <c:pt idx="11">
                  <c:v>0.26303661731093009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D-4BD1-91A1-E9F0A3E53E2F}"/>
            </c:ext>
          </c:extLst>
        </c:ser>
        <c:ser>
          <c:idx val="1"/>
          <c:order val="1"/>
          <c:tx>
            <c:v>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val>
            <c:numRef>
              <c:f>('Data_and Calculations'!$Q$28,'Data_and Calculations'!$Q$59,'Data_and Calculations'!$Q$90,'Data_and Calculations'!$Q$121,'Data_and Calculations'!$Q$152,'Data_and Calculations'!$Q$184,'Data_and Calculations'!$Q$215,'Data_and Calculations'!$Q$246,'Data_and Calculations'!$Q$277,'Data_and Calculations'!$Q$308,'Data_and Calculations'!$Q$339,'Data_and Calculations'!$Q$370)</c:f>
              <c:numCache>
                <c:formatCode>0.0</c:formatCode>
                <c:ptCount val="12"/>
                <c:pt idx="0">
                  <c:v>7.7212205678978432</c:v>
                </c:pt>
                <c:pt idx="1">
                  <c:v>5.2891819832836084</c:v>
                </c:pt>
                <c:pt idx="2">
                  <c:v>3.0014681911474121</c:v>
                </c:pt>
                <c:pt idx="3">
                  <c:v>2.4625759835793866</c:v>
                </c:pt>
                <c:pt idx="4">
                  <c:v>3.3515261571235597</c:v>
                </c:pt>
                <c:pt idx="5">
                  <c:v>8.7218892671855848</c:v>
                </c:pt>
                <c:pt idx="6">
                  <c:v>6.7690134579958618</c:v>
                </c:pt>
                <c:pt idx="7">
                  <c:v>8.4744681383794962</c:v>
                </c:pt>
                <c:pt idx="8">
                  <c:v>9.2071516014657142</c:v>
                </c:pt>
                <c:pt idx="9">
                  <c:v>9.3279386550955223</c:v>
                </c:pt>
                <c:pt idx="10">
                  <c:v>14.86585882094977</c:v>
                </c:pt>
                <c:pt idx="11">
                  <c:v>11.052607728825995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D-4BD1-91A1-E9F0A3E53E2F}"/>
            </c:ext>
          </c:extLst>
        </c:ser>
        <c:ser>
          <c:idx val="2"/>
          <c:order val="2"/>
          <c:tx>
            <c:v>E</c:v>
          </c:tx>
          <c:spPr>
            <a:solidFill>
              <a:schemeClr val="accent3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val>
            <c:numRef>
              <c:f>('Data_and Calculations'!$R$370,'Data_and Calculations'!$R$339,'Data_and Calculations'!$R$308,'Data_and Calculations'!$R$277,'Data_and Calculations'!$R$246,'Data_and Calculations'!$R$215,'Data_and Calculations'!$R$184,'Data_and Calculations'!$R$152,'Data_and Calculations'!$R$121,'Data_and Calculations'!$R$90,'Data_and Calculations'!$R$59,'Data_and Calculations'!$R$28)</c:f>
              <c:numCache>
                <c:formatCode>0.0</c:formatCode>
                <c:ptCount val="12"/>
                <c:pt idx="0">
                  <c:v>87.336294180305586</c:v>
                </c:pt>
                <c:pt idx="1">
                  <c:v>82.72850618186763</c:v>
                </c:pt>
                <c:pt idx="2">
                  <c:v>75.792789982054103</c:v>
                </c:pt>
                <c:pt idx="3">
                  <c:v>76.880445617432201</c:v>
                </c:pt>
                <c:pt idx="4">
                  <c:v>79.033384035593741</c:v>
                </c:pt>
                <c:pt idx="5">
                  <c:v>82.671009756454112</c:v>
                </c:pt>
                <c:pt idx="6">
                  <c:v>81.329602211119195</c:v>
                </c:pt>
                <c:pt idx="7">
                  <c:v>90.921783565077334</c:v>
                </c:pt>
                <c:pt idx="8">
                  <c:v>96.334345055912095</c:v>
                </c:pt>
                <c:pt idx="9">
                  <c:v>96.071225242602381</c:v>
                </c:pt>
                <c:pt idx="10">
                  <c:v>93.670539602223812</c:v>
                </c:pt>
                <c:pt idx="11">
                  <c:v>92.015742814791224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D-4BD1-91A1-E9F0A3E5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924184"/>
        <c:axId val="419924576"/>
      </c:barChart>
      <c:barChart>
        <c:barDir val="col"/>
        <c:grouping val="clustered"/>
        <c:varyColors val="0"/>
        <c:ser>
          <c:idx val="3"/>
          <c:order val="3"/>
          <c:tx>
            <c:v>P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('Data_and Calculations'!$D$370,'Data_and Calculations'!$D$339,'Data_and Calculations'!$D$308,'Data_and Calculations'!$D$277,'Data_and Calculations'!$D$246,'Data_and Calculations'!$D$215,'Data_and Calculations'!$D$184,'Data_and Calculations'!$D$152,'Data_and Calculations'!$D$121,'Data_and Calculations'!$D$90,'Data_and Calculations'!$D$59,'Data_and Calculations'!$D$28)</c:f>
              <c:numCache>
                <c:formatCode>General</c:formatCode>
                <c:ptCount val="12"/>
                <c:pt idx="0">
                  <c:v>7.45391895967773</c:v>
                </c:pt>
                <c:pt idx="1">
                  <c:v>11.5205307526616</c:v>
                </c:pt>
                <c:pt idx="2">
                  <c:v>309.63901870710299</c:v>
                </c:pt>
                <c:pt idx="3">
                  <c:v>282.64267018452603</c:v>
                </c:pt>
                <c:pt idx="4">
                  <c:v>314.81474595296498</c:v>
                </c:pt>
                <c:pt idx="5">
                  <c:v>366.26098974260498</c:v>
                </c:pt>
                <c:pt idx="6">
                  <c:v>319.74508638818799</c:v>
                </c:pt>
                <c:pt idx="7">
                  <c:v>127.04852693127199</c:v>
                </c:pt>
                <c:pt idx="8">
                  <c:v>14.8441622695516</c:v>
                </c:pt>
                <c:pt idx="9">
                  <c:v>6.1330482336845602</c:v>
                </c:pt>
                <c:pt idx="10">
                  <c:v>5.3073201615670396</c:v>
                </c:pt>
                <c:pt idx="11" formatCode="0.0">
                  <c:v>2.4348444516932002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D-4BD1-91A1-E9F0A3E5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925360"/>
        <c:axId val="419924968"/>
      </c:barChart>
      <c:dateAx>
        <c:axId val="41992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24576"/>
        <c:crosses val="autoZero"/>
        <c:auto val="0"/>
        <c:lblOffset val="100"/>
        <c:baseTimeUnit val="days"/>
      </c:dateAx>
      <c:valAx>
        <c:axId val="419924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24184"/>
        <c:crosses val="autoZero"/>
        <c:crossBetween val="between"/>
      </c:valAx>
      <c:valAx>
        <c:axId val="419924968"/>
        <c:scaling>
          <c:orientation val="maxMin"/>
          <c:max val="15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25360"/>
        <c:crosses val="max"/>
        <c:crossBetween val="between"/>
        <c:majorUnit val="100"/>
      </c:valAx>
      <c:catAx>
        <c:axId val="419925360"/>
        <c:scaling>
          <c:orientation val="minMax"/>
        </c:scaling>
        <c:delete val="1"/>
        <c:axPos val="t"/>
        <c:majorTickMark val="out"/>
        <c:minorTickMark val="none"/>
        <c:tickLblPos val="nextTo"/>
        <c:crossAx val="419924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679814036225983E-2"/>
          <c:y val="1.9959167705007924E-3"/>
          <c:w val="0.20291223652804599"/>
          <c:h val="0.10962698613608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CASE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val>
            <c:numRef>
              <c:f>('Data_and Calculations'!$P$22,'Data_and Calculations'!$P$53,'Data_and Calculations'!$P$84,'Data_and Calculations'!$P$115,'Data_and Calculations'!$P$146,'Data_and Calculations'!$P$178,'Data_and Calculations'!$P$209,'Data_and Calculations'!$P$240,'Data_and Calculations'!$P$271,'Data_and Calculations'!$P$302,'Data_and Calculations'!$P$333,'Data_and Calculations'!$P$364)</c:f>
              <c:numCache>
                <c:formatCode>0.0</c:formatCode>
                <c:ptCount val="12"/>
                <c:pt idx="0">
                  <c:v>0.74497777956653244</c:v>
                </c:pt>
                <c:pt idx="1">
                  <c:v>0.36557909463838362</c:v>
                </c:pt>
                <c:pt idx="2">
                  <c:v>1.9136766493080424</c:v>
                </c:pt>
                <c:pt idx="3">
                  <c:v>1.5373807178286019</c:v>
                </c:pt>
                <c:pt idx="4">
                  <c:v>6.4028475917549237</c:v>
                </c:pt>
                <c:pt idx="5">
                  <c:v>11.280012172490189</c:v>
                </c:pt>
                <c:pt idx="6">
                  <c:v>13.372928049547653</c:v>
                </c:pt>
                <c:pt idx="7">
                  <c:v>17.113869437291321</c:v>
                </c:pt>
                <c:pt idx="8">
                  <c:v>16.593547984243664</c:v>
                </c:pt>
                <c:pt idx="9">
                  <c:v>18.320267687517173</c:v>
                </c:pt>
                <c:pt idx="10">
                  <c:v>1.3290609762468242</c:v>
                </c:pt>
                <c:pt idx="11">
                  <c:v>1.7582173335897664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1-4EB0-BAE7-6059FAC4DAB9}"/>
            </c:ext>
          </c:extLst>
        </c:ser>
        <c:ser>
          <c:idx val="1"/>
          <c:order val="1"/>
          <c:tx>
            <c:v>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val>
            <c:numRef>
              <c:f>('Data_and Calculations'!$Q$364,'Data_and Calculations'!$Q$333,'Data_and Calculations'!$Q$302,'Data_and Calculations'!$Q$271,'Data_and Calculations'!$Q$240,'Data_and Calculations'!$Q$209,'Data_and Calculations'!$Q$178,'Data_and Calculations'!$Q$146,'Data_and Calculations'!$Q$115,'Data_and Calculations'!$Q$84,'Data_and Calculations'!$Q$53,'Data_and Calculations'!$Q$22)</c:f>
              <c:numCache>
                <c:formatCode>0.0</c:formatCode>
                <c:ptCount val="12"/>
                <c:pt idx="0">
                  <c:v>12.223694265484431</c:v>
                </c:pt>
                <c:pt idx="1">
                  <c:v>17.596448345693631</c:v>
                </c:pt>
                <c:pt idx="2">
                  <c:v>11.356946060699597</c:v>
                </c:pt>
                <c:pt idx="3">
                  <c:v>13.178909806086796</c:v>
                </c:pt>
                <c:pt idx="4">
                  <c:v>9.7965008921735173</c:v>
                </c:pt>
                <c:pt idx="5">
                  <c:v>6.5396070858587496</c:v>
                </c:pt>
                <c:pt idx="6">
                  <c:v>7.3885162826169362</c:v>
                </c:pt>
                <c:pt idx="7">
                  <c:v>4.3908188221981943</c:v>
                </c:pt>
                <c:pt idx="8">
                  <c:v>4.9409052652872267</c:v>
                </c:pt>
                <c:pt idx="9">
                  <c:v>5.7966547798514405</c:v>
                </c:pt>
                <c:pt idx="10">
                  <c:v>7.752001638395158</c:v>
                </c:pt>
                <c:pt idx="11">
                  <c:v>9.0018437557307021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1-4EB0-BAE7-6059FAC4DAB9}"/>
            </c:ext>
          </c:extLst>
        </c:ser>
        <c:ser>
          <c:idx val="2"/>
          <c:order val="2"/>
          <c:tx>
            <c:v>E</c:v>
          </c:tx>
          <c:spPr>
            <a:solidFill>
              <a:schemeClr val="accent3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val>
            <c:numRef>
              <c:f>('Data_and Calculations'!$R$22,'Data_and Calculations'!$R$53,'Data_and Calculations'!$R$84,'Data_and Calculations'!$R$115,'Data_and Calculations'!$R$146,'Data_and Calculations'!$R$178,'Data_and Calculations'!$R$209,'Data_and Calculations'!$R$240,'Data_and Calculations'!$R$271,'Data_and Calculations'!$R$302,'Data_and Calculations'!$R$333,'Data_and Calculations'!$R$364)</c:f>
              <c:numCache>
                <c:formatCode>0.0</c:formatCode>
                <c:ptCount val="12"/>
                <c:pt idx="0">
                  <c:v>90.253178464702756</c:v>
                </c:pt>
                <c:pt idx="1">
                  <c:v>91.882419266966451</c:v>
                </c:pt>
                <c:pt idx="2">
                  <c:v>92.289668570840519</c:v>
                </c:pt>
                <c:pt idx="3">
                  <c:v>93.521714016884161</c:v>
                </c:pt>
                <c:pt idx="4">
                  <c:v>89.206333586046881</c:v>
                </c:pt>
                <c:pt idx="5">
                  <c:v>81.331471544892878</c:v>
                </c:pt>
                <c:pt idx="6">
                  <c:v>80.087464864593599</c:v>
                </c:pt>
                <c:pt idx="7">
                  <c:v>73.08962967053516</c:v>
                </c:pt>
                <c:pt idx="8">
                  <c:v>70.227542209669537</c:v>
                </c:pt>
                <c:pt idx="9">
                  <c:v>70.322786251783228</c:v>
                </c:pt>
                <c:pt idx="10">
                  <c:v>81.074490678059533</c:v>
                </c:pt>
                <c:pt idx="11">
                  <c:v>86.018088400925791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1-4EB0-BAE7-6059FAC4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80392"/>
        <c:axId val="491080784"/>
      </c:barChart>
      <c:barChart>
        <c:barDir val="col"/>
        <c:grouping val="clustered"/>
        <c:varyColors val="0"/>
        <c:ser>
          <c:idx val="3"/>
          <c:order val="3"/>
          <c:tx>
            <c:v>P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('Data_and Calculations'!$D$7,'Data_and Calculations'!$D$31,'Data_and Calculations'!$D$34,'Data_and Calculations'!$D$58,'Data_and Calculations'!$D$65,'Data_and Calculations'!$D$89,'Data_and Calculations'!$D$96,'Data_and Calculations'!$D$120,'Data_and Calculations'!$D$141,'Data_and Calculations'!$D$164,'Data_and Calculations'!$D$188,'Data_and Calculations'!$D$210)</c:f>
              <c:numCache>
                <c:formatCode>General</c:formatCode>
                <c:ptCount val="12"/>
                <c:pt idx="0" formatCode="0.0">
                  <c:v>10.5966014903083</c:v>
                </c:pt>
                <c:pt idx="2">
                  <c:v>0</c:v>
                </c:pt>
                <c:pt idx="3">
                  <c:v>6.9666666937756796</c:v>
                </c:pt>
                <c:pt idx="4">
                  <c:v>0</c:v>
                </c:pt>
                <c:pt idx="5">
                  <c:v>12.999553253022199</c:v>
                </c:pt>
                <c:pt idx="6">
                  <c:v>0</c:v>
                </c:pt>
                <c:pt idx="7">
                  <c:v>34.445801634182899</c:v>
                </c:pt>
                <c:pt idx="8">
                  <c:v>122.577067831018</c:v>
                </c:pt>
                <c:pt idx="9">
                  <c:v>564.80644120607997</c:v>
                </c:pt>
                <c:pt idx="11">
                  <c:v>294.89352082791999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1-4EB0-BAE7-6059FAC4D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81568"/>
        <c:axId val="491081176"/>
      </c:barChart>
      <c:dateAx>
        <c:axId val="49108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0784"/>
        <c:crosses val="autoZero"/>
        <c:auto val="0"/>
        <c:lblOffset val="100"/>
        <c:baseTimeUnit val="days"/>
      </c:dateAx>
      <c:valAx>
        <c:axId val="4910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0392"/>
        <c:crosses val="autoZero"/>
        <c:crossBetween val="between"/>
      </c:valAx>
      <c:valAx>
        <c:axId val="491081176"/>
        <c:scaling>
          <c:orientation val="maxMin"/>
          <c:max val="1500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81568"/>
        <c:crosses val="max"/>
        <c:crossBetween val="between"/>
        <c:majorUnit val="100"/>
      </c:valAx>
      <c:catAx>
        <c:axId val="491081568"/>
        <c:scaling>
          <c:orientation val="minMax"/>
        </c:scaling>
        <c:delete val="1"/>
        <c:axPos val="t"/>
        <c:majorTickMark val="out"/>
        <c:minorTickMark val="none"/>
        <c:tickLblPos val="nextTo"/>
        <c:crossAx val="491081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9044035345147988E-2"/>
          <c:y val="1.9959167705008037E-3"/>
          <c:w val="0.20291223652804599"/>
          <c:h val="0.10962698613608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909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743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697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9"/>
  <sheetViews>
    <sheetView tabSelected="1" zoomScale="115" zoomScaleNormal="115" workbookViewId="0">
      <selection activeCell="M16" sqref="M16"/>
    </sheetView>
  </sheetViews>
  <sheetFormatPr defaultRowHeight="15" x14ac:dyDescent="0.25"/>
  <cols>
    <col min="1" max="1" width="10.85546875" bestFit="1" customWidth="1"/>
    <col min="2" max="2" width="31.85546875" bestFit="1" customWidth="1"/>
    <col min="3" max="3" width="8.140625" bestFit="1" customWidth="1"/>
    <col min="4" max="5" width="9.28515625" bestFit="1" customWidth="1"/>
    <col min="6" max="6" width="7.28515625" bestFit="1" customWidth="1"/>
    <col min="7" max="7" width="12.42578125" bestFit="1" customWidth="1"/>
    <col min="8" max="8" width="6.85546875" bestFit="1" customWidth="1"/>
    <col min="9" max="9" width="7.28515625" bestFit="1" customWidth="1"/>
    <col min="10" max="10" width="3.85546875" customWidth="1"/>
    <col min="11" max="11" width="11.28515625" customWidth="1"/>
    <col min="12" max="12" width="13.140625" customWidth="1"/>
    <col min="13" max="13" width="14.28515625" customWidth="1"/>
    <col min="14" max="14" width="13" customWidth="1"/>
    <col min="15" max="15" width="4.140625" customWidth="1"/>
    <col min="16" max="18" width="9.140625" style="1"/>
  </cols>
  <sheetData>
    <row r="1" spans="1:34" x14ac:dyDescent="0.25">
      <c r="C1" s="29" t="s">
        <v>36</v>
      </c>
      <c r="D1" s="29"/>
      <c r="E1" s="29"/>
      <c r="F1" s="29"/>
      <c r="G1" s="29"/>
      <c r="H1" s="29"/>
      <c r="I1" s="29"/>
      <c r="K1" s="30" t="s">
        <v>37</v>
      </c>
      <c r="L1" s="30"/>
      <c r="M1" s="30"/>
      <c r="N1" s="30"/>
      <c r="O1" s="30"/>
      <c r="P1" s="30"/>
      <c r="Q1" s="30"/>
      <c r="R1" s="30"/>
    </row>
    <row r="2" spans="1:34" x14ac:dyDescent="0.25">
      <c r="A2" s="26" t="s">
        <v>65</v>
      </c>
      <c r="B2" s="27">
        <v>8527.3889999999992</v>
      </c>
      <c r="C2" s="26" t="s">
        <v>66</v>
      </c>
      <c r="D2" s="26"/>
    </row>
    <row r="3" spans="1:34" x14ac:dyDescent="0.25">
      <c r="A3" s="1" t="s">
        <v>0</v>
      </c>
      <c r="B3" s="1" t="s">
        <v>1</v>
      </c>
      <c r="C3" s="1" t="s">
        <v>2</v>
      </c>
      <c r="D3" s="1" t="s">
        <v>19</v>
      </c>
      <c r="E3" s="1" t="s">
        <v>15</v>
      </c>
      <c r="F3" s="1" t="s">
        <v>17</v>
      </c>
      <c r="G3" s="1" t="s">
        <v>62</v>
      </c>
      <c r="H3" s="1" t="s">
        <v>20</v>
      </c>
      <c r="I3" s="1" t="s">
        <v>20</v>
      </c>
      <c r="K3" s="11" t="s">
        <v>23</v>
      </c>
      <c r="L3" s="11" t="s">
        <v>24</v>
      </c>
      <c r="M3" s="11" t="s">
        <v>25</v>
      </c>
      <c r="N3" s="11" t="s">
        <v>26</v>
      </c>
      <c r="P3" s="1" t="s">
        <v>30</v>
      </c>
      <c r="Q3" s="1" t="s">
        <v>31</v>
      </c>
      <c r="R3" s="1" t="s">
        <v>29</v>
      </c>
    </row>
    <row r="4" spans="1:34" ht="15.75" x14ac:dyDescent="0.3">
      <c r="C4" s="1" t="s">
        <v>3</v>
      </c>
      <c r="D4" s="1" t="s">
        <v>16</v>
      </c>
      <c r="E4" s="1" t="s">
        <v>16</v>
      </c>
      <c r="F4" t="s">
        <v>18</v>
      </c>
      <c r="G4" s="8" t="s">
        <v>63</v>
      </c>
      <c r="H4" s="1" t="s">
        <v>21</v>
      </c>
      <c r="I4" s="1" t="s">
        <v>22</v>
      </c>
      <c r="K4" s="12"/>
      <c r="L4" s="12"/>
      <c r="M4" s="12"/>
      <c r="N4" s="12" t="s">
        <v>27</v>
      </c>
      <c r="P4" s="1" t="s">
        <v>33</v>
      </c>
      <c r="Q4" s="1" t="s">
        <v>34</v>
      </c>
      <c r="R4" s="1" t="s">
        <v>35</v>
      </c>
    </row>
    <row r="5" spans="1:34" ht="18.75" x14ac:dyDescent="0.3">
      <c r="B5" s="2" t="s">
        <v>4</v>
      </c>
      <c r="C5" s="2" t="s">
        <v>4</v>
      </c>
      <c r="D5" s="2" t="s">
        <v>4</v>
      </c>
      <c r="E5" s="2" t="s">
        <v>4</v>
      </c>
      <c r="F5" s="2" t="s">
        <v>4</v>
      </c>
      <c r="G5" s="2" t="s">
        <v>4</v>
      </c>
      <c r="I5" s="2" t="s">
        <v>4</v>
      </c>
      <c r="K5" s="12" t="s">
        <v>18</v>
      </c>
      <c r="L5" s="12" t="s">
        <v>28</v>
      </c>
      <c r="M5" s="13" t="s">
        <v>16</v>
      </c>
      <c r="N5" s="13" t="s">
        <v>16</v>
      </c>
      <c r="P5" s="1" t="s">
        <v>32</v>
      </c>
      <c r="Q5" s="1" t="s">
        <v>32</v>
      </c>
      <c r="R5" s="1" t="s">
        <v>32</v>
      </c>
    </row>
    <row r="6" spans="1:34" ht="15.75" x14ac:dyDescent="0.3">
      <c r="C6" s="1"/>
      <c r="D6" s="1"/>
      <c r="E6" s="1"/>
      <c r="G6" s="8"/>
      <c r="K6" s="12"/>
      <c r="L6" s="12"/>
      <c r="M6" s="12"/>
      <c r="N6" s="12"/>
    </row>
    <row r="7" spans="1:34" x14ac:dyDescent="0.25">
      <c r="A7">
        <v>1</v>
      </c>
      <c r="B7" s="18" t="s">
        <v>38</v>
      </c>
      <c r="C7" s="19">
        <v>33444.461951999998</v>
      </c>
      <c r="D7" s="22">
        <v>10.5966014903083</v>
      </c>
      <c r="E7" s="23">
        <v>69.748878293655494</v>
      </c>
      <c r="F7">
        <v>4.5171559584553496</v>
      </c>
      <c r="G7" s="4">
        <v>3227.0684051528201</v>
      </c>
      <c r="H7" s="1">
        <v>31</v>
      </c>
      <c r="I7" s="7">
        <v>2.1020376691632201</v>
      </c>
      <c r="K7" s="13">
        <f>1-EXP(-0.5*F7)</f>
        <v>0.89550102113247809</v>
      </c>
      <c r="L7" s="7">
        <f>F7*(1-1/(1+D7/I7*K7*1/F7))*I7</f>
        <v>4.7461243908338417</v>
      </c>
      <c r="M7" s="14">
        <f>MIN(0.95*(E7-L7),0.95*G7/($B$2)*(E7-L7))</f>
        <v>23.36939439485333</v>
      </c>
      <c r="N7" s="7">
        <f>E7-L7-M7</f>
        <v>41.633359507968322</v>
      </c>
      <c r="P7" s="4">
        <f>L7/E7*100</f>
        <v>6.8045888434962247</v>
      </c>
      <c r="Q7" s="4">
        <f>M7/E7*100</f>
        <v>33.50504691482481</v>
      </c>
      <c r="R7" s="4">
        <f>N7/E7*100</f>
        <v>59.690364241678971</v>
      </c>
      <c r="T7" s="22"/>
      <c r="U7" s="23"/>
      <c r="W7" s="4"/>
      <c r="X7" s="1"/>
      <c r="Y7" s="7"/>
    </row>
    <row r="8" spans="1:34" x14ac:dyDescent="0.25">
      <c r="A8">
        <v>2</v>
      </c>
      <c r="B8" s="18" t="s">
        <v>39</v>
      </c>
      <c r="C8" s="19">
        <v>4407.7841280000002</v>
      </c>
      <c r="D8" s="22">
        <v>10.2651792845342</v>
      </c>
      <c r="E8" s="23">
        <v>78.142735559352701</v>
      </c>
      <c r="F8">
        <v>5.0905511560234</v>
      </c>
      <c r="G8" s="4">
        <v>3541.01016842852</v>
      </c>
      <c r="H8" s="1">
        <v>31</v>
      </c>
      <c r="I8" s="7">
        <v>2.02189965687902</v>
      </c>
      <c r="K8" s="13">
        <f t="shared" ref="K8:K15" si="0">1-EXP(-0.5*F8)</f>
        <v>0.92154857048744088</v>
      </c>
      <c r="L8" s="7">
        <f t="shared" ref="L8:L15" si="1">F8*(1-1/(1+D8/I8*K8*1/F8))*I8</f>
        <v>4.929334768679368</v>
      </c>
      <c r="M8" s="14">
        <f>MIN(0.95*(E8-L8),0.95*G8/($B$2)*(E8-L8))</f>
        <v>28.881868392746785</v>
      </c>
      <c r="N8" s="7">
        <f t="shared" ref="N8:N15" si="2">E8-L8-M8</f>
        <v>44.331532397926551</v>
      </c>
      <c r="P8" s="4">
        <f t="shared" ref="P8:P15" si="3">L8/E8*100</f>
        <v>6.3081164658426001</v>
      </c>
      <c r="Q8" s="4">
        <f t="shared" ref="Q8:Q15" si="4">M8/E8*100</f>
        <v>36.960400971386257</v>
      </c>
      <c r="R8" s="4">
        <f t="shared" ref="R8:R15" si="5">N8/E8*100</f>
        <v>56.731482562771149</v>
      </c>
    </row>
    <row r="9" spans="1:34" x14ac:dyDescent="0.25">
      <c r="A9">
        <v>3</v>
      </c>
      <c r="B9" s="18" t="s">
        <v>40</v>
      </c>
      <c r="C9" s="19">
        <v>1092.693888</v>
      </c>
      <c r="D9" s="22">
        <v>5.6844784414322298</v>
      </c>
      <c r="E9" s="23">
        <v>28.652492989497802</v>
      </c>
      <c r="F9">
        <v>0.193348532384054</v>
      </c>
      <c r="G9" s="4">
        <v>211.83267448088199</v>
      </c>
      <c r="H9" s="1">
        <v>31</v>
      </c>
      <c r="I9" s="7">
        <v>1.03112641918612</v>
      </c>
      <c r="K9" s="13">
        <f t="shared" si="0"/>
        <v>9.2148324040685847E-2</v>
      </c>
      <c r="L9" s="7">
        <f t="shared" si="1"/>
        <v>0.14440535086715095</v>
      </c>
      <c r="M9" s="14">
        <f t="shared" ref="M8:M29" si="6">MIN(0.95*(E9-L9),0.95*G9/($B$2)*(E9-L9))</f>
        <v>0.67277301720200378</v>
      </c>
      <c r="N9" s="7">
        <f t="shared" si="2"/>
        <v>27.835314621428648</v>
      </c>
      <c r="P9" s="4">
        <f t="shared" si="3"/>
        <v>0.50398878352428478</v>
      </c>
      <c r="Q9" s="4">
        <f t="shared" si="4"/>
        <v>2.3480435627315224</v>
      </c>
      <c r="R9" s="4">
        <f t="shared" si="5"/>
        <v>97.147967653744189</v>
      </c>
    </row>
    <row r="10" spans="1:34" x14ac:dyDescent="0.25">
      <c r="A10">
        <v>4</v>
      </c>
      <c r="B10" s="18" t="s">
        <v>41</v>
      </c>
      <c r="C10" s="19">
        <v>370.22515199999998</v>
      </c>
      <c r="D10" s="22">
        <v>12.784284472117699</v>
      </c>
      <c r="E10" s="23">
        <v>60.4176238986757</v>
      </c>
      <c r="F10">
        <v>3.3195117909174301</v>
      </c>
      <c r="G10" s="4">
        <v>3257.5068670196702</v>
      </c>
      <c r="H10" s="1">
        <v>31</v>
      </c>
      <c r="I10" s="7">
        <v>2.5299322289156598</v>
      </c>
      <c r="K10" s="13">
        <f t="shared" si="0"/>
        <v>0.80981460044459219</v>
      </c>
      <c r="L10" s="7">
        <f t="shared" si="1"/>
        <v>4.6368150067052847</v>
      </c>
      <c r="M10" s="14">
        <f t="shared" si="6"/>
        <v>20.243130647942792</v>
      </c>
      <c r="N10" s="7">
        <f t="shared" si="2"/>
        <v>35.537678244027624</v>
      </c>
      <c r="P10" s="4">
        <f t="shared" si="3"/>
        <v>7.6746066917188367</v>
      </c>
      <c r="Q10" s="4">
        <f t="shared" si="4"/>
        <v>33.505340564024571</v>
      </c>
      <c r="R10" s="4">
        <f t="shared" si="5"/>
        <v>58.820052744256593</v>
      </c>
    </row>
    <row r="11" spans="1:34" ht="18" x14ac:dyDescent="0.25">
      <c r="A11">
        <v>6</v>
      </c>
      <c r="B11" s="18" t="s">
        <v>42</v>
      </c>
      <c r="C11" s="19">
        <v>837.46713599999998</v>
      </c>
      <c r="D11" s="22">
        <v>1.61598906520638</v>
      </c>
      <c r="E11" s="23">
        <v>28.076140141854498</v>
      </c>
      <c r="F11">
        <v>6.2116596980192798E-2</v>
      </c>
      <c r="G11" s="4">
        <v>36.578060338202803</v>
      </c>
      <c r="H11" s="1">
        <v>31</v>
      </c>
      <c r="I11" s="7">
        <v>0.21995672436750999</v>
      </c>
      <c r="K11" s="13">
        <f t="shared" si="0"/>
        <v>3.0580944238616681E-2</v>
      </c>
      <c r="L11" s="7">
        <f t="shared" si="1"/>
        <v>1.0703668372794567E-2</v>
      </c>
      <c r="M11" s="14">
        <f t="shared" si="6"/>
        <v>0.11436680879783495</v>
      </c>
      <c r="N11" s="7">
        <f t="shared" si="2"/>
        <v>27.951069664683867</v>
      </c>
      <c r="P11" s="4">
        <f t="shared" si="3"/>
        <v>3.8123717571982331E-2</v>
      </c>
      <c r="Q11" s="4">
        <f t="shared" si="4"/>
        <v>0.40734519852087026</v>
      </c>
      <c r="R11" s="4">
        <f t="shared" si="5"/>
        <v>99.554531083907136</v>
      </c>
      <c r="X11" s="25"/>
      <c r="AF11">
        <v>8904.9719999999998</v>
      </c>
      <c r="AG11">
        <v>8172.1440000000002</v>
      </c>
      <c r="AH11">
        <v>8002.8580000000002</v>
      </c>
    </row>
    <row r="12" spans="1:34" x14ac:dyDescent="0.25">
      <c r="A12">
        <v>7</v>
      </c>
      <c r="B12" s="18" t="s">
        <v>43</v>
      </c>
      <c r="C12" s="19">
        <v>619.52774399999998</v>
      </c>
      <c r="D12" s="22">
        <v>5.8207078363324403</v>
      </c>
      <c r="E12" s="23">
        <v>45.213905443710701</v>
      </c>
      <c r="F12">
        <v>1.20107456589687</v>
      </c>
      <c r="G12" s="4">
        <v>475.845682092799</v>
      </c>
      <c r="H12" s="1">
        <v>31</v>
      </c>
      <c r="I12" s="7">
        <v>1.16244796940038</v>
      </c>
      <c r="K12" s="13">
        <f t="shared" si="0"/>
        <v>0.45148315184059284</v>
      </c>
      <c r="L12" s="7">
        <f t="shared" si="1"/>
        <v>0.91177557604883142</v>
      </c>
      <c r="M12" s="14">
        <f t="shared" si="6"/>
        <v>2.3485416631971705</v>
      </c>
      <c r="N12" s="7">
        <f t="shared" si="2"/>
        <v>41.953588204464701</v>
      </c>
      <c r="P12" s="4">
        <f t="shared" si="3"/>
        <v>2.0165822153628188</v>
      </c>
      <c r="Q12" s="4">
        <f t="shared" si="4"/>
        <v>5.1942906505190098</v>
      </c>
      <c r="R12" s="4">
        <f t="shared" si="5"/>
        <v>92.789127134118175</v>
      </c>
    </row>
    <row r="13" spans="1:34" x14ac:dyDescent="0.25">
      <c r="A13">
        <v>8</v>
      </c>
      <c r="B13" s="18" t="s">
        <v>44</v>
      </c>
      <c r="C13" s="19">
        <v>33771.127103999999</v>
      </c>
      <c r="D13" s="22">
        <v>4.6099641240638398</v>
      </c>
      <c r="E13" s="23">
        <v>70.963265124986407</v>
      </c>
      <c r="F13">
        <v>2.5134386603656198</v>
      </c>
      <c r="G13" s="4">
        <v>2158.2505202249299</v>
      </c>
      <c r="H13" s="1">
        <v>31</v>
      </c>
      <c r="I13" s="7">
        <v>0.707755046445249</v>
      </c>
      <c r="K13" s="13">
        <f t="shared" si="0"/>
        <v>0.7154138701713415</v>
      </c>
      <c r="L13" s="7">
        <f t="shared" si="1"/>
        <v>1.1555929704699435</v>
      </c>
      <c r="M13" s="14">
        <f t="shared" si="6"/>
        <v>16.784659701347941</v>
      </c>
      <c r="N13" s="7">
        <f t="shared" si="2"/>
        <v>53.023012453168526</v>
      </c>
      <c r="P13" s="4">
        <f t="shared" si="3"/>
        <v>1.6284382749787754</v>
      </c>
      <c r="Q13" s="4">
        <f t="shared" si="4"/>
        <v>23.652603458684435</v>
      </c>
      <c r="R13" s="4">
        <f t="shared" si="5"/>
        <v>74.718958266336799</v>
      </c>
    </row>
    <row r="14" spans="1:34" x14ac:dyDescent="0.25">
      <c r="A14">
        <v>10</v>
      </c>
      <c r="B14" s="18" t="s">
        <v>45</v>
      </c>
      <c r="C14" s="19">
        <v>108139.198464</v>
      </c>
      <c r="D14" s="22">
        <v>8.6565405412162608</v>
      </c>
      <c r="E14" s="23">
        <v>74.979912044862999</v>
      </c>
      <c r="F14">
        <v>4.6416743852336504</v>
      </c>
      <c r="G14" s="4">
        <v>3101.2026566673699</v>
      </c>
      <c r="H14" s="1">
        <v>31</v>
      </c>
      <c r="I14" s="7">
        <v>1.74040335553859</v>
      </c>
      <c r="K14" s="13">
        <f t="shared" si="0"/>
        <v>0.90180865388598486</v>
      </c>
      <c r="L14" s="7">
        <f t="shared" si="1"/>
        <v>3.9700691859588999</v>
      </c>
      <c r="M14" s="14">
        <f t="shared" si="6"/>
        <v>24.533314670808092</v>
      </c>
      <c r="N14" s="7">
        <f t="shared" si="2"/>
        <v>46.476528188095998</v>
      </c>
      <c r="P14" s="4">
        <f t="shared" si="3"/>
        <v>5.294843749061048</v>
      </c>
      <c r="Q14" s="4">
        <f t="shared" si="4"/>
        <v>32.719849892767257</v>
      </c>
      <c r="R14" s="4">
        <f t="shared" si="5"/>
        <v>61.985306358171677</v>
      </c>
    </row>
    <row r="15" spans="1:34" x14ac:dyDescent="0.25">
      <c r="A15">
        <v>13</v>
      </c>
      <c r="B15" s="18" t="s">
        <v>46</v>
      </c>
      <c r="C15" s="19">
        <v>0.69696000000000002</v>
      </c>
      <c r="D15" s="22">
        <v>3.7362301349639901</v>
      </c>
      <c r="E15" s="23">
        <v>0</v>
      </c>
      <c r="F15">
        <v>1.78655914465586</v>
      </c>
      <c r="G15" s="4" t="s">
        <v>61</v>
      </c>
      <c r="H15" s="1">
        <v>31</v>
      </c>
      <c r="I15" s="7">
        <v>0</v>
      </c>
      <c r="K15" s="13">
        <f t="shared" si="0"/>
        <v>0.59068881647952687</v>
      </c>
      <c r="L15" s="7" t="e">
        <f t="shared" si="1"/>
        <v>#DIV/0!</v>
      </c>
      <c r="M15" s="14" t="e">
        <f t="shared" si="6"/>
        <v>#DIV/0!</v>
      </c>
      <c r="N15" s="7" t="e">
        <f t="shared" si="2"/>
        <v>#DIV/0!</v>
      </c>
      <c r="P15" s="4" t="e">
        <f t="shared" si="3"/>
        <v>#DIV/0!</v>
      </c>
      <c r="Q15" s="4" t="e">
        <f t="shared" si="4"/>
        <v>#DIV/0!</v>
      </c>
      <c r="R15" s="4" t="e">
        <f t="shared" si="5"/>
        <v>#DIV/0!</v>
      </c>
    </row>
    <row r="16" spans="1:34" x14ac:dyDescent="0.25">
      <c r="A16">
        <v>14</v>
      </c>
      <c r="B16" s="20" t="s">
        <v>47</v>
      </c>
      <c r="C16" s="19">
        <v>41252.086655999999</v>
      </c>
      <c r="D16" s="22">
        <v>8.0712478186436893</v>
      </c>
      <c r="E16" s="23">
        <v>80.371884348029596</v>
      </c>
      <c r="F16">
        <v>4.8914515364678097</v>
      </c>
      <c r="G16" s="4">
        <v>3275.1786484552799</v>
      </c>
      <c r="H16" s="1">
        <v>31</v>
      </c>
      <c r="I16" s="7">
        <v>1.59115775673018</v>
      </c>
      <c r="K16" s="13">
        <f t="shared" ref="K16:K29" si="7">1-EXP(-0.5*F16)</f>
        <v>0.91333678533651286</v>
      </c>
      <c r="L16" s="7">
        <f t="shared" ref="L16:L29" si="8">F16*(1-1/(1+D16/I16*K16*1/F16))*I16</f>
        <v>3.7859189450667712</v>
      </c>
      <c r="M16" s="14">
        <f t="shared" si="6"/>
        <v>27.944202231909756</v>
      </c>
      <c r="N16" s="7">
        <f t="shared" ref="N16:N29" si="9">E16-L16-M16</f>
        <v>48.641763171053071</v>
      </c>
      <c r="P16" s="4">
        <f t="shared" ref="P16:P29" si="10">L16/E16*100</f>
        <v>4.7105016583570833</v>
      </c>
      <c r="Q16" s="4">
        <f t="shared" ref="Q16:Q29" si="11">M16/E16*100</f>
        <v>34.768628928624636</v>
      </c>
      <c r="R16" s="4">
        <f t="shared" ref="R16:R29" si="12">N16/E16*100</f>
        <v>60.520869413018289</v>
      </c>
    </row>
    <row r="17" spans="1:18" x14ac:dyDescent="0.25">
      <c r="A17">
        <v>15</v>
      </c>
      <c r="B17" s="20" t="s">
        <v>48</v>
      </c>
      <c r="C17" s="19">
        <v>1303.872768</v>
      </c>
      <c r="D17" s="22">
        <v>4.1840302051615099</v>
      </c>
      <c r="E17" s="23">
        <v>36.367586441892698</v>
      </c>
      <c r="F17">
        <v>0.60114223555098001</v>
      </c>
      <c r="G17" s="4">
        <v>767.89615371810999</v>
      </c>
      <c r="H17" s="1">
        <v>31</v>
      </c>
      <c r="I17" s="7">
        <v>0.77245028864656795</v>
      </c>
      <c r="K17" s="13">
        <f t="shared" si="7"/>
        <v>0.25960475297713581</v>
      </c>
      <c r="L17" s="7">
        <f t="shared" si="8"/>
        <v>0.32528976855578234</v>
      </c>
      <c r="M17" s="14">
        <f t="shared" si="6"/>
        <v>3.0833475448688135</v>
      </c>
      <c r="N17" s="7">
        <f t="shared" si="9"/>
        <v>32.958949128468099</v>
      </c>
      <c r="P17" s="4">
        <f t="shared" si="10"/>
        <v>0.89444970200462137</v>
      </c>
      <c r="Q17" s="4">
        <f t="shared" si="11"/>
        <v>8.4782847764597093</v>
      </c>
      <c r="R17" s="4">
        <f t="shared" si="12"/>
        <v>90.627265521535662</v>
      </c>
    </row>
    <row r="18" spans="1:18" x14ac:dyDescent="0.25">
      <c r="A18">
        <v>16</v>
      </c>
      <c r="B18" s="20" t="s">
        <v>49</v>
      </c>
      <c r="C18" s="19">
        <v>2202.672384</v>
      </c>
      <c r="D18" s="22">
        <v>3.0772747085007199</v>
      </c>
      <c r="E18" s="23">
        <v>38.739101850475301</v>
      </c>
      <c r="F18">
        <v>0.366853046075164</v>
      </c>
      <c r="G18" s="4">
        <v>483.83188771302702</v>
      </c>
      <c r="H18" s="1">
        <v>31</v>
      </c>
      <c r="I18" s="7">
        <v>0.73110998607771205</v>
      </c>
      <c r="K18" s="13">
        <f t="shared" si="7"/>
        <v>0.16758696332768086</v>
      </c>
      <c r="L18" s="7">
        <f t="shared" si="8"/>
        <v>0.17644486288424355</v>
      </c>
      <c r="M18" s="14">
        <f t="shared" si="6"/>
        <v>2.078590641198534</v>
      </c>
      <c r="N18" s="7">
        <f t="shared" si="9"/>
        <v>36.484066346392524</v>
      </c>
      <c r="P18" s="4">
        <f t="shared" si="10"/>
        <v>0.45546967909912628</v>
      </c>
      <c r="Q18" s="4">
        <f t="shared" si="11"/>
        <v>5.3656139195520129</v>
      </c>
      <c r="R18" s="4">
        <f t="shared" si="12"/>
        <v>94.178916401348872</v>
      </c>
    </row>
    <row r="19" spans="1:18" x14ac:dyDescent="0.25">
      <c r="A19">
        <v>24</v>
      </c>
      <c r="B19" s="20" t="s">
        <v>50</v>
      </c>
      <c r="C19" s="19">
        <v>5947.5081600000003</v>
      </c>
      <c r="D19" s="22">
        <v>0.46663204473652498</v>
      </c>
      <c r="E19" s="23">
        <v>49.090648787581401</v>
      </c>
      <c r="F19">
        <v>1.2466827198784101</v>
      </c>
      <c r="G19" s="4">
        <v>1369.47012389207</v>
      </c>
      <c r="H19" s="1">
        <v>31</v>
      </c>
      <c r="I19" s="7">
        <v>0.83748754907130696</v>
      </c>
      <c r="K19" s="13">
        <f t="shared" si="7"/>
        <v>0.46385002875009007</v>
      </c>
      <c r="L19" s="7">
        <f t="shared" si="8"/>
        <v>0.17928079203268085</v>
      </c>
      <c r="M19" s="14">
        <f t="shared" si="6"/>
        <v>7.4622518486215421</v>
      </c>
      <c r="N19" s="7">
        <f t="shared" si="9"/>
        <v>41.449116146927182</v>
      </c>
      <c r="P19" s="4">
        <f t="shared" si="10"/>
        <v>0.36520354988266934</v>
      </c>
      <c r="Q19" s="4">
        <f t="shared" si="11"/>
        <v>15.200963998074698</v>
      </c>
      <c r="R19" s="4">
        <f t="shared" si="12"/>
        <v>84.433832452042651</v>
      </c>
    </row>
    <row r="20" spans="1:18" x14ac:dyDescent="0.25">
      <c r="A20">
        <v>25</v>
      </c>
      <c r="B20" s="20" t="s">
        <v>51</v>
      </c>
      <c r="C20" s="19">
        <v>1063.7003520000001</v>
      </c>
      <c r="D20" s="22">
        <v>3.72398548834822</v>
      </c>
      <c r="E20" s="23">
        <v>103.482901953473</v>
      </c>
      <c r="F20">
        <v>2.64298208860435</v>
      </c>
      <c r="G20" s="4">
        <v>1490.79894762511</v>
      </c>
      <c r="H20" s="1">
        <v>31</v>
      </c>
      <c r="I20" s="7">
        <v>1.16911282924912</v>
      </c>
      <c r="K20" s="13">
        <f t="shared" si="7"/>
        <v>0.7332627118022359</v>
      </c>
      <c r="L20" s="7">
        <f t="shared" si="8"/>
        <v>1.4496066610732323</v>
      </c>
      <c r="M20" s="14">
        <f t="shared" si="6"/>
        <v>16.94605145636022</v>
      </c>
      <c r="N20" s="7">
        <f t="shared" si="9"/>
        <v>85.087243836039548</v>
      </c>
      <c r="P20" s="4">
        <f t="shared" si="10"/>
        <v>1.4008175589480383</v>
      </c>
      <c r="Q20" s="4">
        <f t="shared" si="11"/>
        <v>16.375701817851361</v>
      </c>
      <c r="R20" s="4">
        <f t="shared" si="12"/>
        <v>82.223480623200601</v>
      </c>
    </row>
    <row r="21" spans="1:18" x14ac:dyDescent="0.25">
      <c r="A21">
        <v>27</v>
      </c>
      <c r="B21" s="20" t="s">
        <v>52</v>
      </c>
      <c r="C21" s="19">
        <v>2.5787520000000002</v>
      </c>
      <c r="D21" s="22">
        <v>2.3813060417368601</v>
      </c>
      <c r="E21" s="23">
        <v>28.7196508613793</v>
      </c>
      <c r="F21">
        <v>0.35451612994074799</v>
      </c>
      <c r="G21" s="4">
        <v>608.89347437808397</v>
      </c>
      <c r="H21" s="1">
        <v>31</v>
      </c>
      <c r="I21" s="7">
        <v>0.162162162162162</v>
      </c>
      <c r="K21" s="13">
        <f t="shared" si="7"/>
        <v>0.16243638919764691</v>
      </c>
      <c r="L21" s="7">
        <f t="shared" si="8"/>
        <v>5.0050439246986878E-2</v>
      </c>
      <c r="M21" s="14">
        <f t="shared" si="6"/>
        <v>1.9447800469241348</v>
      </c>
      <c r="N21" s="7">
        <f t="shared" si="9"/>
        <v>26.724820375208179</v>
      </c>
      <c r="P21" s="4">
        <f t="shared" si="10"/>
        <v>0.17427245020687948</v>
      </c>
      <c r="Q21" s="4">
        <f t="shared" si="11"/>
        <v>6.7716005891261517</v>
      </c>
      <c r="R21" s="4">
        <f t="shared" si="12"/>
        <v>93.054126960666977</v>
      </c>
    </row>
    <row r="22" spans="1:18" x14ac:dyDescent="0.25">
      <c r="A22">
        <v>35</v>
      </c>
      <c r="B22" s="20" t="s">
        <v>53</v>
      </c>
      <c r="C22" s="19">
        <v>8476.9153920000008</v>
      </c>
      <c r="D22" s="22">
        <v>3.3232038708741198</v>
      </c>
      <c r="E22" s="23">
        <v>45.787862097467503</v>
      </c>
      <c r="F22">
        <v>0.73692906015259996</v>
      </c>
      <c r="G22" s="4">
        <v>814.08818049642503</v>
      </c>
      <c r="H22" s="1">
        <v>31</v>
      </c>
      <c r="I22" s="7">
        <v>0.69401530910077502</v>
      </c>
      <c r="K22" s="13">
        <f t="shared" si="7"/>
        <v>0.308204252894692</v>
      </c>
      <c r="L22" s="7">
        <f t="shared" si="8"/>
        <v>0.34110939836469933</v>
      </c>
      <c r="M22" s="14">
        <f t="shared" si="6"/>
        <v>4.1217518051034627</v>
      </c>
      <c r="N22" s="7">
        <f t="shared" si="9"/>
        <v>41.325000893999338</v>
      </c>
      <c r="P22" s="4">
        <f t="shared" si="10"/>
        <v>0.74497777956653244</v>
      </c>
      <c r="Q22" s="4">
        <f t="shared" si="11"/>
        <v>9.0018437557307021</v>
      </c>
      <c r="R22" s="4">
        <f t="shared" si="12"/>
        <v>90.253178464702756</v>
      </c>
    </row>
    <row r="23" spans="1:18" x14ac:dyDescent="0.25">
      <c r="A23">
        <v>43</v>
      </c>
      <c r="B23" s="20" t="s">
        <v>54</v>
      </c>
      <c r="C23" s="19">
        <v>93603.540095999997</v>
      </c>
      <c r="D23" s="22">
        <v>3.3038950823869402</v>
      </c>
      <c r="E23" s="23">
        <v>39.706062420144796</v>
      </c>
      <c r="F23">
        <v>0.91649133209003897</v>
      </c>
      <c r="G23" s="4">
        <v>1173.1361867975399</v>
      </c>
      <c r="H23" s="1">
        <v>31</v>
      </c>
      <c r="I23" s="7">
        <v>0.398210459067807</v>
      </c>
      <c r="K23" s="13">
        <f t="shared" si="7"/>
        <v>0.36760790014327527</v>
      </c>
      <c r="L23" s="7">
        <f t="shared" si="8"/>
        <v>0.28062995498346027</v>
      </c>
      <c r="M23" s="14">
        <f t="shared" si="6"/>
        <v>5.152671166962377</v>
      </c>
      <c r="N23" s="7">
        <f t="shared" si="9"/>
        <v>34.272761298198958</v>
      </c>
      <c r="P23" s="4">
        <f t="shared" si="10"/>
        <v>0.70676853326328115</v>
      </c>
      <c r="Q23" s="4">
        <f t="shared" si="11"/>
        <v>12.977038902624047</v>
      </c>
      <c r="R23" s="4">
        <f t="shared" si="12"/>
        <v>86.316192564112669</v>
      </c>
    </row>
    <row r="24" spans="1:18" x14ac:dyDescent="0.25">
      <c r="A24">
        <v>44</v>
      </c>
      <c r="B24" s="20" t="s">
        <v>55</v>
      </c>
      <c r="C24" s="19">
        <v>27868.433472000001</v>
      </c>
      <c r="D24" s="22">
        <v>4.9842681287093997</v>
      </c>
      <c r="E24" s="23">
        <v>60.461079581935699</v>
      </c>
      <c r="F24">
        <v>1.8972181104322901</v>
      </c>
      <c r="G24" s="4">
        <v>1982.88180631309</v>
      </c>
      <c r="H24" s="1">
        <v>31</v>
      </c>
      <c r="I24" s="7">
        <v>0.80065873549793898</v>
      </c>
      <c r="K24" s="13">
        <f t="shared" si="7"/>
        <v>0.61272066684347615</v>
      </c>
      <c r="L24" s="7">
        <f t="shared" si="8"/>
        <v>1.0144450792050295</v>
      </c>
      <c r="M24" s="14">
        <f t="shared" si="6"/>
        <v>13.132022885540723</v>
      </c>
      <c r="N24" s="7">
        <f t="shared" si="9"/>
        <v>46.314611617189946</v>
      </c>
      <c r="P24" s="4">
        <f t="shared" si="10"/>
        <v>1.6778481069466729</v>
      </c>
      <c r="Q24" s="4">
        <f t="shared" si="11"/>
        <v>21.719795571536984</v>
      </c>
      <c r="R24" s="4">
        <f t="shared" si="12"/>
        <v>76.602356321516339</v>
      </c>
    </row>
    <row r="25" spans="1:18" x14ac:dyDescent="0.25">
      <c r="A25">
        <v>47</v>
      </c>
      <c r="B25" s="20" t="s">
        <v>56</v>
      </c>
      <c r="C25" s="19">
        <v>1280.2458240000001</v>
      </c>
      <c r="D25" s="22">
        <v>4.5428581474245204</v>
      </c>
      <c r="E25" s="23">
        <v>44.6718048089365</v>
      </c>
      <c r="F25">
        <v>0.89240253705735295</v>
      </c>
      <c r="G25" s="4">
        <v>1152.50349569231</v>
      </c>
      <c r="H25" s="1">
        <v>31</v>
      </c>
      <c r="I25" s="7">
        <v>0.78561707224127597</v>
      </c>
      <c r="K25" s="13">
        <f t="shared" si="7"/>
        <v>0.35994506381849933</v>
      </c>
      <c r="L25" s="7">
        <f t="shared" si="8"/>
        <v>0.49069859213330652</v>
      </c>
      <c r="M25" s="14">
        <f t="shared" si="6"/>
        <v>5.6726549463731484</v>
      </c>
      <c r="N25" s="7">
        <f t="shared" si="9"/>
        <v>38.508451270430044</v>
      </c>
      <c r="P25" s="4">
        <f t="shared" si="10"/>
        <v>1.0984525792769029</v>
      </c>
      <c r="Q25" s="4">
        <f t="shared" si="11"/>
        <v>12.698513012033812</v>
      </c>
      <c r="R25" s="4">
        <f t="shared" si="12"/>
        <v>86.203034408689277</v>
      </c>
    </row>
    <row r="26" spans="1:18" x14ac:dyDescent="0.25">
      <c r="A26">
        <v>54</v>
      </c>
      <c r="B26" s="20" t="s">
        <v>57</v>
      </c>
      <c r="C26" s="19">
        <v>20444.415551999999</v>
      </c>
      <c r="D26" s="4">
        <v>2.7885430062571901</v>
      </c>
      <c r="E26" s="24">
        <v>64.830862505601303</v>
      </c>
      <c r="F26">
        <v>1.1256328468815999</v>
      </c>
      <c r="G26" s="4">
        <v>948.66812491827295</v>
      </c>
      <c r="H26" s="1">
        <v>31</v>
      </c>
      <c r="I26" s="7">
        <v>0.70331393584852897</v>
      </c>
      <c r="K26" s="13">
        <f t="shared" si="7"/>
        <v>0.43039743938958641</v>
      </c>
      <c r="L26" s="7">
        <f t="shared" si="8"/>
        <v>0.47701856092521699</v>
      </c>
      <c r="M26" s="14">
        <f t="shared" si="6"/>
        <v>6.8013689117460299</v>
      </c>
      <c r="N26" s="7">
        <f t="shared" si="9"/>
        <v>57.552475032930055</v>
      </c>
      <c r="P26" s="4">
        <f t="shared" si="10"/>
        <v>0.73578931775588086</v>
      </c>
      <c r="Q26" s="4">
        <f t="shared" si="11"/>
        <v>10.490943123205248</v>
      </c>
      <c r="R26" s="4">
        <f t="shared" si="12"/>
        <v>88.773267559038871</v>
      </c>
    </row>
    <row r="27" spans="1:18" x14ac:dyDescent="0.25">
      <c r="A27">
        <v>62</v>
      </c>
      <c r="B27" s="20" t="s">
        <v>58</v>
      </c>
      <c r="C27" s="19">
        <v>17161.246080000001</v>
      </c>
      <c r="D27" s="22">
        <v>3.0317175458259</v>
      </c>
      <c r="E27" s="23">
        <v>37.225043197153802</v>
      </c>
      <c r="F27">
        <v>0.83970438306241801</v>
      </c>
      <c r="G27" s="4">
        <v>1143.47308313701</v>
      </c>
      <c r="H27" s="1">
        <v>31</v>
      </c>
      <c r="I27" s="7">
        <v>0.56427324046623095</v>
      </c>
      <c r="K27" s="13">
        <f t="shared" si="7"/>
        <v>0.34285605592286494</v>
      </c>
      <c r="L27" s="7">
        <f t="shared" si="8"/>
        <v>0.32546277679470043</v>
      </c>
      <c r="M27" s="14">
        <f t="shared" si="6"/>
        <v>4.7006174035503214</v>
      </c>
      <c r="N27" s="7">
        <f t="shared" si="9"/>
        <v>32.198963016808776</v>
      </c>
      <c r="P27" s="4">
        <f t="shared" si="10"/>
        <v>0.87431134752742234</v>
      </c>
      <c r="Q27" s="4">
        <f t="shared" si="11"/>
        <v>12.627567357422775</v>
      </c>
      <c r="R27" s="4">
        <f t="shared" si="12"/>
        <v>86.498121295049785</v>
      </c>
    </row>
    <row r="28" spans="1:18" x14ac:dyDescent="0.25">
      <c r="A28">
        <v>63</v>
      </c>
      <c r="B28" s="20" t="s">
        <v>59</v>
      </c>
      <c r="C28" s="19">
        <v>1294.7425920000001</v>
      </c>
      <c r="D28" s="4">
        <v>2.4348444516932002</v>
      </c>
      <c r="E28" s="24">
        <v>51.584518489653597</v>
      </c>
      <c r="F28">
        <v>0.76687489298684097</v>
      </c>
      <c r="G28" s="4">
        <v>694.89996068993401</v>
      </c>
      <c r="H28" s="1">
        <v>31</v>
      </c>
      <c r="I28" s="7">
        <v>0.214458739301287</v>
      </c>
      <c r="K28" s="13">
        <f t="shared" si="7"/>
        <v>0.3184852921498168</v>
      </c>
      <c r="L28" s="7">
        <f t="shared" si="8"/>
        <v>0.13568617249131612</v>
      </c>
      <c r="M28" s="14">
        <f t="shared" si="6"/>
        <v>3.9829544514741992</v>
      </c>
      <c r="N28" s="7">
        <f t="shared" si="9"/>
        <v>47.465877865688078</v>
      </c>
      <c r="P28" s="4">
        <f t="shared" si="10"/>
        <v>0.26303661731093009</v>
      </c>
      <c r="Q28" s="4">
        <f t="shared" si="11"/>
        <v>7.7212205678978432</v>
      </c>
      <c r="R28" s="4">
        <f t="shared" si="12"/>
        <v>92.015742814791224</v>
      </c>
    </row>
    <row r="29" spans="1:18" x14ac:dyDescent="0.25">
      <c r="A29">
        <v>68</v>
      </c>
      <c r="B29" s="21" t="s">
        <v>60</v>
      </c>
      <c r="C29" s="19">
        <v>445.07865600000002</v>
      </c>
      <c r="D29" s="4">
        <v>1.8660395368023599</v>
      </c>
      <c r="E29" s="24">
        <v>30.1575029498538</v>
      </c>
      <c r="F29">
        <v>0.62118559894924696</v>
      </c>
      <c r="G29" s="4">
        <v>962.24294430001203</v>
      </c>
      <c r="H29" s="1">
        <v>31</v>
      </c>
      <c r="I29" s="7">
        <v>0.4</v>
      </c>
      <c r="K29" s="13">
        <f t="shared" si="7"/>
        <v>0.26698770190074195</v>
      </c>
      <c r="L29" s="7">
        <f t="shared" si="8"/>
        <v>0.16578938176604943</v>
      </c>
      <c r="M29" s="14">
        <f t="shared" si="6"/>
        <v>3.2150930407820506</v>
      </c>
      <c r="N29" s="7">
        <f t="shared" si="9"/>
        <v>26.776620527305699</v>
      </c>
      <c r="P29" s="4">
        <f t="shared" si="10"/>
        <v>0.54974505694893139</v>
      </c>
      <c r="Q29" s="4">
        <f t="shared" si="11"/>
        <v>10.66100547557979</v>
      </c>
      <c r="R29" s="4">
        <f t="shared" si="12"/>
        <v>88.789249467471279</v>
      </c>
    </row>
    <row r="30" spans="1:18" ht="15.75" x14ac:dyDescent="0.3">
      <c r="C30" s="1"/>
      <c r="D30" s="1"/>
      <c r="E30" s="1"/>
      <c r="G30" s="8"/>
      <c r="K30" s="12"/>
      <c r="L30" s="12"/>
      <c r="M30" s="12"/>
      <c r="N30" s="12"/>
    </row>
    <row r="31" spans="1:18" ht="18.75" x14ac:dyDescent="0.3">
      <c r="C31" s="15"/>
      <c r="H31" s="1"/>
      <c r="K31" s="13"/>
      <c r="L31" s="7"/>
      <c r="M31" s="14"/>
      <c r="N31" s="7"/>
      <c r="P31" s="7"/>
    </row>
    <row r="32" spans="1:18" x14ac:dyDescent="0.25">
      <c r="C32" s="12"/>
      <c r="H32" s="1"/>
      <c r="K32" s="13"/>
      <c r="L32" s="7"/>
      <c r="M32" s="14"/>
      <c r="N32" s="7"/>
      <c r="P32" s="7"/>
    </row>
    <row r="33" spans="1:18" x14ac:dyDescent="0.25">
      <c r="A33" s="26" t="s">
        <v>65</v>
      </c>
      <c r="B33" s="27">
        <v>8155.2730000000001</v>
      </c>
    </row>
    <row r="34" spans="1:18" x14ac:dyDescent="0.25">
      <c r="A34" s="1" t="s">
        <v>64</v>
      </c>
      <c r="B34" s="1" t="s">
        <v>1</v>
      </c>
      <c r="C34" s="1" t="s">
        <v>2</v>
      </c>
      <c r="D34" s="1" t="s">
        <v>19</v>
      </c>
      <c r="E34" s="1" t="s">
        <v>15</v>
      </c>
      <c r="F34" s="1" t="s">
        <v>17</v>
      </c>
      <c r="G34" s="1" t="s">
        <v>62</v>
      </c>
      <c r="H34" s="1" t="s">
        <v>20</v>
      </c>
      <c r="I34" s="1" t="s">
        <v>20</v>
      </c>
      <c r="K34" s="11" t="s">
        <v>23</v>
      </c>
      <c r="L34" s="11" t="s">
        <v>24</v>
      </c>
      <c r="M34" s="11" t="s">
        <v>25</v>
      </c>
      <c r="N34" s="11" t="s">
        <v>26</v>
      </c>
      <c r="P34" s="1" t="s">
        <v>30</v>
      </c>
      <c r="Q34" s="1" t="s">
        <v>31</v>
      </c>
      <c r="R34" s="1" t="s">
        <v>29</v>
      </c>
    </row>
    <row r="35" spans="1:18" ht="15.75" x14ac:dyDescent="0.3">
      <c r="C35" s="1" t="s">
        <v>3</v>
      </c>
      <c r="D35" s="1" t="s">
        <v>16</v>
      </c>
      <c r="E35" s="1" t="s">
        <v>16</v>
      </c>
      <c r="F35" t="s">
        <v>18</v>
      </c>
      <c r="G35" s="8" t="s">
        <v>63</v>
      </c>
      <c r="H35" s="1" t="s">
        <v>21</v>
      </c>
      <c r="I35" s="1" t="s">
        <v>22</v>
      </c>
      <c r="K35" s="12"/>
      <c r="L35" s="12"/>
      <c r="M35" s="12"/>
      <c r="N35" s="12" t="s">
        <v>27</v>
      </c>
      <c r="P35" s="1" t="s">
        <v>33</v>
      </c>
      <c r="Q35" s="1" t="s">
        <v>34</v>
      </c>
      <c r="R35" s="1" t="s">
        <v>35</v>
      </c>
    </row>
    <row r="36" spans="1:18" ht="18.75" x14ac:dyDescent="0.3">
      <c r="B36" s="2" t="s">
        <v>4</v>
      </c>
      <c r="C36" s="2" t="s">
        <v>4</v>
      </c>
      <c r="D36" s="2" t="s">
        <v>4</v>
      </c>
      <c r="E36" s="2" t="s">
        <v>4</v>
      </c>
      <c r="F36" s="2" t="s">
        <v>4</v>
      </c>
      <c r="G36" s="2" t="s">
        <v>4</v>
      </c>
      <c r="I36" s="2" t="s">
        <v>4</v>
      </c>
      <c r="K36" s="12" t="s">
        <v>18</v>
      </c>
      <c r="L36" s="12" t="s">
        <v>28</v>
      </c>
      <c r="M36" s="13" t="s">
        <v>16</v>
      </c>
      <c r="N36" s="13" t="s">
        <v>16</v>
      </c>
      <c r="P36" s="1" t="s">
        <v>32</v>
      </c>
      <c r="Q36" s="1" t="s">
        <v>32</v>
      </c>
      <c r="R36" s="1" t="s">
        <v>32</v>
      </c>
    </row>
    <row r="37" spans="1:18" ht="15.75" x14ac:dyDescent="0.3">
      <c r="C37" s="1"/>
      <c r="D37" s="1"/>
      <c r="E37" s="1"/>
      <c r="G37" s="8"/>
      <c r="K37" s="12"/>
      <c r="L37" s="12"/>
      <c r="M37" s="12"/>
      <c r="N37" s="12"/>
    </row>
    <row r="38" spans="1:18" x14ac:dyDescent="0.25">
      <c r="A38">
        <v>1</v>
      </c>
      <c r="B38" s="18" t="s">
        <v>38</v>
      </c>
      <c r="C38" s="19">
        <v>33444.461951999998</v>
      </c>
      <c r="D38">
        <v>20.525350109760701</v>
      </c>
      <c r="E38">
        <v>70.792633065329198</v>
      </c>
      <c r="F38">
        <v>4.13049499503727</v>
      </c>
      <c r="G38" s="19">
        <v>3277.0010553530701</v>
      </c>
      <c r="H38" s="1">
        <v>28</v>
      </c>
      <c r="I38" s="7">
        <v>2.2651387273841199</v>
      </c>
      <c r="K38" s="13">
        <f>1-EXP(-0.5*F38)</f>
        <v>0.87321309276042991</v>
      </c>
      <c r="L38" s="7">
        <f>F38*(1-1/(1+D38/I38*K38*1/F38))*I38</f>
        <v>6.1471938147480349</v>
      </c>
      <c r="M38" s="14">
        <f>MIN(0.95*(E38-L38),0.95*G38/($B$33)*(E38-L38))</f>
        <v>24.677409820066277</v>
      </c>
      <c r="N38" s="7">
        <f>E38-L38-M38</f>
        <v>39.968029430514889</v>
      </c>
      <c r="P38" s="4">
        <f>L38/E38*100</f>
        <v>8.6833806691089617</v>
      </c>
      <c r="Q38" s="4">
        <f>M38/E38*100</f>
        <v>34.858725762175496</v>
      </c>
      <c r="R38" s="4">
        <f>N38/E38*100</f>
        <v>56.457893568715548</v>
      </c>
    </row>
    <row r="39" spans="1:18" x14ac:dyDescent="0.25">
      <c r="A39">
        <v>2</v>
      </c>
      <c r="B39" s="18" t="s">
        <v>39</v>
      </c>
      <c r="C39" s="19">
        <v>4407.7841280000002</v>
      </c>
      <c r="D39">
        <v>19.4548426717372</v>
      </c>
      <c r="E39">
        <v>75.884954974237402</v>
      </c>
      <c r="F39">
        <v>4.8305111237513003</v>
      </c>
      <c r="G39" s="19">
        <v>3602.3493053234902</v>
      </c>
      <c r="H39" s="1">
        <v>28</v>
      </c>
      <c r="I39" s="7">
        <v>2.0943503628860101</v>
      </c>
      <c r="K39" s="13">
        <f t="shared" ref="K39:K60" si="13">1-EXP(-0.5*F39)</f>
        <v>0.91065549704487803</v>
      </c>
      <c r="L39" s="7">
        <f t="shared" ref="L39:L60" si="14">F39*(1-1/(1+D39/I39*K39*1/F39))*I39</f>
        <v>6.4395770038906273</v>
      </c>
      <c r="M39" s="14">
        <f t="shared" ref="M39:M60" si="15">MIN(0.95*(E39-L39),0.95*G39/($B$33)*(E39-L39))</f>
        <v>29.141658854943984</v>
      </c>
      <c r="N39" s="7">
        <f t="shared" ref="N39:N60" si="16">E39-L39-M39</f>
        <v>40.303719115402785</v>
      </c>
      <c r="P39" s="4">
        <f t="shared" ref="P39:P60" si="17">L39/E39*100</f>
        <v>8.4859732816298497</v>
      </c>
      <c r="Q39" s="4">
        <f t="shared" ref="Q39:Q60" si="18">M39/E39*100</f>
        <v>38.402419642783528</v>
      </c>
      <c r="R39" s="4">
        <f t="shared" ref="R39:R60" si="19">N39/E39*100</f>
        <v>53.111607075586612</v>
      </c>
    </row>
    <row r="40" spans="1:18" x14ac:dyDescent="0.25">
      <c r="A40">
        <v>3</v>
      </c>
      <c r="B40" s="18" t="s">
        <v>40</v>
      </c>
      <c r="C40" s="19">
        <v>1092.693888</v>
      </c>
      <c r="D40">
        <v>6.6621763722713601</v>
      </c>
      <c r="E40">
        <v>36.030039411567998</v>
      </c>
      <c r="F40">
        <v>9.9500492060354107E-2</v>
      </c>
      <c r="G40" s="19">
        <v>94.599105519898401</v>
      </c>
      <c r="H40" s="1">
        <v>28</v>
      </c>
      <c r="I40" s="7">
        <v>0.91937747161627703</v>
      </c>
      <c r="K40" s="13">
        <f t="shared" si="13"/>
        <v>4.8532972504394034E-2</v>
      </c>
      <c r="L40" s="7">
        <f t="shared" si="14"/>
        <v>7.130483462034487E-2</v>
      </c>
      <c r="M40" s="14">
        <f t="shared" si="15"/>
        <v>0.39625662075032386</v>
      </c>
      <c r="N40" s="7">
        <f t="shared" si="16"/>
        <v>35.562477956197334</v>
      </c>
      <c r="P40" s="4">
        <f t="shared" si="17"/>
        <v>0.19790384852438259</v>
      </c>
      <c r="Q40" s="4">
        <f t="shared" si="18"/>
        <v>1.0997951354532784</v>
      </c>
      <c r="R40" s="4">
        <f t="shared" si="19"/>
        <v>98.702301016022346</v>
      </c>
    </row>
    <row r="41" spans="1:18" x14ac:dyDescent="0.25">
      <c r="A41">
        <v>4</v>
      </c>
      <c r="B41" s="18" t="s">
        <v>41</v>
      </c>
      <c r="C41" s="19">
        <v>370.22515199999998</v>
      </c>
      <c r="D41">
        <v>18.9629060804216</v>
      </c>
      <c r="E41">
        <v>67.232554131293796</v>
      </c>
      <c r="F41">
        <v>3.0869188052064902</v>
      </c>
      <c r="G41" s="19">
        <v>3353.9470068607502</v>
      </c>
      <c r="H41" s="1">
        <v>28</v>
      </c>
      <c r="I41" s="7">
        <v>2.3832831325301198</v>
      </c>
      <c r="K41" s="13">
        <f t="shared" si="13"/>
        <v>0.78635924779203537</v>
      </c>
      <c r="L41" s="7">
        <f t="shared" si="14"/>
        <v>4.9264342550949971</v>
      </c>
      <c r="M41" s="14">
        <f t="shared" si="15"/>
        <v>24.342882580937491</v>
      </c>
      <c r="N41" s="7">
        <f t="shared" si="16"/>
        <v>37.963237295261308</v>
      </c>
      <c r="P41" s="4">
        <f t="shared" si="17"/>
        <v>7.3274536699505788</v>
      </c>
      <c r="Q41" s="4">
        <f t="shared" si="18"/>
        <v>36.206987664636337</v>
      </c>
      <c r="R41" s="4">
        <f t="shared" si="19"/>
        <v>56.465558665413084</v>
      </c>
    </row>
    <row r="42" spans="1:18" x14ac:dyDescent="0.25">
      <c r="A42">
        <v>6</v>
      </c>
      <c r="B42" s="18" t="s">
        <v>42</v>
      </c>
      <c r="C42" s="19">
        <v>837.46713599999998</v>
      </c>
      <c r="D42">
        <v>2.9438784907359898</v>
      </c>
      <c r="E42">
        <v>33.813478136996402</v>
      </c>
      <c r="F42">
        <v>3.3406067601596499E-2</v>
      </c>
      <c r="G42" s="19">
        <v>17.369389480529801</v>
      </c>
      <c r="H42" s="1">
        <v>28</v>
      </c>
      <c r="I42" s="7">
        <v>0.37450066577896102</v>
      </c>
      <c r="K42" s="13">
        <f t="shared" si="13"/>
        <v>1.6564311566311996E-2</v>
      </c>
      <c r="L42" s="7">
        <f t="shared" si="14"/>
        <v>9.9562453546643281E-3</v>
      </c>
      <c r="M42" s="14">
        <f t="shared" si="15"/>
        <v>6.8396142063185839E-2</v>
      </c>
      <c r="N42" s="7">
        <f t="shared" si="16"/>
        <v>33.73512574957855</v>
      </c>
      <c r="P42" s="4">
        <f t="shared" si="17"/>
        <v>2.9444605829445518E-2</v>
      </c>
      <c r="Q42" s="4">
        <f t="shared" si="18"/>
        <v>0.20227479050240454</v>
      </c>
      <c r="R42" s="4">
        <f t="shared" si="19"/>
        <v>99.768280603668146</v>
      </c>
    </row>
    <row r="43" spans="1:18" x14ac:dyDescent="0.25">
      <c r="A43">
        <v>7</v>
      </c>
      <c r="B43" s="18" t="s">
        <v>43</v>
      </c>
      <c r="C43" s="19">
        <v>619.52774399999998</v>
      </c>
      <c r="D43">
        <v>8.4415325922400104</v>
      </c>
      <c r="E43">
        <v>50.131812855947402</v>
      </c>
      <c r="F43">
        <v>1.11243192483704</v>
      </c>
      <c r="G43" s="19">
        <v>282.21702378419002</v>
      </c>
      <c r="H43" s="1">
        <v>28</v>
      </c>
      <c r="I43" s="7">
        <v>0.86511418607267399</v>
      </c>
      <c r="K43" s="13">
        <f t="shared" si="13"/>
        <v>0.42662536486919755</v>
      </c>
      <c r="L43" s="7">
        <f t="shared" si="14"/>
        <v>0.75943876577565039</v>
      </c>
      <c r="M43" s="14">
        <f t="shared" si="15"/>
        <v>1.6231263195289145</v>
      </c>
      <c r="N43" s="7">
        <f t="shared" si="16"/>
        <v>47.749247770642839</v>
      </c>
      <c r="P43" s="4">
        <f t="shared" si="17"/>
        <v>1.5148839080642864</v>
      </c>
      <c r="Q43" s="4">
        <f t="shared" si="18"/>
        <v>3.2377171840821521</v>
      </c>
      <c r="R43" s="4">
        <f t="shared" si="19"/>
        <v>95.247398907853565</v>
      </c>
    </row>
    <row r="44" spans="1:18" x14ac:dyDescent="0.25">
      <c r="A44">
        <v>8</v>
      </c>
      <c r="B44" s="18" t="s">
        <v>44</v>
      </c>
      <c r="C44" s="19">
        <v>33771.127103999999</v>
      </c>
      <c r="D44">
        <v>8.1710708028787007</v>
      </c>
      <c r="E44">
        <v>57.456764527961603</v>
      </c>
      <c r="F44">
        <v>1.8389830258231501</v>
      </c>
      <c r="G44" s="19">
        <v>1678.4196148774299</v>
      </c>
      <c r="H44" s="1">
        <v>28</v>
      </c>
      <c r="I44" s="7">
        <v>1.5028634874904301</v>
      </c>
      <c r="K44" s="13">
        <f t="shared" si="13"/>
        <v>0.60127826559950315</v>
      </c>
      <c r="L44" s="7">
        <f t="shared" si="14"/>
        <v>1.7687641963684615</v>
      </c>
      <c r="M44" s="14">
        <f t="shared" si="15"/>
        <v>10.887978914544544</v>
      </c>
      <c r="N44" s="7">
        <f t="shared" si="16"/>
        <v>44.800021417048598</v>
      </c>
      <c r="P44" s="4">
        <f t="shared" si="17"/>
        <v>3.0784263800786835</v>
      </c>
      <c r="Q44" s="4">
        <f t="shared" si="18"/>
        <v>18.949864309268332</v>
      </c>
      <c r="R44" s="4">
        <f t="shared" si="19"/>
        <v>77.971709310652983</v>
      </c>
    </row>
    <row r="45" spans="1:18" x14ac:dyDescent="0.25">
      <c r="A45">
        <v>10</v>
      </c>
      <c r="B45" s="18" t="s">
        <v>45</v>
      </c>
      <c r="C45" s="19">
        <v>108139.198464</v>
      </c>
      <c r="D45">
        <v>15.5724752325676</v>
      </c>
      <c r="E45">
        <v>74.533230506385294</v>
      </c>
      <c r="F45">
        <v>4.2747035419121104</v>
      </c>
      <c r="G45" s="19">
        <v>3191.8784171539801</v>
      </c>
      <c r="H45" s="1">
        <v>28</v>
      </c>
      <c r="I45" s="7">
        <v>1.8660439911728901</v>
      </c>
      <c r="K45" s="13">
        <f t="shared" si="13"/>
        <v>0.88203316707774693</v>
      </c>
      <c r="L45" s="7">
        <f t="shared" si="14"/>
        <v>5.0462193303787997</v>
      </c>
      <c r="M45" s="14">
        <f t="shared" si="15"/>
        <v>25.836582868896098</v>
      </c>
      <c r="N45" s="7">
        <f t="shared" si="16"/>
        <v>43.650428307110388</v>
      </c>
      <c r="P45" s="4">
        <f t="shared" si="17"/>
        <v>6.7704288356942852</v>
      </c>
      <c r="Q45" s="4">
        <f t="shared" si="18"/>
        <v>34.664515000034335</v>
      </c>
      <c r="R45" s="4">
        <f t="shared" si="19"/>
        <v>58.565056164271368</v>
      </c>
    </row>
    <row r="46" spans="1:18" x14ac:dyDescent="0.25">
      <c r="A46">
        <v>13</v>
      </c>
      <c r="B46" s="18" t="s">
        <v>46</v>
      </c>
      <c r="C46" s="19">
        <v>0.69696000000000002</v>
      </c>
      <c r="D46">
        <v>1.0660091638565099</v>
      </c>
      <c r="E46" t="s">
        <v>61</v>
      </c>
      <c r="F46">
        <v>1.5160714387893699</v>
      </c>
      <c r="G46" s="19" t="s">
        <v>61</v>
      </c>
      <c r="H46" s="1">
        <v>28</v>
      </c>
      <c r="I46" s="7">
        <v>0</v>
      </c>
      <c r="K46" s="13">
        <f t="shared" si="13"/>
        <v>0.5314140420850566</v>
      </c>
      <c r="L46" s="7" t="e">
        <f t="shared" si="14"/>
        <v>#DIV/0!</v>
      </c>
      <c r="M46" s="14" t="e">
        <f t="shared" si="15"/>
        <v>#VALUE!</v>
      </c>
      <c r="N46" s="7" t="e">
        <f t="shared" si="16"/>
        <v>#VALUE!</v>
      </c>
      <c r="P46" s="4" t="e">
        <f t="shared" si="17"/>
        <v>#DIV/0!</v>
      </c>
      <c r="Q46" s="4" t="e">
        <f t="shared" si="18"/>
        <v>#VALUE!</v>
      </c>
      <c r="R46" s="4" t="e">
        <f t="shared" si="19"/>
        <v>#VALUE!</v>
      </c>
    </row>
    <row r="47" spans="1:18" x14ac:dyDescent="0.25">
      <c r="A47">
        <v>14</v>
      </c>
      <c r="B47" s="20" t="s">
        <v>47</v>
      </c>
      <c r="C47" s="19">
        <v>41252.086655999999</v>
      </c>
      <c r="D47">
        <v>11.732520760630401</v>
      </c>
      <c r="E47">
        <v>76.869669721659093</v>
      </c>
      <c r="F47">
        <v>4.4003295355176899</v>
      </c>
      <c r="G47" s="19">
        <v>3193.54610426113</v>
      </c>
      <c r="H47" s="1">
        <v>28</v>
      </c>
      <c r="I47" s="7">
        <v>1.7284865666699301</v>
      </c>
      <c r="K47" s="13">
        <f t="shared" si="13"/>
        <v>0.88921509692176004</v>
      </c>
      <c r="L47" s="7">
        <f t="shared" si="14"/>
        <v>4.3989138373141685</v>
      </c>
      <c r="M47" s="14">
        <f t="shared" si="15"/>
        <v>26.960074190152021</v>
      </c>
      <c r="N47" s="7">
        <f t="shared" si="16"/>
        <v>45.510681694192904</v>
      </c>
      <c r="P47" s="4">
        <f t="shared" si="17"/>
        <v>5.7225611261794107</v>
      </c>
      <c r="Q47" s="4">
        <f t="shared" si="18"/>
        <v>35.072447023348722</v>
      </c>
      <c r="R47" s="4">
        <f t="shared" si="19"/>
        <v>59.204991850471863</v>
      </c>
    </row>
    <row r="48" spans="1:18" x14ac:dyDescent="0.25">
      <c r="A48">
        <v>15</v>
      </c>
      <c r="B48" s="20" t="s">
        <v>48</v>
      </c>
      <c r="C48" s="19">
        <v>1303.872768</v>
      </c>
      <c r="D48">
        <v>11.4597245799721</v>
      </c>
      <c r="E48">
        <v>37.747321103923497</v>
      </c>
      <c r="F48">
        <v>0.50744572474222904</v>
      </c>
      <c r="G48" s="19">
        <v>649.07381223417406</v>
      </c>
      <c r="H48" s="1">
        <v>28</v>
      </c>
      <c r="I48" s="7">
        <v>1.1228886038058601</v>
      </c>
      <c r="K48" s="13">
        <f t="shared" si="13"/>
        <v>0.22409319477539957</v>
      </c>
      <c r="L48" s="7">
        <f t="shared" si="14"/>
        <v>0.4663336551611717</v>
      </c>
      <c r="M48" s="14">
        <f t="shared" si="15"/>
        <v>2.8188151414258518</v>
      </c>
      <c r="N48" s="7">
        <f t="shared" si="16"/>
        <v>34.462172307336473</v>
      </c>
      <c r="P48" s="4">
        <f t="shared" si="17"/>
        <v>1.2354086105270672</v>
      </c>
      <c r="Q48" s="4">
        <f t="shared" si="18"/>
        <v>7.4675899083414983</v>
      </c>
      <c r="R48" s="4">
        <f t="shared" si="19"/>
        <v>91.297001481131431</v>
      </c>
    </row>
    <row r="49" spans="1:18" x14ac:dyDescent="0.25">
      <c r="A49">
        <v>16</v>
      </c>
      <c r="B49" s="20" t="s">
        <v>49</v>
      </c>
      <c r="C49" s="19">
        <v>2202.672384</v>
      </c>
      <c r="D49">
        <v>6.3885213242329799</v>
      </c>
      <c r="E49">
        <v>41.160768473895502</v>
      </c>
      <c r="F49">
        <v>0.30525293778009399</v>
      </c>
      <c r="G49" s="19">
        <v>407.477949135394</v>
      </c>
      <c r="H49" s="1">
        <v>28</v>
      </c>
      <c r="I49" s="7">
        <v>0.532559169725351</v>
      </c>
      <c r="K49" s="13">
        <f t="shared" si="13"/>
        <v>0.1415496801681948</v>
      </c>
      <c r="L49" s="7">
        <f t="shared" si="14"/>
        <v>0.13779395920889223</v>
      </c>
      <c r="M49" s="14">
        <f t="shared" si="15"/>
        <v>1.947226002924014</v>
      </c>
      <c r="N49" s="7">
        <f t="shared" si="16"/>
        <v>39.075748511762598</v>
      </c>
      <c r="P49" s="4">
        <f t="shared" si="17"/>
        <v>0.33477013262345257</v>
      </c>
      <c r="Q49" s="4">
        <f t="shared" si="18"/>
        <v>4.7307814579772991</v>
      </c>
      <c r="R49" s="4">
        <f t="shared" si="19"/>
        <v>94.934448409399252</v>
      </c>
    </row>
    <row r="50" spans="1:18" x14ac:dyDescent="0.25">
      <c r="A50">
        <v>24</v>
      </c>
      <c r="B50" s="20" t="s">
        <v>50</v>
      </c>
      <c r="C50" s="19">
        <v>5947.5081600000003</v>
      </c>
      <c r="D50">
        <v>2.5571290493619099</v>
      </c>
      <c r="E50">
        <v>43.057181325020601</v>
      </c>
      <c r="F50">
        <v>1.1280060150610101</v>
      </c>
      <c r="G50" s="19">
        <v>1237.25653800961</v>
      </c>
      <c r="H50" s="1">
        <v>28</v>
      </c>
      <c r="I50" s="7">
        <v>1.07345169039667</v>
      </c>
      <c r="K50" s="13">
        <f t="shared" si="13"/>
        <v>0.43107291988899987</v>
      </c>
      <c r="L50" s="7">
        <f t="shared" si="14"/>
        <v>0.57701876129795349</v>
      </c>
      <c r="M50" s="14">
        <f t="shared" si="15"/>
        <v>6.12253151112085</v>
      </c>
      <c r="N50" s="7">
        <f t="shared" si="16"/>
        <v>36.357631052601796</v>
      </c>
      <c r="P50" s="4">
        <f t="shared" si="17"/>
        <v>1.3401220041374304</v>
      </c>
      <c r="Q50" s="4">
        <f t="shared" si="18"/>
        <v>14.219536260175575</v>
      </c>
      <c r="R50" s="4">
        <f t="shared" si="19"/>
        <v>84.440341735686999</v>
      </c>
    </row>
    <row r="51" spans="1:18" x14ac:dyDescent="0.25">
      <c r="A51">
        <v>25</v>
      </c>
      <c r="B51" s="20" t="s">
        <v>51</v>
      </c>
      <c r="C51" s="19">
        <v>1063.7003520000001</v>
      </c>
      <c r="D51">
        <v>2.8350841168838001</v>
      </c>
      <c r="E51">
        <v>92.419704633494305</v>
      </c>
      <c r="F51">
        <v>2.4635645458134201</v>
      </c>
      <c r="G51" s="19">
        <v>1506.9876023829099</v>
      </c>
      <c r="H51" s="1">
        <v>28</v>
      </c>
      <c r="I51" s="7">
        <v>9.3041541082426894E-3</v>
      </c>
      <c r="K51" s="13">
        <f t="shared" si="13"/>
        <v>0.70822790350364129</v>
      </c>
      <c r="L51" s="7">
        <f t="shared" si="14"/>
        <v>2.2662674309256791E-2</v>
      </c>
      <c r="M51" s="14">
        <f t="shared" si="15"/>
        <v>16.220074655119223</v>
      </c>
      <c r="N51" s="7">
        <f t="shared" si="16"/>
        <v>76.176967304065826</v>
      </c>
      <c r="P51" s="4">
        <f t="shared" si="17"/>
        <v>2.452147450495475E-2</v>
      </c>
      <c r="Q51" s="4">
        <f t="shared" si="18"/>
        <v>17.550450652750541</v>
      </c>
      <c r="R51" s="4">
        <f t="shared" si="19"/>
        <v>82.425027872744508</v>
      </c>
    </row>
    <row r="52" spans="1:18" x14ac:dyDescent="0.25">
      <c r="A52">
        <v>27</v>
      </c>
      <c r="B52" s="20" t="s">
        <v>52</v>
      </c>
      <c r="C52" s="19">
        <v>2.5787520000000002</v>
      </c>
      <c r="D52">
        <v>5.4347836201319799</v>
      </c>
      <c r="E52">
        <v>16.963894186793102</v>
      </c>
      <c r="F52">
        <v>0.30571428885062502</v>
      </c>
      <c r="G52" s="19">
        <v>459.474164485931</v>
      </c>
      <c r="H52" s="1">
        <v>28</v>
      </c>
      <c r="I52" s="7">
        <v>1.1081081081081099</v>
      </c>
      <c r="K52" s="13">
        <f t="shared" si="13"/>
        <v>0.14174768081738998</v>
      </c>
      <c r="L52" s="7">
        <f t="shared" si="14"/>
        <v>0.2352949878687032</v>
      </c>
      <c r="M52" s="14">
        <f t="shared" si="15"/>
        <v>0.89537667015543354</v>
      </c>
      <c r="N52" s="7">
        <f t="shared" si="16"/>
        <v>15.833222528768966</v>
      </c>
      <c r="P52" s="4">
        <f t="shared" si="17"/>
        <v>1.3870340458259129</v>
      </c>
      <c r="Q52" s="4">
        <f t="shared" si="18"/>
        <v>5.278131661847496</v>
      </c>
      <c r="R52" s="4">
        <f t="shared" si="19"/>
        <v>93.33483429232659</v>
      </c>
    </row>
    <row r="53" spans="1:18" x14ac:dyDescent="0.25">
      <c r="A53">
        <v>35</v>
      </c>
      <c r="B53" s="20" t="s">
        <v>53</v>
      </c>
      <c r="C53" s="19">
        <v>8476.9153920000008</v>
      </c>
      <c r="D53">
        <v>3.03951475466675</v>
      </c>
      <c r="E53">
        <v>35.193941500525902</v>
      </c>
      <c r="F53">
        <v>0.605117267867607</v>
      </c>
      <c r="G53" s="19">
        <v>667.91216469266101</v>
      </c>
      <c r="H53" s="1">
        <v>28</v>
      </c>
      <c r="I53" s="7">
        <v>0.25376766671873802</v>
      </c>
      <c r="K53" s="13">
        <f t="shared" si="13"/>
        <v>0.26107483910023999</v>
      </c>
      <c r="L53" s="7">
        <f t="shared" si="14"/>
        <v>0.12866169270518496</v>
      </c>
      <c r="M53" s="14">
        <f t="shared" si="15"/>
        <v>2.7282349217366013</v>
      </c>
      <c r="N53" s="7">
        <f t="shared" si="16"/>
        <v>32.337044886084115</v>
      </c>
      <c r="P53" s="4">
        <f t="shared" si="17"/>
        <v>0.36557909463838362</v>
      </c>
      <c r="Q53" s="4">
        <f t="shared" si="18"/>
        <v>7.752001638395158</v>
      </c>
      <c r="R53" s="4">
        <f t="shared" si="19"/>
        <v>91.882419266966451</v>
      </c>
    </row>
    <row r="54" spans="1:18" x14ac:dyDescent="0.25">
      <c r="A54">
        <v>43</v>
      </c>
      <c r="B54" s="20" t="s">
        <v>54</v>
      </c>
      <c r="C54" s="19">
        <v>93603.540095999997</v>
      </c>
      <c r="D54">
        <v>6.6374055340761204</v>
      </c>
      <c r="E54">
        <v>25.182087508615801</v>
      </c>
      <c r="F54">
        <v>0.697171521877751</v>
      </c>
      <c r="G54" s="19">
        <v>863.02833587898601</v>
      </c>
      <c r="H54" s="1">
        <v>28</v>
      </c>
      <c r="I54" s="7">
        <v>1.3029271212917699</v>
      </c>
      <c r="K54" s="13">
        <f t="shared" si="13"/>
        <v>0.29431460781306706</v>
      </c>
      <c r="L54" s="7">
        <f t="shared" si="14"/>
        <v>0.62004499345786868</v>
      </c>
      <c r="M54" s="14">
        <f t="shared" si="15"/>
        <v>2.4693044296326279</v>
      </c>
      <c r="N54" s="7">
        <f t="shared" si="16"/>
        <v>22.092738085525305</v>
      </c>
      <c r="P54" s="4">
        <f t="shared" si="17"/>
        <v>2.4622462027650664</v>
      </c>
      <c r="Q54" s="4">
        <f t="shared" si="18"/>
        <v>9.8057971913082262</v>
      </c>
      <c r="R54" s="4">
        <f t="shared" si="19"/>
        <v>87.731956605926712</v>
      </c>
    </row>
    <row r="55" spans="1:18" x14ac:dyDescent="0.25">
      <c r="A55">
        <v>44</v>
      </c>
      <c r="B55" s="20" t="s">
        <v>55</v>
      </c>
      <c r="C55" s="19">
        <v>27868.433472000001</v>
      </c>
      <c r="D55">
        <v>8.7648826486708806</v>
      </c>
      <c r="E55">
        <v>48.301934884504199</v>
      </c>
      <c r="F55">
        <v>1.4242353051513099</v>
      </c>
      <c r="G55" s="19">
        <v>1558.48934204034</v>
      </c>
      <c r="H55" s="1">
        <v>28</v>
      </c>
      <c r="I55" s="7">
        <v>1.57071403026582</v>
      </c>
      <c r="K55" s="13">
        <f t="shared" si="13"/>
        <v>0.50939583254032472</v>
      </c>
      <c r="L55" s="7">
        <f t="shared" si="14"/>
        <v>1.4903385763922425</v>
      </c>
      <c r="M55" s="14">
        <f t="shared" si="15"/>
        <v>8.4985021633957611</v>
      </c>
      <c r="N55" s="7">
        <f t="shared" si="16"/>
        <v>38.313094144716196</v>
      </c>
      <c r="P55" s="4">
        <f t="shared" si="17"/>
        <v>3.0854635118775744</v>
      </c>
      <c r="Q55" s="4">
        <f t="shared" si="18"/>
        <v>17.594537742052598</v>
      </c>
      <c r="R55" s="4">
        <f t="shared" si="19"/>
        <v>79.319998746069828</v>
      </c>
    </row>
    <row r="56" spans="1:18" x14ac:dyDescent="0.25">
      <c r="A56">
        <v>47</v>
      </c>
      <c r="B56" s="20" t="s">
        <v>56</v>
      </c>
      <c r="C56" s="19">
        <v>1280.2458240000001</v>
      </c>
      <c r="D56">
        <v>7.9350249727278204</v>
      </c>
      <c r="E56">
        <v>36.1981432482645</v>
      </c>
      <c r="F56">
        <v>0.747964288617471</v>
      </c>
      <c r="G56" s="19">
        <v>963.54628513792704</v>
      </c>
      <c r="H56" s="1">
        <v>28</v>
      </c>
      <c r="I56" s="7">
        <v>1.2584789591159</v>
      </c>
      <c r="K56" s="13">
        <f t="shared" si="13"/>
        <v>0.31201080375801282</v>
      </c>
      <c r="L56" s="7">
        <f t="shared" si="14"/>
        <v>0.68200205937777325</v>
      </c>
      <c r="M56" s="14">
        <f t="shared" si="15"/>
        <v>3.9864237052195102</v>
      </c>
      <c r="N56" s="7">
        <f t="shared" si="16"/>
        <v>31.529717483667216</v>
      </c>
      <c r="P56" s="4">
        <f t="shared" si="17"/>
        <v>1.8840802267129309</v>
      </c>
      <c r="Q56" s="4">
        <f t="shared" si="18"/>
        <v>11.012785042256654</v>
      </c>
      <c r="R56" s="4">
        <f t="shared" si="19"/>
        <v>87.103134731030408</v>
      </c>
    </row>
    <row r="57" spans="1:18" x14ac:dyDescent="0.25">
      <c r="A57">
        <v>54</v>
      </c>
      <c r="B57" s="20" t="s">
        <v>57</v>
      </c>
      <c r="C57" s="19">
        <v>20444.415551999999</v>
      </c>
      <c r="D57">
        <v>2.39505440471302</v>
      </c>
      <c r="E57">
        <v>53.555521971217303</v>
      </c>
      <c r="F57">
        <v>1.0644374379886199</v>
      </c>
      <c r="G57" s="19">
        <v>842.76921297516799</v>
      </c>
      <c r="H57" s="1">
        <v>28</v>
      </c>
      <c r="I57" s="7">
        <v>0.122367788584461</v>
      </c>
      <c r="K57" s="13">
        <f t="shared" si="13"/>
        <v>0.41269953165193507</v>
      </c>
      <c r="L57" s="7">
        <f t="shared" si="14"/>
        <v>0.11508708476480405</v>
      </c>
      <c r="M57" s="14">
        <f t="shared" si="15"/>
        <v>5.2464283645429122</v>
      </c>
      <c r="N57" s="7">
        <f t="shared" si="16"/>
        <v>48.194006521909586</v>
      </c>
      <c r="P57" s="4">
        <f t="shared" si="17"/>
        <v>0.21489303162175519</v>
      </c>
      <c r="Q57" s="4">
        <f t="shared" si="18"/>
        <v>9.7962416786125903</v>
      </c>
      <c r="R57" s="4">
        <f t="shared" si="19"/>
        <v>89.988865289765656</v>
      </c>
    </row>
    <row r="58" spans="1:18" x14ac:dyDescent="0.25">
      <c r="A58">
        <v>62</v>
      </c>
      <c r="B58" s="20" t="s">
        <v>58</v>
      </c>
      <c r="C58" s="19">
        <v>17161.246080000001</v>
      </c>
      <c r="D58">
        <v>6.9666666937756796</v>
      </c>
      <c r="E58">
        <v>29.5355685088164</v>
      </c>
      <c r="F58">
        <v>0.67207038037879696</v>
      </c>
      <c r="G58" s="19">
        <v>892.98062526059005</v>
      </c>
      <c r="H58" s="1">
        <v>28</v>
      </c>
      <c r="I58" s="7">
        <v>1.4024083174268001</v>
      </c>
      <c r="K58" s="13">
        <f t="shared" si="13"/>
        <v>0.28540204146391346</v>
      </c>
      <c r="L58" s="7">
        <f t="shared" si="14"/>
        <v>0.63941452027501422</v>
      </c>
      <c r="M58" s="14">
        <f t="shared" si="15"/>
        <v>3.0058491449027249</v>
      </c>
      <c r="N58" s="7">
        <f t="shared" si="16"/>
        <v>25.89030484363866</v>
      </c>
      <c r="P58" s="4">
        <f t="shared" si="17"/>
        <v>2.1648966062195423</v>
      </c>
      <c r="Q58" s="4">
        <f t="shared" si="18"/>
        <v>10.17704854404775</v>
      </c>
      <c r="R58" s="4">
        <f t="shared" si="19"/>
        <v>87.658054849732707</v>
      </c>
    </row>
    <row r="59" spans="1:18" x14ac:dyDescent="0.25">
      <c r="A59">
        <v>63</v>
      </c>
      <c r="B59" s="20" t="s">
        <v>59</v>
      </c>
      <c r="C59" s="19">
        <v>1294.7425920000001</v>
      </c>
      <c r="D59">
        <v>5.3073201615670396</v>
      </c>
      <c r="E59">
        <v>44.550433545826301</v>
      </c>
      <c r="F59">
        <v>0.652214681297555</v>
      </c>
      <c r="G59" s="19">
        <v>458.822750033158</v>
      </c>
      <c r="H59" s="1">
        <v>28</v>
      </c>
      <c r="I59" s="7">
        <v>1.0355278031974999</v>
      </c>
      <c r="K59" s="13">
        <f t="shared" si="13"/>
        <v>0.27827228744721777</v>
      </c>
      <c r="L59" s="7">
        <f t="shared" si="14"/>
        <v>0.46344854374009042</v>
      </c>
      <c r="M59" s="14">
        <f t="shared" si="15"/>
        <v>2.3563535045805817</v>
      </c>
      <c r="N59" s="7">
        <f t="shared" si="16"/>
        <v>41.730631497505627</v>
      </c>
      <c r="P59" s="4">
        <f t="shared" si="17"/>
        <v>1.0402784144925756</v>
      </c>
      <c r="Q59" s="4">
        <f t="shared" si="18"/>
        <v>5.2891819832836084</v>
      </c>
      <c r="R59" s="4">
        <f t="shared" si="19"/>
        <v>93.670539602223812</v>
      </c>
    </row>
    <row r="60" spans="1:18" x14ac:dyDescent="0.25">
      <c r="A60">
        <v>68</v>
      </c>
      <c r="B60" s="21" t="s">
        <v>60</v>
      </c>
      <c r="C60" s="19">
        <v>445.07865600000002</v>
      </c>
      <c r="D60">
        <v>12.0233301049559</v>
      </c>
      <c r="E60">
        <v>28.918021824790699</v>
      </c>
      <c r="F60">
        <v>0.48464877956831998</v>
      </c>
      <c r="G60" s="19">
        <v>636.26571707077005</v>
      </c>
      <c r="H60" s="1">
        <v>28</v>
      </c>
      <c r="I60" s="7">
        <v>2.1161916692765401</v>
      </c>
      <c r="K60" s="13">
        <f t="shared" si="13"/>
        <v>0.21519844535139288</v>
      </c>
      <c r="L60" s="7">
        <f t="shared" si="14"/>
        <v>0.73447439754486366</v>
      </c>
      <c r="M60" s="14">
        <f t="shared" si="15"/>
        <v>2.0889078468280453</v>
      </c>
      <c r="N60" s="7">
        <f t="shared" si="16"/>
        <v>26.094639580417788</v>
      </c>
      <c r="P60" s="4">
        <f t="shared" si="17"/>
        <v>2.5398500699491731</v>
      </c>
      <c r="Q60" s="4">
        <f t="shared" si="18"/>
        <v>7.2235502811512395</v>
      </c>
      <c r="R60" s="4">
        <f t="shared" si="19"/>
        <v>90.236599648899571</v>
      </c>
    </row>
    <row r="61" spans="1:18" x14ac:dyDescent="0.25">
      <c r="C61" s="16"/>
      <c r="H61" s="11"/>
      <c r="K61" s="13"/>
      <c r="L61" s="7"/>
      <c r="M61" s="14"/>
      <c r="N61" s="7"/>
      <c r="P61" s="7"/>
    </row>
    <row r="62" spans="1:18" x14ac:dyDescent="0.25">
      <c r="C62" s="5"/>
      <c r="H62" s="11"/>
      <c r="K62" s="13"/>
      <c r="L62" s="7"/>
      <c r="M62" s="14"/>
      <c r="N62" s="7"/>
      <c r="P62" s="7"/>
    </row>
    <row r="63" spans="1:18" x14ac:dyDescent="0.25">
      <c r="C63" s="16"/>
      <c r="H63" s="11"/>
      <c r="K63" s="13"/>
      <c r="L63" s="7"/>
      <c r="M63" s="14"/>
      <c r="N63" s="7"/>
      <c r="P63" s="7"/>
    </row>
    <row r="64" spans="1:18" x14ac:dyDescent="0.25">
      <c r="B64" s="28">
        <v>7740.7780000000002</v>
      </c>
      <c r="C64" s="5"/>
      <c r="H64" s="11"/>
      <c r="K64" s="13"/>
      <c r="L64" s="7"/>
      <c r="M64" s="14"/>
      <c r="N64" s="7"/>
      <c r="P64" s="7"/>
    </row>
    <row r="65" spans="1:18" x14ac:dyDescent="0.25">
      <c r="A65" s="1" t="s">
        <v>5</v>
      </c>
      <c r="B65" s="1" t="s">
        <v>1</v>
      </c>
      <c r="C65" s="1" t="s">
        <v>2</v>
      </c>
      <c r="D65" s="1" t="s">
        <v>19</v>
      </c>
      <c r="E65" s="1" t="s">
        <v>15</v>
      </c>
      <c r="F65" s="1" t="s">
        <v>17</v>
      </c>
      <c r="G65" s="1" t="s">
        <v>62</v>
      </c>
      <c r="H65" s="1" t="s">
        <v>20</v>
      </c>
      <c r="I65" s="1" t="s">
        <v>20</v>
      </c>
      <c r="K65" s="11" t="s">
        <v>23</v>
      </c>
      <c r="L65" s="11" t="s">
        <v>24</v>
      </c>
      <c r="M65" s="11" t="s">
        <v>25</v>
      </c>
      <c r="N65" s="11" t="s">
        <v>26</v>
      </c>
      <c r="P65" s="1" t="s">
        <v>30</v>
      </c>
      <c r="Q65" s="1" t="s">
        <v>31</v>
      </c>
      <c r="R65" s="1" t="s">
        <v>29</v>
      </c>
    </row>
    <row r="66" spans="1:18" ht="15.75" x14ac:dyDescent="0.3">
      <c r="C66" s="1" t="s">
        <v>3</v>
      </c>
      <c r="D66" s="1" t="s">
        <v>16</v>
      </c>
      <c r="E66" s="1" t="s">
        <v>16</v>
      </c>
      <c r="F66" t="s">
        <v>18</v>
      </c>
      <c r="G66" s="8" t="s">
        <v>63</v>
      </c>
      <c r="H66" s="1" t="s">
        <v>21</v>
      </c>
      <c r="I66" s="1" t="s">
        <v>22</v>
      </c>
      <c r="K66" s="12"/>
      <c r="L66" s="12"/>
      <c r="M66" s="12"/>
      <c r="N66" s="12" t="s">
        <v>27</v>
      </c>
      <c r="P66" s="1" t="s">
        <v>33</v>
      </c>
      <c r="Q66" s="1" t="s">
        <v>34</v>
      </c>
      <c r="R66" s="1" t="s">
        <v>35</v>
      </c>
    </row>
    <row r="67" spans="1:18" ht="18.75" x14ac:dyDescent="0.3">
      <c r="B67" s="2" t="s">
        <v>4</v>
      </c>
      <c r="C67" s="2" t="s">
        <v>4</v>
      </c>
      <c r="D67" s="2" t="s">
        <v>4</v>
      </c>
      <c r="E67" s="2" t="s">
        <v>4</v>
      </c>
      <c r="F67" s="2" t="s">
        <v>4</v>
      </c>
      <c r="G67" s="2" t="s">
        <v>4</v>
      </c>
      <c r="I67" s="2" t="s">
        <v>4</v>
      </c>
      <c r="K67" s="12" t="s">
        <v>18</v>
      </c>
      <c r="L67" s="12" t="s">
        <v>28</v>
      </c>
      <c r="M67" s="13" t="s">
        <v>16</v>
      </c>
      <c r="N67" s="13" t="s">
        <v>16</v>
      </c>
      <c r="P67" s="1" t="s">
        <v>32</v>
      </c>
      <c r="Q67" s="1" t="s">
        <v>32</v>
      </c>
      <c r="R67" s="1" t="s">
        <v>32</v>
      </c>
    </row>
    <row r="68" spans="1:18" ht="15.75" x14ac:dyDescent="0.3">
      <c r="C68" s="1"/>
      <c r="D68" s="1"/>
      <c r="E68" s="1"/>
      <c r="G68" s="8"/>
      <c r="K68" s="12"/>
      <c r="L68" s="12"/>
      <c r="M68" s="12"/>
      <c r="N68" s="12"/>
    </row>
    <row r="69" spans="1:18" x14ac:dyDescent="0.25">
      <c r="A69">
        <v>1</v>
      </c>
      <c r="B69" s="18" t="s">
        <v>38</v>
      </c>
      <c r="C69" s="19">
        <v>33444.461951999998</v>
      </c>
      <c r="D69">
        <v>95.892752456887294</v>
      </c>
      <c r="E69">
        <v>86.799589694142199</v>
      </c>
      <c r="F69">
        <v>3.4237321027251202</v>
      </c>
      <c r="G69" s="19">
        <v>2640.73157124209</v>
      </c>
      <c r="H69" s="1">
        <v>31</v>
      </c>
      <c r="I69" s="7">
        <v>3.65986471110444</v>
      </c>
      <c r="K69" s="13">
        <f>1-EXP(-0.5*F69)</f>
        <v>0.81947139753671316</v>
      </c>
      <c r="L69" s="7">
        <f>F69*(1-1/(1+D69/I69*K69*1/F69))*I69</f>
        <v>10.80711904090743</v>
      </c>
      <c r="M69" s="14">
        <f>MIN(0.95*(E69-L69),0.95*G69/($B$64)*(E69-L69))</f>
        <v>24.628264834510276</v>
      </c>
      <c r="N69" s="7">
        <f>E69-L69-M69</f>
        <v>51.364205818724486</v>
      </c>
      <c r="P69" s="4">
        <f>L69/E69*100</f>
        <v>12.450656827974344</v>
      </c>
      <c r="Q69" s="4">
        <f>M69/E69*100</f>
        <v>28.373711121554241</v>
      </c>
      <c r="R69" s="4">
        <f>N69/E69*100</f>
        <v>59.175632050471407</v>
      </c>
    </row>
    <row r="70" spans="1:18" x14ac:dyDescent="0.25">
      <c r="A70">
        <v>2</v>
      </c>
      <c r="B70" s="18" t="s">
        <v>39</v>
      </c>
      <c r="C70" s="19">
        <v>4407.7841280000002</v>
      </c>
      <c r="D70">
        <v>88.063578662772201</v>
      </c>
      <c r="E70">
        <v>91.740752116132001</v>
      </c>
      <c r="F70">
        <v>3.7832933372171298</v>
      </c>
      <c r="G70" s="19">
        <v>2857.4782424228601</v>
      </c>
      <c r="H70" s="1">
        <v>31</v>
      </c>
      <c r="I70" s="7">
        <v>2.84244896668406</v>
      </c>
      <c r="K70" s="13">
        <f t="shared" ref="K70:K91" si="20">1-EXP(-0.5*F70)</f>
        <v>0.8491767516643276</v>
      </c>
      <c r="L70" s="7">
        <f t="shared" ref="L70:L91" si="21">F70*(1-1/(1+D70/I70*K70*1/F70))*I70</f>
        <v>9.4018089148264892</v>
      </c>
      <c r="M70" s="14">
        <f t="shared" ref="M70:M91" si="22">MIN(0.95*(E70-L70),0.95*G70/($B$64)*(E70-L70))</f>
        <v>28.875347124892489</v>
      </c>
      <c r="N70" s="7">
        <f t="shared" ref="N70:N91" si="23">E70-L70-M70</f>
        <v>53.463596076413026</v>
      </c>
      <c r="P70" s="4">
        <f t="shared" ref="P70:P91" si="24">L70/E70*100</f>
        <v>10.248236141475065</v>
      </c>
      <c r="Q70" s="4">
        <f t="shared" ref="Q70:Q91" si="25">M70/E70*100</f>
        <v>31.474940480474817</v>
      </c>
      <c r="R70" s="4">
        <f t="shared" ref="R70:R91" si="26">N70/E70*100</f>
        <v>58.276823378050125</v>
      </c>
    </row>
    <row r="71" spans="1:18" x14ac:dyDescent="0.25">
      <c r="A71">
        <v>3</v>
      </c>
      <c r="B71" s="18" t="s">
        <v>40</v>
      </c>
      <c r="C71" s="19">
        <v>1092.693888</v>
      </c>
      <c r="D71">
        <v>51.899995259141299</v>
      </c>
      <c r="E71">
        <v>51.260525892472998</v>
      </c>
      <c r="F71">
        <v>3.7370109652675398E-2</v>
      </c>
      <c r="G71" s="19">
        <v>82.829111669244497</v>
      </c>
      <c r="H71" s="1">
        <v>31</v>
      </c>
      <c r="I71" s="7">
        <v>5.5698430922311504</v>
      </c>
      <c r="K71" s="13">
        <f t="shared" si="20"/>
        <v>1.8511571385632197E-2</v>
      </c>
      <c r="L71" s="7">
        <f t="shared" si="21"/>
        <v>0.17108109544778191</v>
      </c>
      <c r="M71" s="14">
        <f t="shared" si="22"/>
        <v>0.51934168139195802</v>
      </c>
      <c r="N71" s="7">
        <f t="shared" si="23"/>
        <v>50.570103115633259</v>
      </c>
      <c r="P71" s="4">
        <f t="shared" si="24"/>
        <v>0.33374822530430404</v>
      </c>
      <c r="Q71" s="4">
        <f t="shared" si="25"/>
        <v>1.0131415399080352</v>
      </c>
      <c r="R71" s="4">
        <f t="shared" si="26"/>
        <v>98.653110234787661</v>
      </c>
    </row>
    <row r="72" spans="1:18" x14ac:dyDescent="0.25">
      <c r="A72">
        <v>4</v>
      </c>
      <c r="B72" s="18" t="s">
        <v>41</v>
      </c>
      <c r="C72" s="19">
        <v>370.22515199999998</v>
      </c>
      <c r="D72">
        <v>100.507943098506</v>
      </c>
      <c r="E72">
        <v>84.082838068420898</v>
      </c>
      <c r="F72">
        <v>2.3585603383973601</v>
      </c>
      <c r="G72" s="19">
        <v>2634.7073217065099</v>
      </c>
      <c r="H72" s="1">
        <v>31</v>
      </c>
      <c r="I72" s="7">
        <v>2.7614834337349401</v>
      </c>
      <c r="K72" s="13">
        <f t="shared" si="20"/>
        <v>0.69249999306990795</v>
      </c>
      <c r="L72" s="7">
        <f t="shared" si="21"/>
        <v>5.955799272223314</v>
      </c>
      <c r="M72" s="14">
        <f t="shared" si="22"/>
        <v>25.262291087873958</v>
      </c>
      <c r="N72" s="7">
        <f t="shared" si="23"/>
        <v>52.86474770832362</v>
      </c>
      <c r="P72" s="4">
        <f t="shared" si="24"/>
        <v>7.0832519560970209</v>
      </c>
      <c r="Q72" s="4">
        <f t="shared" si="25"/>
        <v>30.044527121357657</v>
      </c>
      <c r="R72" s="4">
        <f t="shared" si="26"/>
        <v>62.872220922545317</v>
      </c>
    </row>
    <row r="73" spans="1:18" x14ac:dyDescent="0.25">
      <c r="A73">
        <v>6</v>
      </c>
      <c r="B73" s="18" t="s">
        <v>42</v>
      </c>
      <c r="C73" s="19">
        <v>837.46713599999998</v>
      </c>
      <c r="D73">
        <v>46.717735811075897</v>
      </c>
      <c r="E73">
        <v>52.645852463557603</v>
      </c>
      <c r="F73">
        <v>2.7635406777674499E-3</v>
      </c>
      <c r="G73" s="19">
        <v>7.0753976358260298</v>
      </c>
      <c r="H73" s="1">
        <v>31</v>
      </c>
      <c r="I73" s="7">
        <v>5.7456724367509997</v>
      </c>
      <c r="K73" s="13">
        <f t="shared" si="20"/>
        <v>1.3808161337970359E-3</v>
      </c>
      <c r="L73" s="7">
        <f t="shared" si="21"/>
        <v>1.2742027179075166E-2</v>
      </c>
      <c r="M73" s="14">
        <f t="shared" si="22"/>
        <v>4.5703439097508902E-2</v>
      </c>
      <c r="N73" s="7">
        <f t="shared" si="23"/>
        <v>52.587406997281022</v>
      </c>
      <c r="P73" s="4">
        <f t="shared" si="24"/>
        <v>2.4203287785861997E-2</v>
      </c>
      <c r="Q73" s="4">
        <f t="shared" si="25"/>
        <v>8.6812990879282723E-2</v>
      </c>
      <c r="R73" s="4">
        <f t="shared" si="26"/>
        <v>99.888983721334853</v>
      </c>
    </row>
    <row r="74" spans="1:18" x14ac:dyDescent="0.25">
      <c r="A74">
        <v>7</v>
      </c>
      <c r="B74" s="18" t="s">
        <v>43</v>
      </c>
      <c r="C74" s="19">
        <v>619.52774399999998</v>
      </c>
      <c r="D74">
        <v>48.311822733308901</v>
      </c>
      <c r="E74">
        <v>67.550890255404397</v>
      </c>
      <c r="F74">
        <v>0.920352115904847</v>
      </c>
      <c r="G74" s="19">
        <v>279.96550371037802</v>
      </c>
      <c r="H74" s="1">
        <v>31</v>
      </c>
      <c r="I74" s="7">
        <v>4.9856001799977498</v>
      </c>
      <c r="K74" s="13">
        <f t="shared" si="20"/>
        <v>0.36882748721591352</v>
      </c>
      <c r="L74" s="7">
        <f t="shared" si="21"/>
        <v>3.6488825100602944</v>
      </c>
      <c r="M74" s="14">
        <f t="shared" si="22"/>
        <v>2.1956242508444563</v>
      </c>
      <c r="N74" s="7">
        <f t="shared" si="23"/>
        <v>61.706383494499647</v>
      </c>
      <c r="P74" s="4">
        <f t="shared" si="24"/>
        <v>5.4016793801890213</v>
      </c>
      <c r="Q74" s="4">
        <f t="shared" si="25"/>
        <v>3.2503261504666785</v>
      </c>
      <c r="R74" s="4">
        <f t="shared" si="26"/>
        <v>91.3479944693443</v>
      </c>
    </row>
    <row r="75" spans="1:18" x14ac:dyDescent="0.25">
      <c r="A75">
        <v>8</v>
      </c>
      <c r="B75" s="18" t="s">
        <v>44</v>
      </c>
      <c r="C75" s="19">
        <v>33771.127103999999</v>
      </c>
      <c r="D75">
        <v>20.046096234064802</v>
      </c>
      <c r="E75">
        <v>58.6873356869446</v>
      </c>
      <c r="F75">
        <v>1.1933627111862399</v>
      </c>
      <c r="G75" s="19">
        <v>876.43501711930696</v>
      </c>
      <c r="H75" s="1">
        <v>31</v>
      </c>
      <c r="I75" s="7">
        <v>2.44289638406023</v>
      </c>
      <c r="K75" s="13">
        <f t="shared" si="20"/>
        <v>0.44936402775227824</v>
      </c>
      <c r="L75" s="7">
        <f t="shared" si="21"/>
        <v>2.2024738262164396</v>
      </c>
      <c r="M75" s="14">
        <f t="shared" si="22"/>
        <v>6.075622544438624</v>
      </c>
      <c r="N75" s="7">
        <f t="shared" si="23"/>
        <v>50.409239316289536</v>
      </c>
      <c r="P75" s="4">
        <f t="shared" si="24"/>
        <v>3.7528945562720359</v>
      </c>
      <c r="Q75" s="4">
        <f t="shared" si="25"/>
        <v>10.352527463246535</v>
      </c>
      <c r="R75" s="4">
        <f t="shared" si="26"/>
        <v>85.894577980481429</v>
      </c>
    </row>
    <row r="76" spans="1:18" x14ac:dyDescent="0.25">
      <c r="A76">
        <v>10</v>
      </c>
      <c r="B76" s="18" t="s">
        <v>45</v>
      </c>
      <c r="C76" s="19">
        <v>108139.198464</v>
      </c>
      <c r="D76">
        <v>54.737482259967202</v>
      </c>
      <c r="E76">
        <v>88.596370912301694</v>
      </c>
      <c r="F76">
        <v>3.4389708128465699</v>
      </c>
      <c r="G76" s="19">
        <v>2354.84407608318</v>
      </c>
      <c r="H76" s="1">
        <v>31</v>
      </c>
      <c r="I76" s="7">
        <v>3.26472495204901</v>
      </c>
      <c r="K76" s="13">
        <f t="shared" si="20"/>
        <v>0.82084168208597275</v>
      </c>
      <c r="L76" s="7">
        <f t="shared" si="21"/>
        <v>8.9826999932849407</v>
      </c>
      <c r="M76" s="14">
        <f t="shared" si="22"/>
        <v>23.008526051507769</v>
      </c>
      <c r="N76" s="7">
        <f t="shared" si="23"/>
        <v>56.605144867508983</v>
      </c>
      <c r="P76" s="4">
        <f t="shared" si="24"/>
        <v>10.138902870159983</v>
      </c>
      <c r="Q76" s="4">
        <f t="shared" si="25"/>
        <v>25.97005477152452</v>
      </c>
      <c r="R76" s="4">
        <f t="shared" si="26"/>
        <v>63.891042358315495</v>
      </c>
    </row>
    <row r="77" spans="1:18" x14ac:dyDescent="0.25">
      <c r="A77">
        <v>13</v>
      </c>
      <c r="B77" s="18" t="s">
        <v>46</v>
      </c>
      <c r="C77" s="19">
        <v>0.69696000000000002</v>
      </c>
      <c r="D77">
        <v>4.3267536163330096</v>
      </c>
      <c r="E77" t="s">
        <v>61</v>
      </c>
      <c r="F77">
        <v>1.3118279774983701</v>
      </c>
      <c r="G77" s="19" t="s">
        <v>61</v>
      </c>
      <c r="H77" s="1">
        <v>31</v>
      </c>
      <c r="I77" s="7">
        <v>0</v>
      </c>
      <c r="K77" s="13">
        <f t="shared" si="20"/>
        <v>0.48103248471552673</v>
      </c>
      <c r="L77" s="7" t="e">
        <f t="shared" si="21"/>
        <v>#DIV/0!</v>
      </c>
      <c r="M77" s="14" t="e">
        <f t="shared" si="22"/>
        <v>#VALUE!</v>
      </c>
      <c r="N77" s="7" t="e">
        <f t="shared" si="23"/>
        <v>#VALUE!</v>
      </c>
      <c r="P77" s="4" t="e">
        <f t="shared" si="24"/>
        <v>#DIV/0!</v>
      </c>
      <c r="Q77" s="4" t="e">
        <f t="shared" si="25"/>
        <v>#VALUE!</v>
      </c>
      <c r="R77" s="4" t="e">
        <f t="shared" si="26"/>
        <v>#VALUE!</v>
      </c>
    </row>
    <row r="78" spans="1:18" x14ac:dyDescent="0.25">
      <c r="A78">
        <v>14</v>
      </c>
      <c r="B78" s="20" t="s">
        <v>47</v>
      </c>
      <c r="C78" s="19">
        <v>41252.086655999999</v>
      </c>
      <c r="D78">
        <v>45.906469983777903</v>
      </c>
      <c r="E78">
        <v>88.310422712051505</v>
      </c>
      <c r="F78">
        <v>3.2042721591641001</v>
      </c>
      <c r="G78" s="19">
        <v>2132.3510389073999</v>
      </c>
      <c r="H78" s="1">
        <v>31</v>
      </c>
      <c r="I78" s="7">
        <v>2.7554951460247401</v>
      </c>
      <c r="K78" s="13">
        <f t="shared" si="20"/>
        <v>0.79853428875256338</v>
      </c>
      <c r="L78" s="7">
        <f t="shared" si="21"/>
        <v>7.115523610528629</v>
      </c>
      <c r="M78" s="14">
        <f t="shared" si="22"/>
        <v>21.248410183118303</v>
      </c>
      <c r="N78" s="7">
        <f t="shared" si="23"/>
        <v>59.946488918404576</v>
      </c>
      <c r="P78" s="4">
        <f t="shared" si="24"/>
        <v>8.0573995594266261</v>
      </c>
      <c r="Q78" s="4">
        <f t="shared" si="25"/>
        <v>24.061044586324446</v>
      </c>
      <c r="R78" s="4">
        <f t="shared" si="26"/>
        <v>67.88155585424893</v>
      </c>
    </row>
    <row r="79" spans="1:18" x14ac:dyDescent="0.25">
      <c r="A79">
        <v>15</v>
      </c>
      <c r="B79" s="20" t="s">
        <v>48</v>
      </c>
      <c r="C79" s="19">
        <v>1303.872768</v>
      </c>
      <c r="D79">
        <v>36.494508324540199</v>
      </c>
      <c r="E79">
        <v>51.086452195886999</v>
      </c>
      <c r="F79">
        <v>0.35108419553196102</v>
      </c>
      <c r="G79" s="19">
        <v>513.67611016593003</v>
      </c>
      <c r="H79" s="1">
        <v>31</v>
      </c>
      <c r="I79" s="7">
        <v>3.5703976908274502</v>
      </c>
      <c r="K79" s="13">
        <f t="shared" si="20"/>
        <v>0.16099792368306143</v>
      </c>
      <c r="L79" s="7">
        <f t="shared" si="21"/>
        <v>1.0331038684480802</v>
      </c>
      <c r="M79" s="14">
        <f t="shared" si="22"/>
        <v>3.155451403739808</v>
      </c>
      <c r="N79" s="7">
        <f t="shared" si="23"/>
        <v>46.897896923699108</v>
      </c>
      <c r="P79" s="4">
        <f t="shared" si="24"/>
        <v>2.022265833780597</v>
      </c>
      <c r="Q79" s="4">
        <f t="shared" si="25"/>
        <v>6.1766892553831632</v>
      </c>
      <c r="R79" s="4">
        <f t="shared" si="26"/>
        <v>91.801044910836239</v>
      </c>
    </row>
    <row r="80" spans="1:18" x14ac:dyDescent="0.25">
      <c r="A80">
        <v>16</v>
      </c>
      <c r="B80" s="20" t="s">
        <v>49</v>
      </c>
      <c r="C80" s="19">
        <v>2202.672384</v>
      </c>
      <c r="D80">
        <v>39.442217309693199</v>
      </c>
      <c r="E80">
        <v>57.006771727160199</v>
      </c>
      <c r="F80">
        <v>0.21746044627903499</v>
      </c>
      <c r="G80" s="19">
        <v>312.88609426245802</v>
      </c>
      <c r="H80" s="1">
        <v>31</v>
      </c>
      <c r="I80" s="7">
        <v>4.1373243893178104</v>
      </c>
      <c r="K80" s="13">
        <f t="shared" si="20"/>
        <v>0.10302763275027793</v>
      </c>
      <c r="L80" s="7">
        <f t="shared" si="21"/>
        <v>0.73661512073038182</v>
      </c>
      <c r="M80" s="14">
        <f t="shared" si="22"/>
        <v>2.1607443138036695</v>
      </c>
      <c r="N80" s="7">
        <f t="shared" si="23"/>
        <v>54.109412292626146</v>
      </c>
      <c r="P80" s="4">
        <f t="shared" si="24"/>
        <v>1.2921537186071359</v>
      </c>
      <c r="Q80" s="4">
        <f t="shared" si="25"/>
        <v>3.7903291983366403</v>
      </c>
      <c r="R80" s="4">
        <f t="shared" si="26"/>
        <v>94.917517083056225</v>
      </c>
    </row>
    <row r="81" spans="1:18" x14ac:dyDescent="0.25">
      <c r="A81">
        <v>24</v>
      </c>
      <c r="B81" s="20" t="s">
        <v>50</v>
      </c>
      <c r="C81" s="19">
        <v>5947.5081600000003</v>
      </c>
      <c r="D81">
        <v>14.631516102698299</v>
      </c>
      <c r="E81">
        <v>49.061748952847502</v>
      </c>
      <c r="F81">
        <v>0.84733007614407996</v>
      </c>
      <c r="G81" s="19">
        <v>823.73173837339198</v>
      </c>
      <c r="H81" s="1">
        <v>31</v>
      </c>
      <c r="I81" s="7">
        <v>2.0686119411730202</v>
      </c>
      <c r="K81" s="13">
        <f t="shared" si="20"/>
        <v>0.34535687428884076</v>
      </c>
      <c r="L81" s="7">
        <f t="shared" si="21"/>
        <v>1.3013797504925289</v>
      </c>
      <c r="M81" s="14">
        <f t="shared" si="22"/>
        <v>4.8282802259657007</v>
      </c>
      <c r="N81" s="7">
        <f t="shared" si="23"/>
        <v>42.932088976389274</v>
      </c>
      <c r="P81" s="4">
        <f t="shared" si="24"/>
        <v>2.652534363875338</v>
      </c>
      <c r="Q81" s="4">
        <f t="shared" si="25"/>
        <v>9.841231364593396</v>
      </c>
      <c r="R81" s="4">
        <f t="shared" si="26"/>
        <v>87.50623427153127</v>
      </c>
    </row>
    <row r="82" spans="1:18" x14ac:dyDescent="0.25">
      <c r="A82">
        <v>25</v>
      </c>
      <c r="B82" s="20" t="s">
        <v>51</v>
      </c>
      <c r="C82" s="19">
        <v>1063.7003520000001</v>
      </c>
      <c r="D82">
        <v>7.6125011917234398</v>
      </c>
      <c r="E82">
        <v>117.28630256929399</v>
      </c>
      <c r="F82">
        <v>2.0100845843236401</v>
      </c>
      <c r="G82" s="19">
        <v>1344.42223573607</v>
      </c>
      <c r="H82" s="1">
        <v>31</v>
      </c>
      <c r="I82" s="7">
        <v>1.9414231424452899</v>
      </c>
      <c r="K82" s="13">
        <f t="shared" si="20"/>
        <v>0.63397084568755913</v>
      </c>
      <c r="L82" s="7">
        <f t="shared" si="21"/>
        <v>2.1576955138123068</v>
      </c>
      <c r="M82" s="14">
        <f t="shared" si="22"/>
        <v>18.99581493358609</v>
      </c>
      <c r="N82" s="7">
        <f t="shared" si="23"/>
        <v>96.132792121895605</v>
      </c>
      <c r="P82" s="4">
        <f t="shared" si="24"/>
        <v>1.8396824407841805</v>
      </c>
      <c r="Q82" s="4">
        <f t="shared" si="25"/>
        <v>16.196106891819838</v>
      </c>
      <c r="R82" s="4">
        <f t="shared" si="26"/>
        <v>81.964210667395989</v>
      </c>
    </row>
    <row r="83" spans="1:18" x14ac:dyDescent="0.25">
      <c r="A83">
        <v>27</v>
      </c>
      <c r="B83" s="20" t="s">
        <v>52</v>
      </c>
      <c r="C83" s="19">
        <v>2.5787520000000002</v>
      </c>
      <c r="D83">
        <v>9.3048330158800692</v>
      </c>
      <c r="E83">
        <v>13.941669045267901</v>
      </c>
      <c r="F83">
        <v>0.259892473121484</v>
      </c>
      <c r="G83" s="19">
        <v>260.76531372572202</v>
      </c>
      <c r="H83" s="1">
        <v>31</v>
      </c>
      <c r="I83" s="7">
        <v>2.4054054054054101</v>
      </c>
      <c r="K83" s="13">
        <f t="shared" si="20"/>
        <v>0.12185735837998224</v>
      </c>
      <c r="L83" s="7">
        <f t="shared" si="21"/>
        <v>0.40297140867024683</v>
      </c>
      <c r="M83" s="14">
        <f t="shared" si="22"/>
        <v>0.4332770685082073</v>
      </c>
      <c r="N83" s="7">
        <f t="shared" si="23"/>
        <v>13.105420568089446</v>
      </c>
      <c r="P83" s="4">
        <f t="shared" si="24"/>
        <v>2.8904100890777054</v>
      </c>
      <c r="Q83" s="4">
        <f t="shared" si="25"/>
        <v>3.1077847788624045</v>
      </c>
      <c r="R83" s="4">
        <f t="shared" si="26"/>
        <v>94.001805132059886</v>
      </c>
    </row>
    <row r="84" spans="1:18" x14ac:dyDescent="0.25">
      <c r="A84">
        <v>35</v>
      </c>
      <c r="B84" s="20" t="s">
        <v>53</v>
      </c>
      <c r="C84" s="19">
        <v>8476.9153920000008</v>
      </c>
      <c r="D84">
        <v>14.3346544884193</v>
      </c>
      <c r="E84">
        <v>39.319269715633801</v>
      </c>
      <c r="F84">
        <v>0.51492681094595605</v>
      </c>
      <c r="G84" s="19">
        <v>481.53736059013801</v>
      </c>
      <c r="H84" s="1">
        <v>31</v>
      </c>
      <c r="I84" s="7">
        <v>1.90082794116438</v>
      </c>
      <c r="K84" s="13">
        <f t="shared" si="20"/>
        <v>0.22699008627192596</v>
      </c>
      <c r="L84" s="7">
        <f t="shared" si="21"/>
        <v>0.75244368322653277</v>
      </c>
      <c r="M84" s="14">
        <f t="shared" si="22"/>
        <v>2.2792023273739668</v>
      </c>
      <c r="N84" s="7">
        <f t="shared" si="23"/>
        <v>36.287623705033305</v>
      </c>
      <c r="P84" s="4">
        <f t="shared" si="24"/>
        <v>1.9136766493080424</v>
      </c>
      <c r="Q84" s="4">
        <f t="shared" si="25"/>
        <v>5.7966547798514405</v>
      </c>
      <c r="R84" s="4">
        <f t="shared" si="26"/>
        <v>92.289668570840519</v>
      </c>
    </row>
    <row r="85" spans="1:18" x14ac:dyDescent="0.25">
      <c r="A85">
        <v>43</v>
      </c>
      <c r="B85" s="20" t="s">
        <v>54</v>
      </c>
      <c r="C85" s="19">
        <v>93603.540095999997</v>
      </c>
      <c r="D85">
        <v>11.7182947983306</v>
      </c>
      <c r="E85">
        <v>28.821802823031</v>
      </c>
      <c r="F85">
        <v>0.57357149768327698</v>
      </c>
      <c r="G85" s="19">
        <v>498.35410531335799</v>
      </c>
      <c r="H85" s="1">
        <v>31</v>
      </c>
      <c r="I85" s="7">
        <v>1.9943634747205199</v>
      </c>
      <c r="K85" s="13">
        <f t="shared" si="20"/>
        <v>0.24932745592885486</v>
      </c>
      <c r="L85" s="7">
        <f t="shared" si="21"/>
        <v>0.82205611695128833</v>
      </c>
      <c r="M85" s="14">
        <f t="shared" si="22"/>
        <v>1.712502190706612</v>
      </c>
      <c r="N85" s="7">
        <f t="shared" si="23"/>
        <v>26.2872445153731</v>
      </c>
      <c r="P85" s="4">
        <f t="shared" si="24"/>
        <v>2.8522022789441803</v>
      </c>
      <c r="Q85" s="4">
        <f t="shared" si="25"/>
        <v>5.9416900504856045</v>
      </c>
      <c r="R85" s="4">
        <f t="shared" si="26"/>
        <v>91.206107670570219</v>
      </c>
    </row>
    <row r="86" spans="1:18" x14ac:dyDescent="0.25">
      <c r="A86">
        <v>44</v>
      </c>
      <c r="B86" s="20" t="s">
        <v>55</v>
      </c>
      <c r="C86" s="19">
        <v>27868.433472000001</v>
      </c>
      <c r="D86">
        <v>24.6030241138739</v>
      </c>
      <c r="E86">
        <v>51.781550166173801</v>
      </c>
      <c r="F86">
        <v>1.0464861253097799</v>
      </c>
      <c r="G86" s="19">
        <v>891.66786123021598</v>
      </c>
      <c r="H86" s="1">
        <v>31</v>
      </c>
      <c r="I86" s="7">
        <v>2.48507091285135</v>
      </c>
      <c r="K86" s="13">
        <f t="shared" si="20"/>
        <v>0.40740439637181225</v>
      </c>
      <c r="L86" s="7">
        <f t="shared" si="21"/>
        <v>2.0648591249889603</v>
      </c>
      <c r="M86" s="14">
        <f t="shared" si="22"/>
        <v>5.4405689957430488</v>
      </c>
      <c r="N86" s="7">
        <f t="shared" si="23"/>
        <v>44.276122045441788</v>
      </c>
      <c r="P86" s="4">
        <f t="shared" si="24"/>
        <v>3.9876348204380823</v>
      </c>
      <c r="Q86" s="4">
        <f t="shared" si="25"/>
        <v>10.506771192217204</v>
      </c>
      <c r="R86" s="4">
        <f t="shared" si="26"/>
        <v>85.50559398734471</v>
      </c>
    </row>
    <row r="87" spans="1:18" x14ac:dyDescent="0.25">
      <c r="A87">
        <v>47</v>
      </c>
      <c r="B87" s="20" t="s">
        <v>56</v>
      </c>
      <c r="C87" s="19">
        <v>1280.2458240000001</v>
      </c>
      <c r="D87">
        <v>24.5859157760393</v>
      </c>
      <c r="E87">
        <v>44.3409401975888</v>
      </c>
      <c r="F87">
        <v>0.64317985910525999</v>
      </c>
      <c r="G87" s="19">
        <v>647.88056797406603</v>
      </c>
      <c r="H87" s="1">
        <v>31</v>
      </c>
      <c r="I87" s="7">
        <v>2.4245195710163898</v>
      </c>
      <c r="K87" s="13">
        <f t="shared" si="20"/>
        <v>0.27500457141883417</v>
      </c>
      <c r="L87" s="7">
        <f t="shared" si="21"/>
        <v>1.2671488343396711</v>
      </c>
      <c r="M87" s="14">
        <f t="shared" si="22"/>
        <v>3.4248933107960662</v>
      </c>
      <c r="N87" s="7">
        <f t="shared" si="23"/>
        <v>39.648898052453063</v>
      </c>
      <c r="P87" s="4">
        <f t="shared" si="24"/>
        <v>2.8577401126207445</v>
      </c>
      <c r="Q87" s="4">
        <f t="shared" si="25"/>
        <v>7.7239979475724043</v>
      </c>
      <c r="R87" s="4">
        <f t="shared" si="26"/>
        <v>89.418261939806854</v>
      </c>
    </row>
    <row r="88" spans="1:18" x14ac:dyDescent="0.25">
      <c r="A88">
        <v>54</v>
      </c>
      <c r="B88" s="20" t="s">
        <v>57</v>
      </c>
      <c r="C88" s="19">
        <v>20444.415551999999</v>
      </c>
      <c r="D88">
        <v>9.1582831701745793</v>
      </c>
      <c r="E88">
        <v>53.003186462105099</v>
      </c>
      <c r="F88">
        <v>0.74957486526956896</v>
      </c>
      <c r="G88" s="19">
        <v>566.13835311005005</v>
      </c>
      <c r="H88" s="1">
        <v>31</v>
      </c>
      <c r="I88" s="7">
        <v>1.8596699359439799</v>
      </c>
      <c r="K88" s="13">
        <f t="shared" si="20"/>
        <v>0.31256461040925065</v>
      </c>
      <c r="L88" s="7">
        <f t="shared" si="21"/>
        <v>0.93745489199275067</v>
      </c>
      <c r="M88" s="14">
        <f t="shared" si="22"/>
        <v>3.6175416926237487</v>
      </c>
      <c r="N88" s="7">
        <f t="shared" si="23"/>
        <v>48.448189877488602</v>
      </c>
      <c r="P88" s="4">
        <f t="shared" si="24"/>
        <v>1.7686764788433784</v>
      </c>
      <c r="Q88" s="4">
        <f t="shared" si="25"/>
        <v>6.8251400228741499</v>
      </c>
      <c r="R88" s="4">
        <f t="shared" si="26"/>
        <v>91.406183498282473</v>
      </c>
    </row>
    <row r="89" spans="1:18" x14ac:dyDescent="0.25">
      <c r="A89">
        <v>62</v>
      </c>
      <c r="B89" s="20" t="s">
        <v>58</v>
      </c>
      <c r="C89" s="19">
        <v>17161.246080000001</v>
      </c>
      <c r="D89">
        <v>12.999553253022199</v>
      </c>
      <c r="E89">
        <v>39.226951121131897</v>
      </c>
      <c r="F89">
        <v>0.57352362260595502</v>
      </c>
      <c r="G89" s="19">
        <v>566.76232237690999</v>
      </c>
      <c r="H89" s="1">
        <v>31</v>
      </c>
      <c r="I89" s="7">
        <v>1.8932096007797601</v>
      </c>
      <c r="K89" s="13">
        <f t="shared" si="20"/>
        <v>0.24930948646073781</v>
      </c>
      <c r="L89" s="7">
        <f t="shared" si="21"/>
        <v>0.81331581007923459</v>
      </c>
      <c r="M89" s="14">
        <f t="shared" si="22"/>
        <v>2.6719318267285654</v>
      </c>
      <c r="N89" s="7">
        <f t="shared" si="23"/>
        <v>35.741703484324098</v>
      </c>
      <c r="P89" s="4">
        <f t="shared" si="24"/>
        <v>2.0733597356769704</v>
      </c>
      <c r="Q89" s="4">
        <f t="shared" si="25"/>
        <v>6.8114695390873061</v>
      </c>
      <c r="R89" s="4">
        <f t="shared" si="26"/>
        <v>91.115170725235728</v>
      </c>
    </row>
    <row r="90" spans="1:18" x14ac:dyDescent="0.25">
      <c r="A90">
        <v>63</v>
      </c>
      <c r="B90" s="20" t="s">
        <v>59</v>
      </c>
      <c r="C90" s="19">
        <v>1294.7425920000001</v>
      </c>
      <c r="D90">
        <v>6.1330482336845602</v>
      </c>
      <c r="E90">
        <v>58.652585076142998</v>
      </c>
      <c r="F90">
        <v>0.51734156215768201</v>
      </c>
      <c r="G90" s="19">
        <v>246.85434860190901</v>
      </c>
      <c r="H90" s="1">
        <v>31</v>
      </c>
      <c r="I90" s="7">
        <v>1.7208914248802301</v>
      </c>
      <c r="K90" s="13">
        <f t="shared" si="20"/>
        <v>0.22792283638167687</v>
      </c>
      <c r="L90" s="7">
        <f t="shared" si="21"/>
        <v>0.54388927268656284</v>
      </c>
      <c r="M90" s="14">
        <f t="shared" si="22"/>
        <v>1.7604386843461064</v>
      </c>
      <c r="N90" s="7">
        <f t="shared" si="23"/>
        <v>56.348257119110329</v>
      </c>
      <c r="P90" s="4">
        <f t="shared" si="24"/>
        <v>0.9273065662502068</v>
      </c>
      <c r="Q90" s="4">
        <f t="shared" si="25"/>
        <v>3.0014681911474121</v>
      </c>
      <c r="R90" s="4">
        <f t="shared" si="26"/>
        <v>96.071225242602381</v>
      </c>
    </row>
    <row r="91" spans="1:18" x14ac:dyDescent="0.25">
      <c r="A91">
        <v>68</v>
      </c>
      <c r="B91" s="21" t="s">
        <v>60</v>
      </c>
      <c r="C91" s="19">
        <v>445.07865600000002</v>
      </c>
      <c r="D91">
        <v>2.5761584832755702</v>
      </c>
      <c r="E91">
        <v>41.778059570665398</v>
      </c>
      <c r="F91">
        <v>0.42953804046750199</v>
      </c>
      <c r="G91" s="19">
        <v>319.98742811144098</v>
      </c>
      <c r="H91" s="1">
        <v>31</v>
      </c>
      <c r="I91" s="7">
        <v>0.90322580645161299</v>
      </c>
      <c r="K91" s="13">
        <f t="shared" si="20"/>
        <v>0.19327224355253492</v>
      </c>
      <c r="L91" s="7">
        <f t="shared" si="21"/>
        <v>0.21805705931933475</v>
      </c>
      <c r="M91" s="14">
        <f t="shared" si="22"/>
        <v>1.6321026646307544</v>
      </c>
      <c r="N91" s="7">
        <f t="shared" si="23"/>
        <v>39.927899846715306</v>
      </c>
      <c r="P91" s="4">
        <f t="shared" si="24"/>
        <v>0.52194156827820759</v>
      </c>
      <c r="Q91" s="4">
        <f t="shared" si="25"/>
        <v>3.9066023683319671</v>
      </c>
      <c r="R91" s="4">
        <f t="shared" si="26"/>
        <v>95.571456063389817</v>
      </c>
    </row>
    <row r="92" spans="1:18" x14ac:dyDescent="0.25">
      <c r="C92" s="16"/>
      <c r="H92" s="11"/>
      <c r="K92" s="13"/>
      <c r="L92" s="7"/>
      <c r="M92" s="14"/>
      <c r="N92" s="7"/>
      <c r="P92" s="7"/>
    </row>
    <row r="93" spans="1:18" x14ac:dyDescent="0.25">
      <c r="C93" s="5"/>
      <c r="H93" s="11"/>
      <c r="K93" s="13"/>
      <c r="L93" s="7"/>
      <c r="M93" s="14"/>
      <c r="N93" s="7"/>
      <c r="P93" s="7"/>
    </row>
    <row r="94" spans="1:18" x14ac:dyDescent="0.25">
      <c r="C94" s="16"/>
      <c r="H94" s="11"/>
      <c r="K94" s="13"/>
      <c r="L94" s="7"/>
      <c r="M94" s="14"/>
      <c r="N94" s="7"/>
      <c r="P94" s="7"/>
    </row>
    <row r="95" spans="1:18" x14ac:dyDescent="0.25">
      <c r="B95" s="1">
        <v>7761.8819999999996</v>
      </c>
      <c r="C95" s="5"/>
      <c r="H95" s="11"/>
      <c r="K95" s="13"/>
      <c r="L95" s="7"/>
      <c r="M95" s="14"/>
      <c r="N95" s="7"/>
      <c r="P95" s="7"/>
    </row>
    <row r="96" spans="1:18" x14ac:dyDescent="0.25">
      <c r="A96" s="1" t="s">
        <v>6</v>
      </c>
      <c r="B96" s="1" t="s">
        <v>1</v>
      </c>
      <c r="C96" s="1" t="s">
        <v>2</v>
      </c>
      <c r="D96" s="1" t="s">
        <v>19</v>
      </c>
      <c r="E96" s="1" t="s">
        <v>15</v>
      </c>
      <c r="F96" s="1" t="s">
        <v>17</v>
      </c>
      <c r="G96" s="1" t="s">
        <v>62</v>
      </c>
      <c r="H96" s="1" t="s">
        <v>20</v>
      </c>
      <c r="I96" s="1" t="s">
        <v>20</v>
      </c>
      <c r="K96" s="11" t="s">
        <v>23</v>
      </c>
      <c r="L96" s="11" t="s">
        <v>24</v>
      </c>
      <c r="M96" s="11" t="s">
        <v>25</v>
      </c>
      <c r="N96" s="11" t="s">
        <v>26</v>
      </c>
      <c r="P96" s="1" t="s">
        <v>30</v>
      </c>
      <c r="Q96" s="1" t="s">
        <v>31</v>
      </c>
      <c r="R96" s="1" t="s">
        <v>29</v>
      </c>
    </row>
    <row r="97" spans="1:18" ht="15.75" x14ac:dyDescent="0.3">
      <c r="C97" s="1" t="s">
        <v>3</v>
      </c>
      <c r="D97" s="1" t="s">
        <v>16</v>
      </c>
      <c r="E97" s="1" t="s">
        <v>16</v>
      </c>
      <c r="F97" t="s">
        <v>18</v>
      </c>
      <c r="G97" s="8" t="s">
        <v>63</v>
      </c>
      <c r="H97" s="1" t="s">
        <v>21</v>
      </c>
      <c r="I97" s="1" t="s">
        <v>22</v>
      </c>
      <c r="K97" s="12"/>
      <c r="L97" s="12"/>
      <c r="M97" s="12"/>
      <c r="N97" s="12" t="s">
        <v>27</v>
      </c>
      <c r="P97" s="1" t="s">
        <v>33</v>
      </c>
      <c r="Q97" s="1" t="s">
        <v>34</v>
      </c>
      <c r="R97" s="1" t="s">
        <v>35</v>
      </c>
    </row>
    <row r="98" spans="1:18" ht="18.75" x14ac:dyDescent="0.3">
      <c r="B98" s="2" t="s">
        <v>4</v>
      </c>
      <c r="C98" s="2" t="s">
        <v>4</v>
      </c>
      <c r="D98" s="2" t="s">
        <v>4</v>
      </c>
      <c r="E98" s="2" t="s">
        <v>4</v>
      </c>
      <c r="F98" s="2" t="s">
        <v>4</v>
      </c>
      <c r="G98" s="2" t="s">
        <v>4</v>
      </c>
      <c r="I98" s="2" t="s">
        <v>4</v>
      </c>
      <c r="K98" s="12" t="s">
        <v>18</v>
      </c>
      <c r="L98" s="12" t="s">
        <v>28</v>
      </c>
      <c r="M98" s="13" t="s">
        <v>16</v>
      </c>
      <c r="N98" s="13" t="s">
        <v>16</v>
      </c>
      <c r="P98" s="1" t="s">
        <v>32</v>
      </c>
      <c r="Q98" s="1" t="s">
        <v>32</v>
      </c>
      <c r="R98" s="1" t="s">
        <v>32</v>
      </c>
    </row>
    <row r="99" spans="1:18" ht="15.75" x14ac:dyDescent="0.3">
      <c r="C99" s="1"/>
      <c r="D99" s="1"/>
      <c r="E99" s="1"/>
      <c r="G99" s="8"/>
      <c r="K99" s="12"/>
      <c r="L99" s="12"/>
      <c r="M99" s="12"/>
      <c r="N99" s="12"/>
    </row>
    <row r="100" spans="1:18" x14ac:dyDescent="0.25">
      <c r="A100">
        <v>1</v>
      </c>
      <c r="B100" s="18" t="s">
        <v>38</v>
      </c>
      <c r="C100" s="19">
        <v>33444.461951999998</v>
      </c>
      <c r="D100">
        <v>289.42206539499898</v>
      </c>
      <c r="E100">
        <v>96.348574643802607</v>
      </c>
      <c r="F100">
        <v>2.7873883308526799</v>
      </c>
      <c r="G100" s="19">
        <v>2319.1365808199998</v>
      </c>
      <c r="H100" s="1">
        <v>30</v>
      </c>
      <c r="I100" s="7">
        <v>8.6387398877177208</v>
      </c>
      <c r="K100" s="13">
        <f>1-EXP(-0.5*F100)</f>
        <v>0.75184312329044789</v>
      </c>
      <c r="L100" s="7">
        <f>F100*(1-1/(1+D100/I100*K100*1/F100))*I100</f>
        <v>21.680380973328564</v>
      </c>
      <c r="M100" s="14">
        <f>MIN(0.95*(E100-L100),0.95*G100/($B$95)*(E100-L100))</f>
        <v>21.194273811003729</v>
      </c>
      <c r="N100" s="7">
        <f>E100-L100-M100</f>
        <v>53.473919859470314</v>
      </c>
      <c r="P100" s="4">
        <f>L100/E100*100</f>
        <v>22.502025643327048</v>
      </c>
      <c r="Q100" s="4">
        <f>M100/E100*100</f>
        <v>21.997495956072246</v>
      </c>
      <c r="R100" s="4">
        <f>N100/E100*100</f>
        <v>55.500478400600706</v>
      </c>
    </row>
    <row r="101" spans="1:18" x14ac:dyDescent="0.25">
      <c r="A101">
        <v>2</v>
      </c>
      <c r="B101" s="18" t="s">
        <v>39</v>
      </c>
      <c r="C101" s="19">
        <v>4407.7841280000002</v>
      </c>
      <c r="D101">
        <v>254.32925099639499</v>
      </c>
      <c r="E101">
        <v>100.23359712916501</v>
      </c>
      <c r="F101">
        <v>3.23647801577915</v>
      </c>
      <c r="G101" s="19">
        <v>2573.80977139475</v>
      </c>
      <c r="H101" s="1">
        <v>30</v>
      </c>
      <c r="I101" s="7">
        <v>7.3766899103458101</v>
      </c>
      <c r="K101" s="13">
        <f t="shared" ref="K101:K122" si="27">1-EXP(-0.5*F101)</f>
        <v>0.80175249583727926</v>
      </c>
      <c r="L101" s="7">
        <f t="shared" ref="L101:L122" si="28">F101*(1-1/(1+D101/I101*K101*1/F101))*I101</f>
        <v>21.372157057397438</v>
      </c>
      <c r="M101" s="14">
        <f t="shared" ref="M101:M122" si="29">MIN(0.95*(E101-L101),0.95*G101/($B$95)*(E101-L101))</f>
        <v>24.842638395021723</v>
      </c>
      <c r="N101" s="7">
        <f t="shared" ref="N101:N122" si="30">E101-L101-M101</f>
        <v>54.018801676745838</v>
      </c>
      <c r="P101" s="4">
        <f t="shared" ref="P101:P122" si="31">L101/E101*100</f>
        <v>21.322348663050001</v>
      </c>
      <c r="Q101" s="4">
        <f t="shared" ref="Q101:Q122" si="32">M101/E101*100</f>
        <v>24.78474194935707</v>
      </c>
      <c r="R101" s="4">
        <f t="shared" ref="R101:R122" si="33">N101/E101*100</f>
        <v>53.892909387592923</v>
      </c>
    </row>
    <row r="102" spans="1:18" x14ac:dyDescent="0.25">
      <c r="A102">
        <v>3</v>
      </c>
      <c r="B102" s="18" t="s">
        <v>40</v>
      </c>
      <c r="C102" s="19">
        <v>1092.693888</v>
      </c>
      <c r="D102">
        <v>245.21141899515601</v>
      </c>
      <c r="E102">
        <v>72.648450563288193</v>
      </c>
      <c r="F102">
        <v>4.5774729315249001E-2</v>
      </c>
      <c r="G102" s="19">
        <v>116.99858766443</v>
      </c>
      <c r="H102" s="1">
        <v>30</v>
      </c>
      <c r="I102" s="7">
        <v>9.3226814644725096</v>
      </c>
      <c r="K102" s="13">
        <f t="shared" si="27"/>
        <v>2.2627435732911705E-2</v>
      </c>
      <c r="L102" s="7">
        <f t="shared" si="28"/>
        <v>0.39626586619623794</v>
      </c>
      <c r="M102" s="14">
        <f t="shared" si="29"/>
        <v>1.0346373968282223</v>
      </c>
      <c r="N102" s="7">
        <f t="shared" si="30"/>
        <v>71.217547300263746</v>
      </c>
      <c r="P102" s="4">
        <f t="shared" si="31"/>
        <v>0.54545673462234168</v>
      </c>
      <c r="Q102" s="4">
        <f t="shared" si="32"/>
        <v>1.4241699427944314</v>
      </c>
      <c r="R102" s="4">
        <f t="shared" si="33"/>
        <v>98.030373322583245</v>
      </c>
    </row>
    <row r="103" spans="1:18" x14ac:dyDescent="0.25">
      <c r="A103">
        <v>4</v>
      </c>
      <c r="B103" s="18" t="s">
        <v>41</v>
      </c>
      <c r="C103" s="19">
        <v>370.22515199999998</v>
      </c>
      <c r="D103">
        <v>234.445892875184</v>
      </c>
      <c r="E103">
        <v>100.53401184073</v>
      </c>
      <c r="F103">
        <v>2.1668165663639698</v>
      </c>
      <c r="G103" s="19">
        <v>2432.7308131053601</v>
      </c>
      <c r="H103" s="1">
        <v>30</v>
      </c>
      <c r="I103" s="7">
        <v>12.289533132530099</v>
      </c>
      <c r="K103" s="13">
        <f t="shared" si="27"/>
        <v>0.66155994187500577</v>
      </c>
      <c r="L103" s="7">
        <f t="shared" si="28"/>
        <v>22.72713574080398</v>
      </c>
      <c r="M103" s="14">
        <f t="shared" si="29"/>
        <v>23.166936280630523</v>
      </c>
      <c r="N103" s="7">
        <f t="shared" si="30"/>
        <v>54.639939819295506</v>
      </c>
      <c r="P103" s="4">
        <f t="shared" si="31"/>
        <v>22.606414808959595</v>
      </c>
      <c r="Q103" s="4">
        <f t="shared" si="32"/>
        <v>23.043879236941731</v>
      </c>
      <c r="R103" s="4">
        <f t="shared" si="33"/>
        <v>54.349705954098681</v>
      </c>
    </row>
    <row r="104" spans="1:18" x14ac:dyDescent="0.25">
      <c r="A104">
        <v>6</v>
      </c>
      <c r="B104" s="18" t="s">
        <v>42</v>
      </c>
      <c r="C104" s="19">
        <v>837.46713599999998</v>
      </c>
      <c r="D104">
        <v>259.16965971178797</v>
      </c>
      <c r="E104">
        <v>80.934067996670606</v>
      </c>
      <c r="F104">
        <v>1.6848955747679E-3</v>
      </c>
      <c r="G104" s="19">
        <v>5.5176734193658703</v>
      </c>
      <c r="H104" s="1">
        <v>30</v>
      </c>
      <c r="I104" s="7">
        <v>9.47936085219707</v>
      </c>
      <c r="K104" s="13">
        <f t="shared" si="27"/>
        <v>8.4209302787585649E-4</v>
      </c>
      <c r="L104" s="7">
        <f t="shared" si="28"/>
        <v>1.4882586803130007E-2</v>
      </c>
      <c r="M104" s="14">
        <f t="shared" si="29"/>
        <v>5.4646715388114137E-2</v>
      </c>
      <c r="N104" s="7">
        <f t="shared" si="30"/>
        <v>80.864538694479364</v>
      </c>
      <c r="P104" s="4">
        <f t="shared" si="31"/>
        <v>1.8388531766057072E-2</v>
      </c>
      <c r="Q104" s="4">
        <f t="shared" si="32"/>
        <v>6.7520040374545537E-2</v>
      </c>
      <c r="R104" s="4">
        <f t="shared" si="33"/>
        <v>99.914091427859404</v>
      </c>
    </row>
    <row r="105" spans="1:18" x14ac:dyDescent="0.25">
      <c r="A105">
        <v>7</v>
      </c>
      <c r="B105" s="18" t="s">
        <v>43</v>
      </c>
      <c r="C105" s="19">
        <v>619.52774399999998</v>
      </c>
      <c r="D105">
        <v>196.360345740127</v>
      </c>
      <c r="E105">
        <v>81.178988582855794</v>
      </c>
      <c r="F105">
        <v>0.87550689876440102</v>
      </c>
      <c r="G105" s="19">
        <v>374.03877277901603</v>
      </c>
      <c r="H105" s="1">
        <v>30</v>
      </c>
      <c r="I105" s="7">
        <v>7.4089323883451499</v>
      </c>
      <c r="K105" s="13">
        <f t="shared" si="27"/>
        <v>0.35451509205687204</v>
      </c>
      <c r="L105" s="7">
        <f t="shared" si="28"/>
        <v>5.933667236350586</v>
      </c>
      <c r="M105" s="14">
        <f t="shared" si="29"/>
        <v>3.4447102224845767</v>
      </c>
      <c r="N105" s="7">
        <f t="shared" si="30"/>
        <v>71.800611124020634</v>
      </c>
      <c r="P105" s="4">
        <f t="shared" si="31"/>
        <v>7.3093633462732228</v>
      </c>
      <c r="Q105" s="4">
        <f t="shared" si="32"/>
        <v>4.2433519838310296</v>
      </c>
      <c r="R105" s="4">
        <f t="shared" si="33"/>
        <v>88.447284669895751</v>
      </c>
    </row>
    <row r="106" spans="1:18" x14ac:dyDescent="0.25">
      <c r="A106">
        <v>8</v>
      </c>
      <c r="B106" s="18" t="s">
        <v>44</v>
      </c>
      <c r="C106" s="19">
        <v>33771.127103999999</v>
      </c>
      <c r="D106">
        <v>51.180831636162203</v>
      </c>
      <c r="E106">
        <v>72.646707980911998</v>
      </c>
      <c r="F106">
        <v>1.5035776467480499</v>
      </c>
      <c r="G106" s="19">
        <v>824.28715345909995</v>
      </c>
      <c r="H106" s="1">
        <v>30</v>
      </c>
      <c r="I106" s="7">
        <v>4.4290381364939302</v>
      </c>
      <c r="K106" s="13">
        <f t="shared" si="27"/>
        <v>0.52847767227979214</v>
      </c>
      <c r="L106" s="7">
        <f t="shared" si="28"/>
        <v>5.3437350341902148</v>
      </c>
      <c r="M106" s="14">
        <f t="shared" si="29"/>
        <v>6.7899933534300958</v>
      </c>
      <c r="N106" s="7">
        <f t="shared" si="30"/>
        <v>60.512979593291682</v>
      </c>
      <c r="P106" s="4">
        <f t="shared" si="31"/>
        <v>7.3557841541756961</v>
      </c>
      <c r="Q106" s="4">
        <f t="shared" si="32"/>
        <v>9.3465946938905677</v>
      </c>
      <c r="R106" s="4">
        <f t="shared" si="33"/>
        <v>83.297621151933726</v>
      </c>
    </row>
    <row r="107" spans="1:18" x14ac:dyDescent="0.25">
      <c r="A107">
        <v>10</v>
      </c>
      <c r="B107" s="18" t="s">
        <v>45</v>
      </c>
      <c r="C107" s="19">
        <v>108139.198464</v>
      </c>
      <c r="D107">
        <v>153.1984042439</v>
      </c>
      <c r="E107">
        <v>103.52177767574599</v>
      </c>
      <c r="F107">
        <v>3.2823392272796599</v>
      </c>
      <c r="G107" s="19">
        <v>2145.3701780960801</v>
      </c>
      <c r="H107" s="1">
        <v>30</v>
      </c>
      <c r="I107" s="7">
        <v>7.1346140460329499</v>
      </c>
      <c r="K107" s="13">
        <f t="shared" si="27"/>
        <v>0.8062467067821727</v>
      </c>
      <c r="L107" s="7">
        <f t="shared" si="28"/>
        <v>19.685844074588733</v>
      </c>
      <c r="M107" s="14">
        <f t="shared" si="29"/>
        <v>22.01349572316709</v>
      </c>
      <c r="N107" s="7">
        <f t="shared" si="30"/>
        <v>61.822437877990176</v>
      </c>
      <c r="P107" s="4">
        <f t="shared" si="31"/>
        <v>19.016137972677903</v>
      </c>
      <c r="Q107" s="4">
        <f t="shared" si="32"/>
        <v>21.264603658679839</v>
      </c>
      <c r="R107" s="4">
        <f t="shared" si="33"/>
        <v>59.719258368642258</v>
      </c>
    </row>
    <row r="108" spans="1:18" x14ac:dyDescent="0.25">
      <c r="A108">
        <v>13</v>
      </c>
      <c r="B108" s="18" t="s">
        <v>46</v>
      </c>
      <c r="C108" s="19">
        <v>0.69696000000000002</v>
      </c>
      <c r="D108">
        <v>3.80702877044678</v>
      </c>
      <c r="E108" t="s">
        <v>61</v>
      </c>
      <c r="F108">
        <v>1.5477777719497701</v>
      </c>
      <c r="G108" s="19" t="s">
        <v>61</v>
      </c>
      <c r="H108" s="1">
        <v>30</v>
      </c>
      <c r="I108" s="7">
        <v>0</v>
      </c>
      <c r="K108" s="13">
        <f t="shared" si="27"/>
        <v>0.53878404007664327</v>
      </c>
      <c r="L108" s="7" t="e">
        <f t="shared" si="28"/>
        <v>#DIV/0!</v>
      </c>
      <c r="M108" s="14" t="e">
        <f t="shared" si="29"/>
        <v>#VALUE!</v>
      </c>
      <c r="N108" s="7" t="e">
        <f t="shared" si="30"/>
        <v>#VALUE!</v>
      </c>
      <c r="P108" s="4" t="e">
        <f t="shared" si="31"/>
        <v>#DIV/0!</v>
      </c>
      <c r="Q108" s="4" t="e">
        <f t="shared" si="32"/>
        <v>#VALUE!</v>
      </c>
      <c r="R108" s="4" t="e">
        <f t="shared" si="33"/>
        <v>#VALUE!</v>
      </c>
    </row>
    <row r="109" spans="1:18" x14ac:dyDescent="0.25">
      <c r="A109">
        <v>14</v>
      </c>
      <c r="B109" s="20" t="s">
        <v>47</v>
      </c>
      <c r="C109" s="19">
        <v>41252.086655999999</v>
      </c>
      <c r="D109">
        <v>123.583524074141</v>
      </c>
      <c r="E109">
        <v>101.92333047597999</v>
      </c>
      <c r="F109">
        <v>3.1674640649405501</v>
      </c>
      <c r="G109" s="19">
        <v>1882.5653500604301</v>
      </c>
      <c r="H109" s="1">
        <v>30</v>
      </c>
      <c r="I109" s="7">
        <v>7.0611215673288497</v>
      </c>
      <c r="K109" s="13">
        <f t="shared" si="27"/>
        <v>0.7947921749150344</v>
      </c>
      <c r="L109" s="7">
        <f t="shared" si="28"/>
        <v>18.217618744899568</v>
      </c>
      <c r="M109" s="14">
        <f t="shared" si="29"/>
        <v>19.286868684904633</v>
      </c>
      <c r="N109" s="7">
        <f t="shared" si="30"/>
        <v>64.418843046175795</v>
      </c>
      <c r="P109" s="4">
        <f t="shared" si="31"/>
        <v>17.873845624768773</v>
      </c>
      <c r="Q109" s="4">
        <f t="shared" si="32"/>
        <v>18.922918427837203</v>
      </c>
      <c r="R109" s="4">
        <f t="shared" si="33"/>
        <v>63.20323594739402</v>
      </c>
    </row>
    <row r="110" spans="1:18" x14ac:dyDescent="0.25">
      <c r="A110">
        <v>15</v>
      </c>
      <c r="B110" s="20" t="s">
        <v>48</v>
      </c>
      <c r="C110" s="19">
        <v>1303.872768</v>
      </c>
      <c r="D110">
        <v>118.141041086325</v>
      </c>
      <c r="E110">
        <v>66.635103083480701</v>
      </c>
      <c r="F110">
        <v>0.33414052378576697</v>
      </c>
      <c r="G110" s="19">
        <v>531.08848645720502</v>
      </c>
      <c r="H110" s="1">
        <v>30</v>
      </c>
      <c r="I110" s="7">
        <v>4.7239683557836196</v>
      </c>
      <c r="K110" s="13">
        <f t="shared" si="27"/>
        <v>0.15385984216057946</v>
      </c>
      <c r="L110" s="7">
        <f t="shared" si="28"/>
        <v>1.452350019984668</v>
      </c>
      <c r="M110" s="14">
        <f t="shared" si="29"/>
        <v>4.2369774732758838</v>
      </c>
      <c r="N110" s="7">
        <f t="shared" si="30"/>
        <v>60.945775590220151</v>
      </c>
      <c r="P110" s="4">
        <f t="shared" si="31"/>
        <v>2.1795569493832079</v>
      </c>
      <c r="Q110" s="4">
        <f t="shared" si="32"/>
        <v>6.3584766545161386</v>
      </c>
      <c r="R110" s="4">
        <f t="shared" si="33"/>
        <v>91.461966396100664</v>
      </c>
    </row>
    <row r="111" spans="1:18" x14ac:dyDescent="0.25">
      <c r="A111">
        <v>16</v>
      </c>
      <c r="B111" s="20" t="s">
        <v>49</v>
      </c>
      <c r="C111" s="19">
        <v>2202.672384</v>
      </c>
      <c r="D111">
        <v>148.595784393787</v>
      </c>
      <c r="E111">
        <v>73.001323048123396</v>
      </c>
      <c r="F111">
        <v>0.207098320407229</v>
      </c>
      <c r="G111" s="19">
        <v>293.285393066501</v>
      </c>
      <c r="H111" s="1">
        <v>30</v>
      </c>
      <c r="I111" s="7">
        <v>5.5001265662574399</v>
      </c>
      <c r="K111" s="13">
        <f t="shared" si="27"/>
        <v>9.8368302745482916E-2</v>
      </c>
      <c r="L111" s="7">
        <f t="shared" si="28"/>
        <v>1.0567200217978652</v>
      </c>
      <c r="M111" s="14">
        <f t="shared" si="29"/>
        <v>2.582529097802543</v>
      </c>
      <c r="N111" s="7">
        <f t="shared" si="30"/>
        <v>69.362073928522975</v>
      </c>
      <c r="P111" s="4">
        <f t="shared" si="31"/>
        <v>1.4475354386402861</v>
      </c>
      <c r="Q111" s="4">
        <f t="shared" si="32"/>
        <v>3.5376469767542531</v>
      </c>
      <c r="R111" s="4">
        <f t="shared" si="33"/>
        <v>95.014817584605439</v>
      </c>
    </row>
    <row r="112" spans="1:18" x14ac:dyDescent="0.25">
      <c r="A112">
        <v>24</v>
      </c>
      <c r="B112" s="20" t="s">
        <v>50</v>
      </c>
      <c r="C112" s="19">
        <v>5947.5081600000003</v>
      </c>
      <c r="D112">
        <v>36.989627696021003</v>
      </c>
      <c r="E112">
        <v>59.877082070398401</v>
      </c>
      <c r="F112">
        <v>0.79984014927840597</v>
      </c>
      <c r="G112" s="19">
        <v>707.62909448404298</v>
      </c>
      <c r="H112" s="1">
        <v>30</v>
      </c>
      <c r="I112" s="7">
        <v>2.6160426554168899</v>
      </c>
      <c r="K112" s="13">
        <f t="shared" si="27"/>
        <v>0.3296263762517514</v>
      </c>
      <c r="L112" s="7">
        <f t="shared" si="28"/>
        <v>1.7859300178255244</v>
      </c>
      <c r="M112" s="14">
        <f t="shared" si="29"/>
        <v>5.0312076192696766</v>
      </c>
      <c r="N112" s="7">
        <f t="shared" si="30"/>
        <v>53.059944433303201</v>
      </c>
      <c r="P112" s="4">
        <f t="shared" si="31"/>
        <v>2.9826604037347364</v>
      </c>
      <c r="Q112" s="4">
        <f t="shared" si="32"/>
        <v>8.402559786320932</v>
      </c>
      <c r="R112" s="4">
        <f t="shared" si="33"/>
        <v>88.614779809944338</v>
      </c>
    </row>
    <row r="113" spans="1:18" x14ac:dyDescent="0.25">
      <c r="A113">
        <v>25</v>
      </c>
      <c r="B113" s="20" t="s">
        <v>51</v>
      </c>
      <c r="C113" s="19">
        <v>1063.7003520000001</v>
      </c>
      <c r="D113">
        <v>1.8119688107479699</v>
      </c>
      <c r="E113">
        <v>114.913661178064</v>
      </c>
      <c r="F113">
        <v>1.71769350387848</v>
      </c>
      <c r="G113" s="19">
        <v>1151.8161111377699</v>
      </c>
      <c r="H113" s="1">
        <v>30</v>
      </c>
      <c r="I113" s="7">
        <v>7.8626654435853798E-3</v>
      </c>
      <c r="K113" s="13">
        <f t="shared" si="27"/>
        <v>0.57634962532444201</v>
      </c>
      <c r="L113" s="7">
        <f t="shared" si="28"/>
        <v>1.333321898997834E-2</v>
      </c>
      <c r="M113" s="14">
        <f t="shared" si="29"/>
        <v>16.197984776419077</v>
      </c>
      <c r="N113" s="7">
        <f t="shared" si="30"/>
        <v>98.702343182654943</v>
      </c>
      <c r="P113" s="4">
        <f t="shared" si="31"/>
        <v>1.1602814542056843E-2</v>
      </c>
      <c r="Q113" s="4">
        <f t="shared" si="32"/>
        <v>14.095786880656039</v>
      </c>
      <c r="R113" s="4">
        <f t="shared" si="33"/>
        <v>85.892610304801892</v>
      </c>
    </row>
    <row r="114" spans="1:18" x14ac:dyDescent="0.25">
      <c r="A114">
        <v>27</v>
      </c>
      <c r="B114" s="20" t="s">
        <v>52</v>
      </c>
      <c r="C114" s="19">
        <v>2.5787520000000002</v>
      </c>
      <c r="D114">
        <v>38.674754587379702</v>
      </c>
      <c r="E114">
        <v>34.061034067256998</v>
      </c>
      <c r="F114">
        <v>0.203333340336879</v>
      </c>
      <c r="G114" s="19">
        <v>166.19380147833601</v>
      </c>
      <c r="H114" s="1">
        <v>30</v>
      </c>
      <c r="I114" s="7">
        <v>2.7567567567567601</v>
      </c>
      <c r="K114" s="13">
        <f t="shared" si="27"/>
        <v>9.6669391469942356E-2</v>
      </c>
      <c r="L114" s="7">
        <f t="shared" si="28"/>
        <v>0.48745595956445575</v>
      </c>
      <c r="M114" s="14">
        <f t="shared" si="29"/>
        <v>0.68291872334569104</v>
      </c>
      <c r="N114" s="7">
        <f t="shared" si="30"/>
        <v>32.890659384346847</v>
      </c>
      <c r="P114" s="4">
        <f t="shared" si="31"/>
        <v>1.4311249582203642</v>
      </c>
      <c r="Q114" s="4">
        <f t="shared" si="32"/>
        <v>2.0049852919826159</v>
      </c>
      <c r="R114" s="4">
        <f t="shared" si="33"/>
        <v>96.563889749796999</v>
      </c>
    </row>
    <row r="115" spans="1:18" x14ac:dyDescent="0.25">
      <c r="A115">
        <v>35</v>
      </c>
      <c r="B115" s="20" t="s">
        <v>53</v>
      </c>
      <c r="C115" s="19">
        <v>8476.9153920000008</v>
      </c>
      <c r="D115">
        <v>16.639535009756599</v>
      </c>
      <c r="E115">
        <v>45.4889061696977</v>
      </c>
      <c r="F115">
        <v>0.49558320690028401</v>
      </c>
      <c r="G115" s="19">
        <v>409.99501207376699</v>
      </c>
      <c r="H115" s="1">
        <v>30</v>
      </c>
      <c r="I115" s="7">
        <v>1.74536903812476</v>
      </c>
      <c r="K115" s="13">
        <f t="shared" si="27"/>
        <v>0.21947741545578847</v>
      </c>
      <c r="L115" s="7">
        <f t="shared" si="28"/>
        <v>0.69933767220407761</v>
      </c>
      <c r="M115" s="14">
        <f t="shared" si="29"/>
        <v>2.2475637600601597</v>
      </c>
      <c r="N115" s="7">
        <f t="shared" si="30"/>
        <v>42.542004737433459</v>
      </c>
      <c r="P115" s="4">
        <f t="shared" si="31"/>
        <v>1.5373807178286019</v>
      </c>
      <c r="Q115" s="4">
        <f t="shared" si="32"/>
        <v>4.9409052652872267</v>
      </c>
      <c r="R115" s="4">
        <f t="shared" si="33"/>
        <v>93.521714016884161</v>
      </c>
    </row>
    <row r="116" spans="1:18" x14ac:dyDescent="0.25">
      <c r="A116">
        <v>43</v>
      </c>
      <c r="B116" s="20" t="s">
        <v>54</v>
      </c>
      <c r="C116" s="19">
        <v>93603.540095999997</v>
      </c>
      <c r="D116">
        <v>29.901916339784801</v>
      </c>
      <c r="E116">
        <v>42.009847515161397</v>
      </c>
      <c r="F116">
        <v>0.653626936073612</v>
      </c>
      <c r="G116" s="19">
        <v>456.40327115008199</v>
      </c>
      <c r="H116" s="1">
        <v>30</v>
      </c>
      <c r="I116" s="7">
        <v>2.9052073452040501</v>
      </c>
      <c r="K116" s="13">
        <f t="shared" si="27"/>
        <v>0.27878173926164251</v>
      </c>
      <c r="L116" s="7">
        <f t="shared" si="28"/>
        <v>1.5466117284313969</v>
      </c>
      <c r="M116" s="14">
        <f t="shared" si="29"/>
        <v>2.2602991794595177</v>
      </c>
      <c r="N116" s="7">
        <f t="shared" si="30"/>
        <v>38.202936607270487</v>
      </c>
      <c r="P116" s="4">
        <f t="shared" si="31"/>
        <v>3.6815456849092896</v>
      </c>
      <c r="Q116" s="4">
        <f t="shared" si="32"/>
        <v>5.3804031986637737</v>
      </c>
      <c r="R116" s="4">
        <f t="shared" si="33"/>
        <v>90.938051116426948</v>
      </c>
    </row>
    <row r="117" spans="1:18" x14ac:dyDescent="0.25">
      <c r="A117">
        <v>44</v>
      </c>
      <c r="B117" s="20" t="s">
        <v>55</v>
      </c>
      <c r="C117" s="19">
        <v>27868.433472000001</v>
      </c>
      <c r="D117">
        <v>64.404910708412302</v>
      </c>
      <c r="E117">
        <v>67.716921332090493</v>
      </c>
      <c r="F117">
        <v>1.2837432401308899</v>
      </c>
      <c r="G117" s="19">
        <v>861.62570833268001</v>
      </c>
      <c r="H117" s="1">
        <v>30</v>
      </c>
      <c r="I117" s="7">
        <v>4.7213578854440499</v>
      </c>
      <c r="K117" s="13">
        <f t="shared" si="27"/>
        <v>0.47369354407147668</v>
      </c>
      <c r="L117" s="7">
        <f t="shared" si="28"/>
        <v>5.0564539940259809</v>
      </c>
      <c r="M117" s="14">
        <f t="shared" si="29"/>
        <v>6.6079819400611557</v>
      </c>
      <c r="N117" s="7">
        <f t="shared" si="30"/>
        <v>56.052485398003355</v>
      </c>
      <c r="P117" s="4">
        <f t="shared" si="31"/>
        <v>7.467046484923066</v>
      </c>
      <c r="Q117" s="4">
        <f t="shared" si="32"/>
        <v>9.7582433017811852</v>
      </c>
      <c r="R117" s="4">
        <f t="shared" si="33"/>
        <v>82.774710213295748</v>
      </c>
    </row>
    <row r="118" spans="1:18" x14ac:dyDescent="0.25">
      <c r="A118">
        <v>47</v>
      </c>
      <c r="B118" s="20" t="s">
        <v>56</v>
      </c>
      <c r="C118" s="19">
        <v>1280.2458240000001</v>
      </c>
      <c r="D118">
        <v>50.082586787328303</v>
      </c>
      <c r="E118">
        <v>62.6356260667743</v>
      </c>
      <c r="F118">
        <v>0.73753307515230404</v>
      </c>
      <c r="G118" s="19">
        <v>623.46297162395194</v>
      </c>
      <c r="H118" s="1">
        <v>30</v>
      </c>
      <c r="I118" s="7">
        <v>4.2362676248026601</v>
      </c>
      <c r="K118" s="13">
        <f t="shared" si="27"/>
        <v>0.30841314885302273</v>
      </c>
      <c r="L118" s="7">
        <f t="shared" si="28"/>
        <v>2.5987264194762312</v>
      </c>
      <c r="M118" s="14">
        <f t="shared" si="29"/>
        <v>4.5812658151893793</v>
      </c>
      <c r="N118" s="7">
        <f t="shared" si="30"/>
        <v>55.455633832108688</v>
      </c>
      <c r="P118" s="4">
        <f t="shared" si="31"/>
        <v>4.1489589594040188</v>
      </c>
      <c r="Q118" s="4">
        <f t="shared" si="32"/>
        <v>7.3141534664400165</v>
      </c>
      <c r="R118" s="4">
        <f t="shared" si="33"/>
        <v>88.536887574155969</v>
      </c>
    </row>
    <row r="119" spans="1:18" x14ac:dyDescent="0.25">
      <c r="A119">
        <v>54</v>
      </c>
      <c r="B119" s="20" t="s">
        <v>57</v>
      </c>
      <c r="C119" s="19">
        <v>20444.415551999999</v>
      </c>
      <c r="D119">
        <v>5.01765761212644</v>
      </c>
      <c r="E119">
        <v>49.2856933334484</v>
      </c>
      <c r="F119">
        <v>0.61836762658072297</v>
      </c>
      <c r="G119" s="19">
        <v>407.88473771051599</v>
      </c>
      <c r="H119" s="1">
        <v>30</v>
      </c>
      <c r="I119" s="7">
        <v>0.47882469650947401</v>
      </c>
      <c r="K119" s="13">
        <f t="shared" si="27"/>
        <v>0.26595416975455277</v>
      </c>
      <c r="L119" s="7">
        <f t="shared" si="28"/>
        <v>0.24232332557602637</v>
      </c>
      <c r="M119" s="14">
        <f t="shared" si="29"/>
        <v>2.4483546653370629</v>
      </c>
      <c r="N119" s="7">
        <f t="shared" si="30"/>
        <v>46.595015342535312</v>
      </c>
      <c r="P119" s="4">
        <f t="shared" si="31"/>
        <v>0.49167072467979339</v>
      </c>
      <c r="Q119" s="4">
        <f t="shared" si="32"/>
        <v>4.9676782444195711</v>
      </c>
      <c r="R119" s="4">
        <f t="shared" si="33"/>
        <v>94.540651030900634</v>
      </c>
    </row>
    <row r="120" spans="1:18" x14ac:dyDescent="0.25">
      <c r="A120">
        <v>62</v>
      </c>
      <c r="B120" s="20" t="s">
        <v>58</v>
      </c>
      <c r="C120" s="19">
        <v>17161.246080000001</v>
      </c>
      <c r="D120">
        <v>34.445801634182899</v>
      </c>
      <c r="E120">
        <v>54.712485785330799</v>
      </c>
      <c r="F120">
        <v>0.68352923622077599</v>
      </c>
      <c r="G120" s="19">
        <v>545.21854245445195</v>
      </c>
      <c r="H120" s="1">
        <v>30</v>
      </c>
      <c r="I120" s="7">
        <v>3.1051780855297899</v>
      </c>
      <c r="K120" s="13">
        <f t="shared" si="27"/>
        <v>0.28948457250828064</v>
      </c>
      <c r="L120" s="7">
        <f t="shared" si="28"/>
        <v>1.7499879983143858</v>
      </c>
      <c r="M120" s="14">
        <f t="shared" si="29"/>
        <v>3.5342368069722028</v>
      </c>
      <c r="N120" s="7">
        <f t="shared" si="30"/>
        <v>49.428260980044207</v>
      </c>
      <c r="P120" s="4">
        <f t="shared" si="31"/>
        <v>3.1985167063704911</v>
      </c>
      <c r="Q120" s="4">
        <f t="shared" si="32"/>
        <v>6.4596531417693006</v>
      </c>
      <c r="R120" s="4">
        <f t="shared" si="33"/>
        <v>90.341830151860208</v>
      </c>
    </row>
    <row r="121" spans="1:18" x14ac:dyDescent="0.25">
      <c r="A121">
        <v>63</v>
      </c>
      <c r="B121" s="20" t="s">
        <v>59</v>
      </c>
      <c r="C121" s="19">
        <v>1294.7425920000001</v>
      </c>
      <c r="D121">
        <v>14.8441622695516</v>
      </c>
      <c r="E121">
        <v>62.7111809913727</v>
      </c>
      <c r="F121">
        <v>0.52346487976684497</v>
      </c>
      <c r="G121" s="19">
        <v>203.65245990373501</v>
      </c>
      <c r="H121" s="1">
        <v>30</v>
      </c>
      <c r="I121" s="7">
        <v>1.84949130645422</v>
      </c>
      <c r="K121" s="13">
        <f t="shared" si="27"/>
        <v>0.23028305828671891</v>
      </c>
      <c r="L121" s="7">
        <f t="shared" si="28"/>
        <v>0.75446502439362717</v>
      </c>
      <c r="M121" s="14">
        <f t="shared" si="29"/>
        <v>1.5443104821125455</v>
      </c>
      <c r="N121" s="7">
        <f t="shared" si="30"/>
        <v>60.412405484866532</v>
      </c>
      <c r="P121" s="4">
        <f t="shared" si="31"/>
        <v>1.2030789605085261</v>
      </c>
      <c r="Q121" s="4">
        <f t="shared" si="32"/>
        <v>2.4625759835793866</v>
      </c>
      <c r="R121" s="4">
        <f t="shared" si="33"/>
        <v>96.334345055912095</v>
      </c>
    </row>
    <row r="122" spans="1:18" x14ac:dyDescent="0.25">
      <c r="A122">
        <v>68</v>
      </c>
      <c r="B122" s="21" t="s">
        <v>60</v>
      </c>
      <c r="C122" s="19">
        <v>445.07865600000002</v>
      </c>
      <c r="D122">
        <v>12.0154420800841</v>
      </c>
      <c r="E122">
        <v>51.164276843174797</v>
      </c>
      <c r="F122">
        <v>0.48100781551592198</v>
      </c>
      <c r="G122" s="19">
        <v>254.97823858792401</v>
      </c>
      <c r="H122" s="1">
        <v>30</v>
      </c>
      <c r="I122" s="7">
        <v>2.2054494206075801</v>
      </c>
      <c r="K122" s="13">
        <f t="shared" si="27"/>
        <v>0.21376842696057508</v>
      </c>
      <c r="L122" s="7">
        <f t="shared" si="28"/>
        <v>0.75076226400715662</v>
      </c>
      <c r="M122" s="14">
        <f t="shared" si="29"/>
        <v>1.5732823161962077</v>
      </c>
      <c r="N122" s="7">
        <f t="shared" si="30"/>
        <v>48.840232262971433</v>
      </c>
      <c r="P122" s="4">
        <f t="shared" si="31"/>
        <v>1.4673563476883318</v>
      </c>
      <c r="Q122" s="4">
        <f t="shared" si="32"/>
        <v>3.0749624802057185</v>
      </c>
      <c r="R122" s="4">
        <f t="shared" si="33"/>
        <v>95.457681172105964</v>
      </c>
    </row>
    <row r="123" spans="1:18" ht="15.75" x14ac:dyDescent="0.3">
      <c r="C123" s="1"/>
      <c r="D123" s="1"/>
      <c r="E123" s="1"/>
      <c r="G123" s="8"/>
      <c r="K123" s="12"/>
      <c r="L123" s="12"/>
      <c r="M123" s="12"/>
      <c r="N123" s="12"/>
    </row>
    <row r="124" spans="1:18" ht="15.75" x14ac:dyDescent="0.3">
      <c r="C124" s="1"/>
      <c r="D124" s="1"/>
      <c r="E124" s="1"/>
      <c r="G124" s="8"/>
      <c r="K124" s="12"/>
      <c r="L124" s="12"/>
      <c r="M124" s="12"/>
      <c r="N124" s="12"/>
    </row>
    <row r="125" spans="1:18" ht="18.75" x14ac:dyDescent="0.3">
      <c r="C125" s="15"/>
      <c r="H125" s="1"/>
      <c r="K125" s="13"/>
      <c r="L125" s="7"/>
      <c r="M125" s="14"/>
      <c r="N125" s="7"/>
      <c r="P125" s="7"/>
    </row>
    <row r="126" spans="1:18" x14ac:dyDescent="0.25">
      <c r="B126" s="1">
        <v>8631.3690000000006</v>
      </c>
      <c r="C126" s="12"/>
      <c r="H126" s="1"/>
      <c r="K126" s="13"/>
      <c r="L126" s="7"/>
      <c r="M126" s="14"/>
      <c r="N126" s="7"/>
      <c r="P126" s="7"/>
    </row>
    <row r="127" spans="1:18" x14ac:dyDescent="0.25">
      <c r="A127" s="1" t="s">
        <v>7</v>
      </c>
      <c r="B127" s="1" t="s">
        <v>1</v>
      </c>
      <c r="C127" s="1" t="s">
        <v>2</v>
      </c>
      <c r="D127" s="1" t="s">
        <v>19</v>
      </c>
      <c r="E127" s="1" t="s">
        <v>15</v>
      </c>
      <c r="F127" s="1" t="s">
        <v>17</v>
      </c>
      <c r="G127" s="1" t="s">
        <v>62</v>
      </c>
      <c r="H127" s="1" t="s">
        <v>20</v>
      </c>
      <c r="I127" s="1" t="s">
        <v>20</v>
      </c>
      <c r="K127" s="11" t="s">
        <v>23</v>
      </c>
      <c r="L127" s="11" t="s">
        <v>24</v>
      </c>
      <c r="M127" s="11" t="s">
        <v>25</v>
      </c>
      <c r="N127" s="11" t="s">
        <v>26</v>
      </c>
      <c r="P127" s="1" t="s">
        <v>30</v>
      </c>
      <c r="Q127" s="1" t="s">
        <v>31</v>
      </c>
      <c r="R127" s="1" t="s">
        <v>29</v>
      </c>
    </row>
    <row r="128" spans="1:18" ht="15.75" x14ac:dyDescent="0.3">
      <c r="C128" s="1" t="s">
        <v>3</v>
      </c>
      <c r="D128" s="1" t="s">
        <v>16</v>
      </c>
      <c r="E128" s="1" t="s">
        <v>16</v>
      </c>
      <c r="F128" t="s">
        <v>18</v>
      </c>
      <c r="G128" s="8" t="s">
        <v>63</v>
      </c>
      <c r="H128" s="1" t="s">
        <v>21</v>
      </c>
      <c r="I128" s="1" t="s">
        <v>22</v>
      </c>
      <c r="K128" s="12"/>
      <c r="L128" s="12"/>
      <c r="M128" s="12"/>
      <c r="N128" s="12" t="s">
        <v>27</v>
      </c>
      <c r="P128" s="1" t="s">
        <v>33</v>
      </c>
      <c r="Q128" s="1" t="s">
        <v>34</v>
      </c>
      <c r="R128" s="1" t="s">
        <v>35</v>
      </c>
    </row>
    <row r="129" spans="1:18" ht="18.75" x14ac:dyDescent="0.3">
      <c r="B129" s="2" t="s">
        <v>4</v>
      </c>
      <c r="C129" s="2" t="s">
        <v>4</v>
      </c>
      <c r="D129" s="2" t="s">
        <v>4</v>
      </c>
      <c r="E129" s="2" t="s">
        <v>4</v>
      </c>
      <c r="F129" s="2" t="s">
        <v>4</v>
      </c>
      <c r="G129" s="2" t="s">
        <v>4</v>
      </c>
      <c r="I129" s="2" t="s">
        <v>4</v>
      </c>
      <c r="K129" s="12" t="s">
        <v>18</v>
      </c>
      <c r="L129" s="12" t="s">
        <v>28</v>
      </c>
      <c r="M129" s="13" t="s">
        <v>16</v>
      </c>
      <c r="N129" s="13" t="s">
        <v>16</v>
      </c>
      <c r="P129" s="1" t="s">
        <v>32</v>
      </c>
      <c r="Q129" s="1" t="s">
        <v>32</v>
      </c>
      <c r="R129" s="1" t="s">
        <v>32</v>
      </c>
    </row>
    <row r="130" spans="1:18" ht="15.75" x14ac:dyDescent="0.3">
      <c r="C130" s="1"/>
      <c r="D130" s="1"/>
      <c r="E130" s="1"/>
      <c r="G130" s="8"/>
      <c r="K130" s="12"/>
      <c r="L130" s="12"/>
      <c r="M130" s="12"/>
      <c r="N130" s="12"/>
    </row>
    <row r="131" spans="1:18" x14ac:dyDescent="0.25">
      <c r="A131">
        <v>1</v>
      </c>
      <c r="B131" s="18" t="s">
        <v>38</v>
      </c>
      <c r="C131" s="19">
        <v>33444.461951999998</v>
      </c>
      <c r="D131">
        <v>215.03208119848401</v>
      </c>
      <c r="E131">
        <v>106.30831683848</v>
      </c>
      <c r="F131">
        <v>2.2207394520752701</v>
      </c>
      <c r="G131" s="19">
        <v>1787.4966237204101</v>
      </c>
      <c r="H131" s="1">
        <v>31</v>
      </c>
      <c r="I131" s="7">
        <v>5.6744709937440403</v>
      </c>
      <c r="K131" s="13">
        <f>1-EXP(-0.5*F131)</f>
        <v>0.67056286293151501</v>
      </c>
      <c r="L131" s="7">
        <f>F131*(1-1/(1+D131/I131*K131*1/F131))*I131</f>
        <v>11.588738612856321</v>
      </c>
      <c r="M131" s="14">
        <f>MIN(0.95*(E131-L131),0.95*G131/($B$126)*(E131-L131))</f>
        <v>18.634978989381334</v>
      </c>
      <c r="N131" s="7">
        <f>E131-L131-M131</f>
        <v>76.08459923624234</v>
      </c>
      <c r="P131" s="4">
        <f>L131/E131*100</f>
        <v>10.901064900184359</v>
      </c>
      <c r="Q131" s="4">
        <f>M131/E131*100</f>
        <v>17.529182611078749</v>
      </c>
      <c r="R131" s="4">
        <f>N131/E131*100</f>
        <v>71.569752488736896</v>
      </c>
    </row>
    <row r="132" spans="1:18" x14ac:dyDescent="0.25">
      <c r="A132">
        <v>2</v>
      </c>
      <c r="B132" s="18" t="s">
        <v>39</v>
      </c>
      <c r="C132" s="19">
        <v>4407.7841280000002</v>
      </c>
      <c r="D132">
        <v>236.40137896409499</v>
      </c>
      <c r="E132">
        <v>109.16962462491</v>
      </c>
      <c r="F132">
        <v>2.5660121358650598</v>
      </c>
      <c r="G132" s="19">
        <v>1987.5360892260401</v>
      </c>
      <c r="H132" s="1">
        <v>31</v>
      </c>
      <c r="I132" s="7">
        <v>6.2839839982290497</v>
      </c>
      <c r="K132" s="13">
        <f t="shared" ref="K132:K153" si="34">1-EXP(-0.5*F132)</f>
        <v>0.7227972435832698</v>
      </c>
      <c r="L132" s="7">
        <f t="shared" ref="L132:L153" si="35">F132*(1-1/(1+D132/I132*K132*1/F132))*I132</f>
        <v>14.734322543420294</v>
      </c>
      <c r="M132" s="14">
        <f t="shared" ref="M132:M153" si="36">MIN(0.95*(E132-L132),0.95*G132/($B$126)*(E132-L132))</f>
        <v>20.658240012068489</v>
      </c>
      <c r="N132" s="7">
        <f t="shared" ref="N132:N153" si="37">E132-L132-M132</f>
        <v>73.77706206942122</v>
      </c>
      <c r="P132" s="4">
        <f t="shared" ref="P132:P153" si="38">L132/E132*100</f>
        <v>13.49672364821731</v>
      </c>
      <c r="Q132" s="4">
        <f t="shared" ref="Q132:Q153" si="39">M132/E132*100</f>
        <v>18.923065901386963</v>
      </c>
      <c r="R132" s="4">
        <f t="shared" ref="R132:R153" si="40">N132/E132*100</f>
        <v>67.580210450395725</v>
      </c>
    </row>
    <row r="133" spans="1:18" x14ac:dyDescent="0.25">
      <c r="A133">
        <v>3</v>
      </c>
      <c r="B133" s="18" t="s">
        <v>40</v>
      </c>
      <c r="C133" s="19">
        <v>1092.693888</v>
      </c>
      <c r="D133">
        <v>82.894053101493995</v>
      </c>
      <c r="E133">
        <v>89.975625386646996</v>
      </c>
      <c r="F133">
        <v>6.0874560954362798E-2</v>
      </c>
      <c r="G133" s="19">
        <v>188.287526161627</v>
      </c>
      <c r="H133" s="1">
        <v>31</v>
      </c>
      <c r="I133" s="7">
        <v>3.4448909299655601</v>
      </c>
      <c r="K133" s="13">
        <f t="shared" si="34"/>
        <v>2.9978730569512058E-2</v>
      </c>
      <c r="L133" s="7">
        <f t="shared" si="35"/>
        <v>0.19338691315815421</v>
      </c>
      <c r="M133" s="14">
        <f t="shared" si="36"/>
        <v>1.8606123543849349</v>
      </c>
      <c r="N133" s="7">
        <f t="shared" si="37"/>
        <v>87.921626119103905</v>
      </c>
      <c r="P133" s="4">
        <f t="shared" si="38"/>
        <v>0.21493255793124405</v>
      </c>
      <c r="Q133" s="4">
        <f t="shared" si="39"/>
        <v>2.0679071097193646</v>
      </c>
      <c r="R133" s="4">
        <f t="shared" si="40"/>
        <v>97.71716033234938</v>
      </c>
    </row>
    <row r="134" spans="1:18" x14ac:dyDescent="0.25">
      <c r="A134">
        <v>4</v>
      </c>
      <c r="B134" s="18" t="s">
        <v>41</v>
      </c>
      <c r="C134" s="19">
        <v>370.22515199999998</v>
      </c>
      <c r="D134">
        <v>248.60456176981899</v>
      </c>
      <c r="E134">
        <v>107.568005577867</v>
      </c>
      <c r="F134">
        <v>1.9271981971341099</v>
      </c>
      <c r="G134" s="19">
        <v>2057.9950300549099</v>
      </c>
      <c r="H134" s="1">
        <v>31</v>
      </c>
      <c r="I134" s="7">
        <v>8.1698042168674707</v>
      </c>
      <c r="K134" s="13">
        <f t="shared" si="34"/>
        <v>0.61848270633109204</v>
      </c>
      <c r="L134" s="7">
        <f t="shared" si="35"/>
        <v>14.282317832730699</v>
      </c>
      <c r="M134" s="14">
        <f t="shared" si="36"/>
        <v>21.130183133985753</v>
      </c>
      <c r="N134" s="7">
        <f t="shared" si="37"/>
        <v>72.155504611150548</v>
      </c>
      <c r="P134" s="4">
        <f t="shared" si="38"/>
        <v>13.277477588251765</v>
      </c>
      <c r="Q134" s="4">
        <f t="shared" si="39"/>
        <v>19.643557599187712</v>
      </c>
      <c r="R134" s="4">
        <f t="shared" si="40"/>
        <v>67.078964812560528</v>
      </c>
    </row>
    <row r="135" spans="1:18" x14ac:dyDescent="0.25">
      <c r="A135">
        <v>6</v>
      </c>
      <c r="B135" s="18" t="s">
        <v>42</v>
      </c>
      <c r="C135" s="19">
        <v>837.46713599999998</v>
      </c>
      <c r="D135">
        <v>75.652294941970695</v>
      </c>
      <c r="E135">
        <v>96.953568075194795</v>
      </c>
      <c r="F135">
        <v>2.63777871112462E-3</v>
      </c>
      <c r="G135" s="19">
        <v>17.941548876233501</v>
      </c>
      <c r="H135" s="1">
        <v>31</v>
      </c>
      <c r="I135" s="7">
        <v>3.2895306258322199</v>
      </c>
      <c r="K135" s="13">
        <f t="shared" si="34"/>
        <v>1.3180200032313349E-3</v>
      </c>
      <c r="L135" s="7">
        <f t="shared" si="35"/>
        <v>7.982409974638973E-3</v>
      </c>
      <c r="M135" s="14">
        <f t="shared" si="36"/>
        <v>0.19143965057805401</v>
      </c>
      <c r="N135" s="7">
        <f t="shared" si="37"/>
        <v>96.754146014642103</v>
      </c>
      <c r="P135" s="4">
        <f t="shared" si="38"/>
        <v>8.2332297130601872E-3</v>
      </c>
      <c r="Q135" s="4">
        <f t="shared" si="39"/>
        <v>0.19745498219269059</v>
      </c>
      <c r="R135" s="4">
        <f t="shared" si="40"/>
        <v>99.794311788094248</v>
      </c>
    </row>
    <row r="136" spans="1:18" x14ac:dyDescent="0.25">
      <c r="A136">
        <v>7</v>
      </c>
      <c r="B136" s="18" t="s">
        <v>43</v>
      </c>
      <c r="C136" s="19">
        <v>619.52774399999998</v>
      </c>
      <c r="D136">
        <v>99.4928710783865</v>
      </c>
      <c r="E136">
        <v>97.019527755846596</v>
      </c>
      <c r="F136">
        <v>0.60709837537442901</v>
      </c>
      <c r="G136" s="19">
        <v>429.61556484269499</v>
      </c>
      <c r="H136" s="1">
        <v>31</v>
      </c>
      <c r="I136" s="7">
        <v>4.7195410057374296</v>
      </c>
      <c r="K136" s="13">
        <f t="shared" si="34"/>
        <v>0.26180642179604763</v>
      </c>
      <c r="L136" s="7">
        <f t="shared" si="35"/>
        <v>2.5812879921695511</v>
      </c>
      <c r="M136" s="14">
        <f t="shared" si="36"/>
        <v>4.4655176754557555</v>
      </c>
      <c r="N136" s="7">
        <f t="shared" si="37"/>
        <v>89.972722088221289</v>
      </c>
      <c r="P136" s="4">
        <f t="shared" si="38"/>
        <v>2.6605860200283207</v>
      </c>
      <c r="Q136" s="4">
        <f t="shared" si="39"/>
        <v>4.6026998674879183</v>
      </c>
      <c r="R136" s="4">
        <f t="shared" si="40"/>
        <v>92.736714112483767</v>
      </c>
    </row>
    <row r="137" spans="1:18" x14ac:dyDescent="0.25">
      <c r="A137">
        <v>8</v>
      </c>
      <c r="B137" s="18" t="s">
        <v>44</v>
      </c>
      <c r="C137" s="19">
        <v>33771.127103999999</v>
      </c>
      <c r="D137">
        <v>181.40643421210299</v>
      </c>
      <c r="E137">
        <v>91.055630933832205</v>
      </c>
      <c r="F137">
        <v>1.68703854877012</v>
      </c>
      <c r="G137" s="19">
        <v>1020.93199948771</v>
      </c>
      <c r="H137" s="1">
        <v>31</v>
      </c>
      <c r="I137" s="7">
        <v>7.8321573256781001</v>
      </c>
      <c r="K137" s="13">
        <f t="shared" si="34"/>
        <v>0.56980611406071757</v>
      </c>
      <c r="L137" s="7">
        <f t="shared" si="35"/>
        <v>11.715571150334315</v>
      </c>
      <c r="M137" s="14">
        <f t="shared" si="36"/>
        <v>8.9152445667111309</v>
      </c>
      <c r="N137" s="7">
        <f t="shared" si="37"/>
        <v>70.424815216786754</v>
      </c>
      <c r="P137" s="4">
        <f t="shared" si="38"/>
        <v>12.866388415723263</v>
      </c>
      <c r="Q137" s="4">
        <f t="shared" si="39"/>
        <v>9.7909865378777194</v>
      </c>
      <c r="R137" s="4">
        <f t="shared" si="40"/>
        <v>77.342625046399021</v>
      </c>
    </row>
    <row r="138" spans="1:18" x14ac:dyDescent="0.25">
      <c r="A138">
        <v>10</v>
      </c>
      <c r="B138" s="18" t="s">
        <v>45</v>
      </c>
      <c r="C138" s="19">
        <v>108139.198464</v>
      </c>
      <c r="D138">
        <v>193.909792405145</v>
      </c>
      <c r="E138">
        <v>113.090579491821</v>
      </c>
      <c r="F138">
        <v>2.6930894978809099</v>
      </c>
      <c r="G138" s="19">
        <v>1813.5978217146001</v>
      </c>
      <c r="H138" s="1">
        <v>31</v>
      </c>
      <c r="I138" s="7">
        <v>7.2416511126693699</v>
      </c>
      <c r="K138" s="13">
        <f t="shared" si="34"/>
        <v>0.73986244988134442</v>
      </c>
      <c r="L138" s="7">
        <f t="shared" si="35"/>
        <v>17.16857069789447</v>
      </c>
      <c r="M138" s="14">
        <f t="shared" si="36"/>
        <v>19.147107358403535</v>
      </c>
      <c r="N138" s="7">
        <f t="shared" si="37"/>
        <v>76.774901435523006</v>
      </c>
      <c r="P138" s="4">
        <f t="shared" si="38"/>
        <v>15.181256277085522</v>
      </c>
      <c r="Q138" s="4">
        <f t="shared" si="39"/>
        <v>16.930771284789731</v>
      </c>
      <c r="R138" s="4">
        <f t="shared" si="40"/>
        <v>67.887972438124748</v>
      </c>
    </row>
    <row r="139" spans="1:18" x14ac:dyDescent="0.25">
      <c r="A139">
        <v>13</v>
      </c>
      <c r="B139" s="18" t="s">
        <v>46</v>
      </c>
      <c r="C139" s="19">
        <v>0.69696000000000002</v>
      </c>
      <c r="D139">
        <v>225.89862060546901</v>
      </c>
      <c r="E139" t="s">
        <v>61</v>
      </c>
      <c r="F139">
        <v>0.670967698097229</v>
      </c>
      <c r="G139" s="19" t="s">
        <v>61</v>
      </c>
      <c r="H139" s="1">
        <v>31</v>
      </c>
      <c r="I139" s="7">
        <v>0</v>
      </c>
      <c r="K139" s="13">
        <f t="shared" si="34"/>
        <v>0.28500794557959808</v>
      </c>
      <c r="L139" s="7" t="e">
        <f t="shared" si="35"/>
        <v>#DIV/0!</v>
      </c>
      <c r="M139" s="14" t="e">
        <f t="shared" si="36"/>
        <v>#VALUE!</v>
      </c>
      <c r="N139" s="7" t="e">
        <f t="shared" si="37"/>
        <v>#VALUE!</v>
      </c>
      <c r="P139" s="4" t="e">
        <f t="shared" si="38"/>
        <v>#DIV/0!</v>
      </c>
      <c r="Q139" s="4" t="e">
        <f t="shared" si="39"/>
        <v>#VALUE!</v>
      </c>
      <c r="R139" s="4" t="e">
        <f t="shared" si="40"/>
        <v>#VALUE!</v>
      </c>
    </row>
    <row r="140" spans="1:18" x14ac:dyDescent="0.25">
      <c r="A140">
        <v>14</v>
      </c>
      <c r="B140" s="20" t="s">
        <v>47</v>
      </c>
      <c r="C140" s="19">
        <v>41252.086655999999</v>
      </c>
      <c r="D140">
        <v>201.66942944363601</v>
      </c>
      <c r="E140">
        <v>110.354326397126</v>
      </c>
      <c r="F140">
        <v>2.7125736325936498</v>
      </c>
      <c r="G140" s="19">
        <v>1732.8303401681901</v>
      </c>
      <c r="H140" s="1">
        <v>31</v>
      </c>
      <c r="I140" s="7">
        <v>7.7490851278793604</v>
      </c>
      <c r="K140" s="13">
        <f t="shared" si="34"/>
        <v>0.7423844228550045</v>
      </c>
      <c r="L140" s="7">
        <f t="shared" si="35"/>
        <v>18.432118720598798</v>
      </c>
      <c r="M140" s="14">
        <f t="shared" si="36"/>
        <v>17.53155390266263</v>
      </c>
      <c r="N140" s="7">
        <f t="shared" si="37"/>
        <v>74.390653773864585</v>
      </c>
      <c r="P140" s="4">
        <f t="shared" si="38"/>
        <v>16.702669775055444</v>
      </c>
      <c r="Q140" s="4">
        <f t="shared" si="39"/>
        <v>15.886603158242114</v>
      </c>
      <c r="R140" s="4">
        <f t="shared" si="40"/>
        <v>67.410727066702449</v>
      </c>
    </row>
    <row r="141" spans="1:18" x14ac:dyDescent="0.25">
      <c r="A141">
        <v>15</v>
      </c>
      <c r="B141" s="20" t="s">
        <v>48</v>
      </c>
      <c r="C141" s="19">
        <v>1303.872768</v>
      </c>
      <c r="D141">
        <v>122.577067831018</v>
      </c>
      <c r="E141">
        <v>84.386009924992706</v>
      </c>
      <c r="F141">
        <v>0.277855818168324</v>
      </c>
      <c r="G141" s="19">
        <v>457.93266871930803</v>
      </c>
      <c r="H141" s="1">
        <v>31</v>
      </c>
      <c r="I141" s="7">
        <v>6.8933611289287997</v>
      </c>
      <c r="K141" s="13">
        <f t="shared" si="34"/>
        <v>0.12970923374480348</v>
      </c>
      <c r="L141" s="7">
        <f t="shared" si="35"/>
        <v>1.7094295518680263</v>
      </c>
      <c r="M141" s="14">
        <f t="shared" si="36"/>
        <v>4.1670436910192086</v>
      </c>
      <c r="N141" s="7">
        <f t="shared" si="37"/>
        <v>78.509536682105477</v>
      </c>
      <c r="P141" s="4">
        <f t="shared" si="38"/>
        <v>2.0257262470253883</v>
      </c>
      <c r="Q141" s="4">
        <f t="shared" si="39"/>
        <v>4.9380740892040329</v>
      </c>
      <c r="R141" s="4">
        <f t="shared" si="40"/>
        <v>93.036199663770574</v>
      </c>
    </row>
    <row r="142" spans="1:18" x14ac:dyDescent="0.25">
      <c r="A142">
        <v>16</v>
      </c>
      <c r="B142" s="20" t="s">
        <v>49</v>
      </c>
      <c r="C142" s="19">
        <v>2202.672384</v>
      </c>
      <c r="D142">
        <v>121.69277012503601</v>
      </c>
      <c r="E142">
        <v>93.308699908883597</v>
      </c>
      <c r="F142">
        <v>0.18643214039429101</v>
      </c>
      <c r="G142" s="19">
        <v>261.93869067652298</v>
      </c>
      <c r="H142" s="1">
        <v>31</v>
      </c>
      <c r="I142" s="7">
        <v>6.8936527021896001</v>
      </c>
      <c r="K142" s="13">
        <f t="shared" si="34"/>
        <v>8.9003360194497727E-2</v>
      </c>
      <c r="L142" s="7">
        <f t="shared" si="35"/>
        <v>1.1488746394368601</v>
      </c>
      <c r="M142" s="14">
        <f t="shared" si="36"/>
        <v>2.6569612266435616</v>
      </c>
      <c r="N142" s="7">
        <f t="shared" si="37"/>
        <v>89.502864042803182</v>
      </c>
      <c r="P142" s="4">
        <f t="shared" si="38"/>
        <v>1.231262080126228</v>
      </c>
      <c r="Q142" s="4">
        <f t="shared" si="39"/>
        <v>2.847495709658475</v>
      </c>
      <c r="R142" s="4">
        <f t="shared" si="40"/>
        <v>95.921242210215311</v>
      </c>
    </row>
    <row r="143" spans="1:18" x14ac:dyDescent="0.25">
      <c r="A143">
        <v>24</v>
      </c>
      <c r="B143" s="20" t="s">
        <v>50</v>
      </c>
      <c r="C143" s="19">
        <v>5947.5081600000003</v>
      </c>
      <c r="D143">
        <v>144.01763395377699</v>
      </c>
      <c r="E143">
        <v>74.692001162041905</v>
      </c>
      <c r="F143">
        <v>0.71731155487670895</v>
      </c>
      <c r="G143" s="19">
        <v>705.61527259737102</v>
      </c>
      <c r="H143" s="1">
        <v>31</v>
      </c>
      <c r="I143" s="7">
        <v>9.0263197984414401</v>
      </c>
      <c r="K143" s="13">
        <f t="shared" si="34"/>
        <v>0.30138521106056959</v>
      </c>
      <c r="L143" s="7">
        <f t="shared" si="35"/>
        <v>5.6342269337972164</v>
      </c>
      <c r="M143" s="14">
        <f t="shared" si="36"/>
        <v>5.3632059036844604</v>
      </c>
      <c r="N143" s="7">
        <f t="shared" si="37"/>
        <v>63.694568324560223</v>
      </c>
      <c r="P143" s="4">
        <f t="shared" si="38"/>
        <v>7.5432801988715523</v>
      </c>
      <c r="Q143" s="4">
        <f t="shared" si="39"/>
        <v>7.1804287209404887</v>
      </c>
      <c r="R143" s="4">
        <f t="shared" si="40"/>
        <v>85.276291080187946</v>
      </c>
    </row>
    <row r="144" spans="1:18" x14ac:dyDescent="0.25">
      <c r="A144">
        <v>25</v>
      </c>
      <c r="B144" s="20" t="s">
        <v>51</v>
      </c>
      <c r="C144" s="19">
        <v>1063.7003520000001</v>
      </c>
      <c r="D144">
        <v>158.586114552742</v>
      </c>
      <c r="E144">
        <v>113.58029308554001</v>
      </c>
      <c r="F144">
        <v>1.16743965339911</v>
      </c>
      <c r="G144" s="19">
        <v>766.23150495455695</v>
      </c>
      <c r="H144" s="1">
        <v>31</v>
      </c>
      <c r="I144" s="7">
        <v>9.0318437950465196</v>
      </c>
      <c r="K144" s="13">
        <f t="shared" si="34"/>
        <v>0.44218048943843857</v>
      </c>
      <c r="L144" s="7">
        <f t="shared" si="35"/>
        <v>9.1659035219083673</v>
      </c>
      <c r="M144" s="14">
        <f t="shared" si="36"/>
        <v>8.8057080066372091</v>
      </c>
      <c r="N144" s="7">
        <f t="shared" si="37"/>
        <v>95.608681556994441</v>
      </c>
      <c r="P144" s="4">
        <f t="shared" si="38"/>
        <v>8.0699769941650956</v>
      </c>
      <c r="Q144" s="4">
        <f t="shared" si="39"/>
        <v>7.7528484628978918</v>
      </c>
      <c r="R144" s="4">
        <f t="shared" si="40"/>
        <v>84.17717454293701</v>
      </c>
    </row>
    <row r="145" spans="1:18" x14ac:dyDescent="0.25">
      <c r="A145">
        <v>27</v>
      </c>
      <c r="B145" s="20" t="s">
        <v>52</v>
      </c>
      <c r="C145" s="19">
        <v>2.5787520000000002</v>
      </c>
      <c r="D145">
        <v>128.69922596699499</v>
      </c>
      <c r="E145">
        <v>50.7361658457163</v>
      </c>
      <c r="F145">
        <v>0.19715053886175199</v>
      </c>
      <c r="G145" s="19">
        <v>210.05963496158</v>
      </c>
      <c r="H145" s="1">
        <v>31</v>
      </c>
      <c r="I145" s="7">
        <v>7.7837837837837798</v>
      </c>
      <c r="K145" s="13">
        <f t="shared" si="34"/>
        <v>9.3872513652818901E-2</v>
      </c>
      <c r="L145" s="7">
        <f t="shared" si="35"/>
        <v>1.3616229301040048</v>
      </c>
      <c r="M145" s="14">
        <f t="shared" si="36"/>
        <v>1.1415360110529353</v>
      </c>
      <c r="N145" s="7">
        <f t="shared" si="37"/>
        <v>48.23300690455936</v>
      </c>
      <c r="P145" s="4">
        <f t="shared" si="38"/>
        <v>2.6837324173146362</v>
      </c>
      <c r="Q145" s="4">
        <f t="shared" si="39"/>
        <v>2.2499453634794446</v>
      </c>
      <c r="R145" s="4">
        <f t="shared" si="40"/>
        <v>95.066322219205929</v>
      </c>
    </row>
    <row r="146" spans="1:18" x14ac:dyDescent="0.25">
      <c r="A146">
        <v>35</v>
      </c>
      <c r="B146" s="20" t="s">
        <v>53</v>
      </c>
      <c r="C146" s="19">
        <v>8476.9153920000008</v>
      </c>
      <c r="D146">
        <v>136.148051773063</v>
      </c>
      <c r="E146">
        <v>65.6833572209068</v>
      </c>
      <c r="F146">
        <v>0.42840870130900899</v>
      </c>
      <c r="G146" s="19">
        <v>426.225039312869</v>
      </c>
      <c r="H146" s="1">
        <v>31</v>
      </c>
      <c r="I146" s="7">
        <v>11.6895097305697</v>
      </c>
      <c r="K146" s="13">
        <f t="shared" si="34"/>
        <v>0.1928165802922519</v>
      </c>
      <c r="L146" s="7">
        <f t="shared" si="35"/>
        <v>4.2056052560026149</v>
      </c>
      <c r="M146" s="14">
        <f t="shared" si="36"/>
        <v>2.8840372119072524</v>
      </c>
      <c r="N146" s="7">
        <f t="shared" si="37"/>
        <v>58.593714752996931</v>
      </c>
      <c r="P146" s="4">
        <f t="shared" si="38"/>
        <v>6.4028475917549237</v>
      </c>
      <c r="Q146" s="4">
        <f t="shared" si="39"/>
        <v>4.3908188221981943</v>
      </c>
      <c r="R146" s="4">
        <f t="shared" si="40"/>
        <v>89.206333586046881</v>
      </c>
    </row>
    <row r="147" spans="1:18" x14ac:dyDescent="0.25">
      <c r="A147">
        <v>43</v>
      </c>
      <c r="B147" s="20" t="s">
        <v>54</v>
      </c>
      <c r="C147" s="19">
        <v>93603.540095999997</v>
      </c>
      <c r="D147">
        <v>148.388331500379</v>
      </c>
      <c r="E147">
        <v>58.383139151637202</v>
      </c>
      <c r="F147">
        <v>0.706196539613412</v>
      </c>
      <c r="G147" s="19">
        <v>576.15627826349703</v>
      </c>
      <c r="H147" s="1">
        <v>31</v>
      </c>
      <c r="I147" s="7">
        <v>7.7639703177749304</v>
      </c>
      <c r="K147" s="13">
        <f t="shared" si="34"/>
        <v>0.29749184535548068</v>
      </c>
      <c r="L147" s="7">
        <f t="shared" si="35"/>
        <v>4.8771311031416689</v>
      </c>
      <c r="M147" s="14">
        <f t="shared" si="36"/>
        <v>3.3930227451589667</v>
      </c>
      <c r="N147" s="7">
        <f t="shared" si="37"/>
        <v>50.112985303336565</v>
      </c>
      <c r="P147" s="4">
        <f t="shared" si="38"/>
        <v>8.3536637015601496</v>
      </c>
      <c r="Q147" s="4">
        <f t="shared" si="39"/>
        <v>5.8116483533822079</v>
      </c>
      <c r="R147" s="4">
        <f t="shared" si="40"/>
        <v>85.834687945057638</v>
      </c>
    </row>
    <row r="148" spans="1:18" x14ac:dyDescent="0.25">
      <c r="A148">
        <v>44</v>
      </c>
      <c r="B148" s="20" t="s">
        <v>55</v>
      </c>
      <c r="C148" s="19">
        <v>27868.433472000001</v>
      </c>
      <c r="D148">
        <v>182.801043808712</v>
      </c>
      <c r="E148">
        <v>85.975950044336798</v>
      </c>
      <c r="F148">
        <v>1.40775161120822</v>
      </c>
      <c r="G148" s="19">
        <v>1021.52789592331</v>
      </c>
      <c r="H148" s="1">
        <v>31</v>
      </c>
      <c r="I148" s="7">
        <v>7.8041399800428701</v>
      </c>
      <c r="K148" s="13">
        <f t="shared" si="34"/>
        <v>0.50533563930625336</v>
      </c>
      <c r="L148" s="7">
        <f t="shared" si="35"/>
        <v>9.8185657432508808</v>
      </c>
      <c r="M148" s="14">
        <f t="shared" si="36"/>
        <v>8.5626101626411337</v>
      </c>
      <c r="N148" s="7">
        <f t="shared" si="37"/>
        <v>67.594774138444777</v>
      </c>
      <c r="P148" s="4">
        <f t="shared" si="38"/>
        <v>11.420130557658927</v>
      </c>
      <c r="Q148" s="4">
        <f t="shared" si="39"/>
        <v>9.9593085720198449</v>
      </c>
      <c r="R148" s="4">
        <f t="shared" si="40"/>
        <v>78.620560870321228</v>
      </c>
    </row>
    <row r="149" spans="1:18" x14ac:dyDescent="0.25">
      <c r="A149">
        <v>47</v>
      </c>
      <c r="B149" s="20" t="s">
        <v>56</v>
      </c>
      <c r="C149" s="19">
        <v>1280.2458240000001</v>
      </c>
      <c r="D149">
        <v>150.021785409003</v>
      </c>
      <c r="E149">
        <v>75.680702027438301</v>
      </c>
      <c r="F149">
        <v>0.74409724332705596</v>
      </c>
      <c r="G149" s="19">
        <v>721.70396783250703</v>
      </c>
      <c r="H149" s="1">
        <v>31</v>
      </c>
      <c r="I149" s="7">
        <v>9.2530350046273604</v>
      </c>
      <c r="K149" s="13">
        <f t="shared" si="34"/>
        <v>0.31067927421098285</v>
      </c>
      <c r="L149" s="7">
        <f t="shared" si="35"/>
        <v>5.998973212542893</v>
      </c>
      <c r="M149" s="14">
        <f t="shared" si="36"/>
        <v>5.5350548867255958</v>
      </c>
      <c r="N149" s="7">
        <f t="shared" si="37"/>
        <v>64.146673928169818</v>
      </c>
      <c r="P149" s="4">
        <f t="shared" si="38"/>
        <v>7.9266881144521424</v>
      </c>
      <c r="Q149" s="4">
        <f t="shared" si="39"/>
        <v>7.3136938987680669</v>
      </c>
      <c r="R149" s="4">
        <f t="shared" si="40"/>
        <v>84.759617986779801</v>
      </c>
    </row>
    <row r="150" spans="1:18" x14ac:dyDescent="0.25">
      <c r="A150">
        <v>54</v>
      </c>
      <c r="B150" s="20" t="s">
        <v>57</v>
      </c>
      <c r="C150" s="19">
        <v>20444.415551999999</v>
      </c>
      <c r="D150">
        <v>119.8674002325</v>
      </c>
      <c r="E150">
        <v>68.047597066070693</v>
      </c>
      <c r="F150">
        <v>0.49106508733513798</v>
      </c>
      <c r="G150" s="19">
        <v>418.46322193031699</v>
      </c>
      <c r="H150" s="1">
        <v>31</v>
      </c>
      <c r="I150" s="7">
        <v>12.017737278284001</v>
      </c>
      <c r="K150" s="13">
        <f t="shared" si="34"/>
        <v>0.21771217513466667</v>
      </c>
      <c r="L150" s="7">
        <f t="shared" si="35"/>
        <v>4.8130635724790221</v>
      </c>
      <c r="M150" s="14">
        <f t="shared" si="36"/>
        <v>2.9124302635931181</v>
      </c>
      <c r="N150" s="7">
        <f t="shared" si="37"/>
        <v>60.322103229998554</v>
      </c>
      <c r="P150" s="4">
        <f t="shared" si="38"/>
        <v>7.0730838119173942</v>
      </c>
      <c r="Q150" s="4">
        <f t="shared" si="39"/>
        <v>4.2799898735076551</v>
      </c>
      <c r="R150" s="4">
        <f t="shared" si="40"/>
        <v>88.646926314574941</v>
      </c>
    </row>
    <row r="151" spans="1:18" x14ac:dyDescent="0.25">
      <c r="A151">
        <v>62</v>
      </c>
      <c r="B151" s="20" t="s">
        <v>58</v>
      </c>
      <c r="C151" s="19">
        <v>17161.246080000001</v>
      </c>
      <c r="D151">
        <v>140.302928461508</v>
      </c>
      <c r="E151">
        <v>67.960404565954804</v>
      </c>
      <c r="F151">
        <v>0.72755987472375905</v>
      </c>
      <c r="G151" s="19">
        <v>649.92228206257505</v>
      </c>
      <c r="H151" s="1">
        <v>31</v>
      </c>
      <c r="I151" s="7">
        <v>7.4510417089712897</v>
      </c>
      <c r="K151" s="13">
        <f t="shared" si="34"/>
        <v>0.30495586884038905</v>
      </c>
      <c r="L151" s="7">
        <f t="shared" si="35"/>
        <v>4.8114594923162581</v>
      </c>
      <c r="M151" s="14">
        <f t="shared" si="36"/>
        <v>4.5172221425706853</v>
      </c>
      <c r="N151" s="7">
        <f t="shared" si="37"/>
        <v>58.631722931067856</v>
      </c>
      <c r="P151" s="4">
        <f t="shared" si="38"/>
        <v>7.0797981899104077</v>
      </c>
      <c r="Q151" s="4">
        <f t="shared" si="39"/>
        <v>6.6468441019752493</v>
      </c>
      <c r="R151" s="4">
        <f t="shared" si="40"/>
        <v>86.273357708114347</v>
      </c>
    </row>
    <row r="152" spans="1:18" x14ac:dyDescent="0.25">
      <c r="A152">
        <v>63</v>
      </c>
      <c r="B152" s="20" t="s">
        <v>59</v>
      </c>
      <c r="C152" s="19">
        <v>1294.7425920000001</v>
      </c>
      <c r="D152">
        <v>127.04852693127199</v>
      </c>
      <c r="E152">
        <v>71.714849248643304</v>
      </c>
      <c r="F152">
        <v>0.49651751628711499</v>
      </c>
      <c r="G152" s="19">
        <v>323.005514615788</v>
      </c>
      <c r="H152" s="1">
        <v>31</v>
      </c>
      <c r="I152" s="7">
        <v>9.6972600527534105</v>
      </c>
      <c r="K152" s="13">
        <f t="shared" si="34"/>
        <v>0.2198419550896451</v>
      </c>
      <c r="L152" s="7">
        <f t="shared" si="35"/>
        <v>4.1068872996603236</v>
      </c>
      <c r="M152" s="14">
        <f t="shared" si="36"/>
        <v>2.4035419311100088</v>
      </c>
      <c r="N152" s="7">
        <f t="shared" si="37"/>
        <v>65.204420017872962</v>
      </c>
      <c r="P152" s="4">
        <f t="shared" si="38"/>
        <v>5.7266902777990811</v>
      </c>
      <c r="Q152" s="4">
        <f t="shared" si="39"/>
        <v>3.3515261571235597</v>
      </c>
      <c r="R152" s="4">
        <f t="shared" si="40"/>
        <v>90.921783565077334</v>
      </c>
    </row>
    <row r="153" spans="1:18" x14ac:dyDescent="0.25">
      <c r="A153">
        <v>68</v>
      </c>
      <c r="B153" s="21" t="s">
        <v>60</v>
      </c>
      <c r="C153" s="19">
        <v>445.07865600000002</v>
      </c>
      <c r="D153">
        <v>106.590517152188</v>
      </c>
      <c r="E153">
        <v>64.357049452186999</v>
      </c>
      <c r="F153">
        <v>0.51729208599597898</v>
      </c>
      <c r="G153" s="19">
        <v>377.11544444838199</v>
      </c>
      <c r="H153" s="1">
        <v>31</v>
      </c>
      <c r="I153" s="7">
        <v>6.2817099906044502</v>
      </c>
      <c r="K153" s="13">
        <f t="shared" si="34"/>
        <v>0.22790373643813266</v>
      </c>
      <c r="L153" s="7">
        <f t="shared" si="35"/>
        <v>2.8660946477536404</v>
      </c>
      <c r="M153" s="14">
        <f t="shared" si="36"/>
        <v>2.5522868172010478</v>
      </c>
      <c r="N153" s="7">
        <f t="shared" si="37"/>
        <v>58.938667987232307</v>
      </c>
      <c r="P153" s="4">
        <f t="shared" si="38"/>
        <v>4.4534276697737019</v>
      </c>
      <c r="Q153" s="4">
        <f t="shared" si="39"/>
        <v>3.9658232298191778</v>
      </c>
      <c r="R153" s="4">
        <f t="shared" si="40"/>
        <v>91.580749100407104</v>
      </c>
    </row>
    <row r="154" spans="1:18" x14ac:dyDescent="0.25">
      <c r="C154" s="16"/>
      <c r="H154" s="11"/>
      <c r="K154" s="13"/>
      <c r="L154" s="7"/>
      <c r="M154" s="14"/>
      <c r="N154" s="7"/>
      <c r="P154" s="7"/>
    </row>
    <row r="155" spans="1:18" x14ac:dyDescent="0.25">
      <c r="C155" s="16"/>
      <c r="H155" s="11"/>
      <c r="K155" s="13"/>
      <c r="L155" s="7"/>
      <c r="M155" s="14"/>
      <c r="N155" s="7"/>
      <c r="P155" s="7"/>
    </row>
    <row r="156" spans="1:18" x14ac:dyDescent="0.25">
      <c r="C156" s="5"/>
      <c r="H156" s="11"/>
      <c r="K156" s="13"/>
      <c r="L156" s="7"/>
      <c r="M156" s="14"/>
      <c r="N156" s="7"/>
      <c r="P156" s="7"/>
    </row>
    <row r="157" spans="1:18" x14ac:dyDescent="0.25">
      <c r="C157" s="16"/>
      <c r="H157" s="11"/>
      <c r="K157" s="13"/>
      <c r="L157" s="7"/>
      <c r="M157" s="14"/>
      <c r="N157" s="7"/>
      <c r="P157" s="7"/>
    </row>
    <row r="158" spans="1:18" x14ac:dyDescent="0.25">
      <c r="B158" s="1">
        <v>7653.9449999999997</v>
      </c>
      <c r="C158" s="5"/>
      <c r="H158" s="11"/>
      <c r="K158" s="13"/>
      <c r="L158" s="7"/>
      <c r="M158" s="14"/>
      <c r="N158" s="7"/>
      <c r="P158" s="7"/>
    </row>
    <row r="159" spans="1:18" x14ac:dyDescent="0.25">
      <c r="A159" s="1" t="s">
        <v>8</v>
      </c>
      <c r="B159" s="1" t="s">
        <v>1</v>
      </c>
      <c r="C159" s="1" t="s">
        <v>2</v>
      </c>
      <c r="D159" s="1" t="s">
        <v>19</v>
      </c>
      <c r="E159" s="1" t="s">
        <v>15</v>
      </c>
      <c r="F159" s="1" t="s">
        <v>17</v>
      </c>
      <c r="G159" s="1" t="s">
        <v>62</v>
      </c>
      <c r="H159" s="1" t="s">
        <v>20</v>
      </c>
      <c r="I159" s="1" t="s">
        <v>20</v>
      </c>
      <c r="K159" s="11" t="s">
        <v>23</v>
      </c>
      <c r="L159" s="11" t="s">
        <v>24</v>
      </c>
      <c r="M159" s="11" t="s">
        <v>25</v>
      </c>
      <c r="N159" s="11" t="s">
        <v>26</v>
      </c>
      <c r="P159" s="1" t="s">
        <v>30</v>
      </c>
      <c r="Q159" s="1" t="s">
        <v>31</v>
      </c>
      <c r="R159" s="1" t="s">
        <v>29</v>
      </c>
    </row>
    <row r="160" spans="1:18" ht="15.75" x14ac:dyDescent="0.3">
      <c r="C160" s="1" t="s">
        <v>3</v>
      </c>
      <c r="D160" s="1" t="s">
        <v>16</v>
      </c>
      <c r="E160" s="1" t="s">
        <v>16</v>
      </c>
      <c r="F160" t="s">
        <v>18</v>
      </c>
      <c r="G160" s="8" t="s">
        <v>63</v>
      </c>
      <c r="H160" s="1" t="s">
        <v>21</v>
      </c>
      <c r="I160" s="1" t="s">
        <v>22</v>
      </c>
      <c r="K160" s="12"/>
      <c r="L160" s="12"/>
      <c r="M160" s="12"/>
      <c r="N160" s="12" t="s">
        <v>27</v>
      </c>
      <c r="P160" s="1" t="s">
        <v>33</v>
      </c>
      <c r="Q160" s="1" t="s">
        <v>34</v>
      </c>
      <c r="R160" s="1" t="s">
        <v>35</v>
      </c>
    </row>
    <row r="161" spans="1:18" ht="18.75" x14ac:dyDescent="0.3">
      <c r="B161" s="2" t="s">
        <v>4</v>
      </c>
      <c r="C161" s="2" t="s">
        <v>4</v>
      </c>
      <c r="D161" s="2" t="s">
        <v>4</v>
      </c>
      <c r="E161" s="2" t="s">
        <v>4</v>
      </c>
      <c r="F161" s="2" t="s">
        <v>4</v>
      </c>
      <c r="G161" s="2" t="s">
        <v>4</v>
      </c>
      <c r="I161" s="2" t="s">
        <v>4</v>
      </c>
      <c r="K161" s="12" t="s">
        <v>18</v>
      </c>
      <c r="L161" s="12" t="s">
        <v>28</v>
      </c>
      <c r="M161" s="13" t="s">
        <v>16</v>
      </c>
      <c r="N161" s="13" t="s">
        <v>16</v>
      </c>
      <c r="P161" s="1" t="s">
        <v>32</v>
      </c>
      <c r="Q161" s="1" t="s">
        <v>32</v>
      </c>
      <c r="R161" s="1" t="s">
        <v>32</v>
      </c>
    </row>
    <row r="162" spans="1:18" ht="15.75" x14ac:dyDescent="0.3">
      <c r="C162" s="1"/>
      <c r="D162" s="1"/>
      <c r="E162" s="1"/>
      <c r="G162" s="8"/>
      <c r="K162" s="12"/>
      <c r="L162" s="12"/>
      <c r="M162" s="12"/>
      <c r="N162" s="12"/>
    </row>
    <row r="163" spans="1:18" x14ac:dyDescent="0.25">
      <c r="A163">
        <v>1</v>
      </c>
      <c r="B163" s="18" t="s">
        <v>38</v>
      </c>
      <c r="C163" s="19">
        <v>33444.461951999998</v>
      </c>
      <c r="D163">
        <v>511.55349991076002</v>
      </c>
      <c r="E163">
        <v>107.717500264516</v>
      </c>
      <c r="F163">
        <v>0.78191282233186299</v>
      </c>
      <c r="G163" s="19">
        <v>788.16777807969004</v>
      </c>
      <c r="H163" s="1">
        <v>30</v>
      </c>
      <c r="I163" s="7">
        <v>10.348896140973901</v>
      </c>
      <c r="K163" s="13">
        <f>1-EXP(-0.5*F163)</f>
        <v>0.32359036069575609</v>
      </c>
      <c r="L163" s="7">
        <f>F163*(1-1/(1+D163/I163*K163*1/F163))*I163</f>
        <v>7.7148049405108692</v>
      </c>
      <c r="M163" s="14">
        <f>MIN(0.95*(E163-L163),0.95*G163/($B$158))*(E163-L163)</f>
        <v>9.7829233247333569</v>
      </c>
      <c r="N163" s="7">
        <f>E163-L163-M163</f>
        <v>90.219771999271771</v>
      </c>
      <c r="P163" s="4">
        <f>L163/E163*100</f>
        <v>7.1620720138937886</v>
      </c>
      <c r="Q163" s="4">
        <f>M163/E163*100</f>
        <v>9.0820185213265852</v>
      </c>
      <c r="R163" s="4">
        <f>N163/E163*100</f>
        <v>83.75590946477962</v>
      </c>
    </row>
    <row r="164" spans="1:18" x14ac:dyDescent="0.25">
      <c r="A164">
        <v>2</v>
      </c>
      <c r="B164" s="18" t="s">
        <v>39</v>
      </c>
      <c r="C164" s="19">
        <v>4407.7841280000002</v>
      </c>
      <c r="D164">
        <v>564.80644120607997</v>
      </c>
      <c r="E164">
        <v>109.30939309769001</v>
      </c>
      <c r="F164">
        <v>1.01225389724631</v>
      </c>
      <c r="G164" s="19">
        <v>949.65123624647697</v>
      </c>
      <c r="H164" s="1">
        <v>30</v>
      </c>
      <c r="I164" s="7">
        <v>11.9430292680613</v>
      </c>
      <c r="K164" s="13">
        <f t="shared" ref="K164:K185" si="41">1-EXP(-0.5*F164)</f>
        <v>0.39717416126414962</v>
      </c>
      <c r="L164" s="7">
        <f t="shared" ref="L164:L185" si="42">F164*(1-1/(1+D164/I164*K164*1/F164))*I164</f>
        <v>11.47117475924008</v>
      </c>
      <c r="M164" s="14">
        <f t="shared" ref="M164:M185" si="43">MIN(0.95*(E164-L164),0.95*G164/($B$158))*(E164-L164)</f>
        <v>11.532167496290947</v>
      </c>
      <c r="N164" s="7">
        <f t="shared" ref="N164:N185" si="44">E164-L164-M164</f>
        <v>86.306050842158967</v>
      </c>
      <c r="P164" s="4">
        <f t="shared" ref="P164:P185" si="45">L164/E164*100</f>
        <v>10.494226007629802</v>
      </c>
      <c r="Q164" s="4">
        <f t="shared" ref="Q164:Q185" si="46">M164/E164*100</f>
        <v>10.550024265512688</v>
      </c>
      <c r="R164" s="4">
        <f t="shared" ref="R164:R185" si="47">N164/E164*100</f>
        <v>78.955749726857505</v>
      </c>
    </row>
    <row r="165" spans="1:18" x14ac:dyDescent="0.25">
      <c r="A165">
        <v>3</v>
      </c>
      <c r="B165" s="18" t="s">
        <v>40</v>
      </c>
      <c r="C165" s="19">
        <v>1092.693888</v>
      </c>
      <c r="D165">
        <v>150.501437743049</v>
      </c>
      <c r="E165">
        <v>94.985397992777095</v>
      </c>
      <c r="F165">
        <v>5.7024587283955701E-2</v>
      </c>
      <c r="G165" s="19">
        <v>238.66601516567999</v>
      </c>
      <c r="H165" s="1">
        <v>30</v>
      </c>
      <c r="I165" s="7">
        <v>7.93742824339839</v>
      </c>
      <c r="K165" s="13">
        <f t="shared" si="41"/>
        <v>2.8109653999261908E-2</v>
      </c>
      <c r="L165" s="7">
        <f t="shared" si="42"/>
        <v>0.40888201798410212</v>
      </c>
      <c r="M165" s="14">
        <f t="shared" si="43"/>
        <v>2.8016389177292575</v>
      </c>
      <c r="N165" s="7">
        <f t="shared" si="44"/>
        <v>91.774877057063733</v>
      </c>
      <c r="P165" s="4">
        <f t="shared" si="45"/>
        <v>0.43046828946823429</v>
      </c>
      <c r="Q165" s="4">
        <f t="shared" si="46"/>
        <v>2.9495469587254881</v>
      </c>
      <c r="R165" s="4">
        <f t="shared" si="47"/>
        <v>96.619984751806271</v>
      </c>
    </row>
    <row r="166" spans="1:18" x14ac:dyDescent="0.25">
      <c r="A166">
        <v>4</v>
      </c>
      <c r="B166" s="18" t="s">
        <v>41</v>
      </c>
      <c r="C166" s="19">
        <v>370.22515199999998</v>
      </c>
      <c r="D166">
        <v>506.57472105773098</v>
      </c>
      <c r="E166">
        <v>105.02577516184201</v>
      </c>
      <c r="F166">
        <v>0.88167034997888005</v>
      </c>
      <c r="G166" s="19">
        <v>939.68525660699595</v>
      </c>
      <c r="H166" s="1">
        <v>30</v>
      </c>
      <c r="I166" s="7">
        <v>14.3582454819277</v>
      </c>
      <c r="K166" s="13">
        <f t="shared" si="41"/>
        <v>0.35650123747729234</v>
      </c>
      <c r="L166" s="7">
        <f t="shared" si="42"/>
        <v>11.829985881029783</v>
      </c>
      <c r="M166" s="14">
        <f t="shared" si="43"/>
        <v>10.869685333090318</v>
      </c>
      <c r="N166" s="7">
        <f t="shared" si="44"/>
        <v>82.326103947721904</v>
      </c>
      <c r="P166" s="4">
        <f t="shared" si="45"/>
        <v>11.26388818630482</v>
      </c>
      <c r="Q166" s="4">
        <f t="shared" si="46"/>
        <v>10.349540687836308</v>
      </c>
      <c r="R166" s="4">
        <f t="shared" si="47"/>
        <v>78.386571125858879</v>
      </c>
    </row>
    <row r="167" spans="1:18" x14ac:dyDescent="0.25">
      <c r="A167">
        <v>6</v>
      </c>
      <c r="B167" s="18" t="s">
        <v>42</v>
      </c>
      <c r="C167" s="19">
        <v>837.46713599999998</v>
      </c>
      <c r="D167">
        <v>95.177874669412802</v>
      </c>
      <c r="E167">
        <v>94.729445671273297</v>
      </c>
      <c r="F167">
        <v>2.3581089475950601E-2</v>
      </c>
      <c r="G167" s="19">
        <v>135.571014150449</v>
      </c>
      <c r="H167" s="1">
        <v>30</v>
      </c>
      <c r="I167" s="7">
        <v>6.3403794940079896</v>
      </c>
      <c r="K167" s="13">
        <f t="shared" si="41"/>
        <v>1.1721308642941963E-2</v>
      </c>
      <c r="L167" s="7">
        <f t="shared" si="42"/>
        <v>0.13184349651151378</v>
      </c>
      <c r="M167" s="14">
        <f t="shared" si="43"/>
        <v>1.591788054379998</v>
      </c>
      <c r="N167" s="7">
        <f t="shared" si="44"/>
        <v>93.005814120381785</v>
      </c>
      <c r="P167" s="4">
        <f t="shared" si="45"/>
        <v>0.13917900139417297</v>
      </c>
      <c r="Q167" s="4">
        <f t="shared" si="46"/>
        <v>1.6803519149724191</v>
      </c>
      <c r="R167" s="4">
        <f t="shared" si="47"/>
        <v>98.180469083633398</v>
      </c>
    </row>
    <row r="168" spans="1:18" x14ac:dyDescent="0.25">
      <c r="A168">
        <v>7</v>
      </c>
      <c r="B168" s="18" t="s">
        <v>43</v>
      </c>
      <c r="C168" s="19">
        <v>619.52774399999998</v>
      </c>
      <c r="D168">
        <v>298.866566479602</v>
      </c>
      <c r="E168">
        <v>102.135655022894</v>
      </c>
      <c r="F168">
        <v>0.29699496548668702</v>
      </c>
      <c r="G168" s="19">
        <v>328.26164189982001</v>
      </c>
      <c r="H168" s="1">
        <v>30</v>
      </c>
      <c r="I168" s="7">
        <v>10.3376082798965</v>
      </c>
      <c r="K168" s="13">
        <f t="shared" si="41"/>
        <v>0.1379978229515143</v>
      </c>
      <c r="L168" s="7">
        <f t="shared" si="42"/>
        <v>2.8574989172360126</v>
      </c>
      <c r="M168" s="14">
        <f t="shared" si="43"/>
        <v>4.044940223849065</v>
      </c>
      <c r="N168" s="7">
        <f t="shared" si="44"/>
        <v>95.233215881808917</v>
      </c>
      <c r="P168" s="4">
        <f t="shared" si="45"/>
        <v>2.7977486575040773</v>
      </c>
      <c r="Q168" s="4">
        <f t="shared" si="46"/>
        <v>3.96036058410981</v>
      </c>
      <c r="R168" s="4">
        <f t="shared" si="47"/>
        <v>93.241890758386106</v>
      </c>
    </row>
    <row r="169" spans="1:18" x14ac:dyDescent="0.25">
      <c r="A169">
        <v>8</v>
      </c>
      <c r="B169" s="18" t="s">
        <v>44</v>
      </c>
      <c r="C169" s="19">
        <v>33771.127103999999</v>
      </c>
      <c r="D169">
        <v>361.57978992910103</v>
      </c>
      <c r="E169">
        <v>108.373795282047</v>
      </c>
      <c r="F169">
        <v>1.6017078711730901</v>
      </c>
      <c r="G169" s="19">
        <v>1355.96554161164</v>
      </c>
      <c r="H169" s="1">
        <v>30</v>
      </c>
      <c r="I169" s="7">
        <v>14.0028211801077</v>
      </c>
      <c r="K169" s="13">
        <f t="shared" si="41"/>
        <v>0.55105457009524095</v>
      </c>
      <c r="L169" s="7">
        <f t="shared" si="42"/>
        <v>20.15922309208932</v>
      </c>
      <c r="M169" s="14">
        <f t="shared" si="43"/>
        <v>14.846608402557809</v>
      </c>
      <c r="N169" s="7">
        <f t="shared" si="44"/>
        <v>73.367963787399873</v>
      </c>
      <c r="P169" s="4">
        <f t="shared" si="45"/>
        <v>18.601566033213253</v>
      </c>
      <c r="Q169" s="4">
        <f t="shared" si="46"/>
        <v>13.69944492939362</v>
      </c>
      <c r="R169" s="4">
        <f t="shared" si="47"/>
        <v>67.698989037393133</v>
      </c>
    </row>
    <row r="170" spans="1:18" x14ac:dyDescent="0.25">
      <c r="A170">
        <v>10</v>
      </c>
      <c r="B170" s="18" t="s">
        <v>45</v>
      </c>
      <c r="C170" s="19">
        <v>108139.198464</v>
      </c>
      <c r="D170">
        <v>425.43090234240401</v>
      </c>
      <c r="E170">
        <v>109.42170944420199</v>
      </c>
      <c r="F170">
        <v>1.1696992058456299</v>
      </c>
      <c r="G170" s="19">
        <v>1012.28245769023</v>
      </c>
      <c r="H170" s="1">
        <v>30</v>
      </c>
      <c r="I170" s="7">
        <v>12.330738780497899</v>
      </c>
      <c r="K170" s="13">
        <f t="shared" si="41"/>
        <v>0.44281034479354409</v>
      </c>
      <c r="L170" s="7">
        <f t="shared" si="42"/>
        <v>13.397507738632285</v>
      </c>
      <c r="M170" s="14">
        <f t="shared" si="43"/>
        <v>12.064815484726328</v>
      </c>
      <c r="N170" s="7">
        <f t="shared" si="44"/>
        <v>83.959386220843385</v>
      </c>
      <c r="P170" s="4">
        <f t="shared" si="45"/>
        <v>12.243921070767176</v>
      </c>
      <c r="Q170" s="4">
        <f t="shared" si="46"/>
        <v>11.025979712808823</v>
      </c>
      <c r="R170" s="4">
        <f t="shared" si="47"/>
        <v>76.730099216424009</v>
      </c>
    </row>
    <row r="171" spans="1:18" x14ac:dyDescent="0.25">
      <c r="A171">
        <v>13</v>
      </c>
      <c r="B171" s="18" t="s">
        <v>46</v>
      </c>
      <c r="C171" s="19">
        <v>0.69696000000000002</v>
      </c>
      <c r="D171">
        <v>256.66394042968801</v>
      </c>
      <c r="E171" t="s">
        <v>61</v>
      </c>
      <c r="F171">
        <v>0.76111112038294504</v>
      </c>
      <c r="G171" s="19" t="s">
        <v>61</v>
      </c>
      <c r="H171" s="1">
        <v>30</v>
      </c>
      <c r="I171" s="7">
        <v>0</v>
      </c>
      <c r="K171" s="13">
        <f t="shared" si="41"/>
        <v>0.31651841144669857</v>
      </c>
      <c r="L171" s="7" t="e">
        <f t="shared" si="42"/>
        <v>#DIV/0!</v>
      </c>
      <c r="M171" s="14" t="e">
        <f t="shared" si="43"/>
        <v>#VALUE!</v>
      </c>
      <c r="N171" s="7" t="e">
        <f t="shared" si="44"/>
        <v>#VALUE!</v>
      </c>
      <c r="P171" s="4" t="e">
        <f t="shared" si="45"/>
        <v>#DIV/0!</v>
      </c>
      <c r="Q171" s="4" t="e">
        <f t="shared" si="46"/>
        <v>#VALUE!</v>
      </c>
      <c r="R171" s="4" t="e">
        <f t="shared" si="47"/>
        <v>#VALUE!</v>
      </c>
    </row>
    <row r="172" spans="1:18" x14ac:dyDescent="0.25">
      <c r="A172">
        <v>14</v>
      </c>
      <c r="B172" s="20" t="s">
        <v>47</v>
      </c>
      <c r="C172" s="19">
        <v>41252.086655999999</v>
      </c>
      <c r="D172">
        <v>457.32139819677099</v>
      </c>
      <c r="E172">
        <v>110.098606440176</v>
      </c>
      <c r="F172">
        <v>1.4019481209426601</v>
      </c>
      <c r="G172" s="19">
        <v>1240.1159387648199</v>
      </c>
      <c r="H172" s="1">
        <v>30</v>
      </c>
      <c r="I172" s="7">
        <v>14.4982108041076</v>
      </c>
      <c r="K172" s="13">
        <f t="shared" si="41"/>
        <v>0.50389816482159855</v>
      </c>
      <c r="L172" s="7">
        <f t="shared" si="42"/>
        <v>18.678265302664805</v>
      </c>
      <c r="M172" s="14">
        <f t="shared" si="43"/>
        <v>14.071597204232269</v>
      </c>
      <c r="N172" s="7">
        <f t="shared" si="44"/>
        <v>77.348743933278939</v>
      </c>
      <c r="P172" s="4">
        <f t="shared" si="45"/>
        <v>16.965033352001569</v>
      </c>
      <c r="Q172" s="4">
        <f t="shared" si="46"/>
        <v>12.78090400887891</v>
      </c>
      <c r="R172" s="4">
        <f t="shared" si="47"/>
        <v>70.254062639119525</v>
      </c>
    </row>
    <row r="173" spans="1:18" x14ac:dyDescent="0.25">
      <c r="A173">
        <v>15</v>
      </c>
      <c r="B173" s="20" t="s">
        <v>48</v>
      </c>
      <c r="C173" s="19">
        <v>1303.872768</v>
      </c>
      <c r="D173">
        <v>231.77556985205001</v>
      </c>
      <c r="E173">
        <v>97.463714653021299</v>
      </c>
      <c r="F173">
        <v>0.26659621482764101</v>
      </c>
      <c r="G173" s="19">
        <v>465.75663590698599</v>
      </c>
      <c r="H173" s="1">
        <v>30</v>
      </c>
      <c r="I173" s="7">
        <v>9.7790784691041299</v>
      </c>
      <c r="K173" s="13">
        <f t="shared" si="41"/>
        <v>0.12479585162916362</v>
      </c>
      <c r="L173" s="7">
        <f t="shared" si="42"/>
        <v>2.3915110972059983</v>
      </c>
      <c r="M173" s="14">
        <f t="shared" si="43"/>
        <v>5.4960525861630432</v>
      </c>
      <c r="N173" s="7">
        <f t="shared" si="44"/>
        <v>89.576150969652261</v>
      </c>
      <c r="P173" s="4">
        <f t="shared" si="45"/>
        <v>2.453745073969293</v>
      </c>
      <c r="Q173" s="4">
        <f t="shared" si="46"/>
        <v>5.6390756352037625</v>
      </c>
      <c r="R173" s="4">
        <f t="shared" si="47"/>
        <v>91.907179290826946</v>
      </c>
    </row>
    <row r="174" spans="1:18" x14ac:dyDescent="0.25">
      <c r="A174">
        <v>16</v>
      </c>
      <c r="B174" s="20" t="s">
        <v>49</v>
      </c>
      <c r="C174" s="19">
        <v>2202.672384</v>
      </c>
      <c r="D174">
        <v>347.932940651595</v>
      </c>
      <c r="E174">
        <v>97.937518266964005</v>
      </c>
      <c r="F174">
        <v>0.192180411659303</v>
      </c>
      <c r="G174" s="19">
        <v>342.25893951821098</v>
      </c>
      <c r="H174" s="1">
        <v>30</v>
      </c>
      <c r="I174" s="7">
        <v>12.985381597266199</v>
      </c>
      <c r="K174" s="13">
        <f t="shared" si="41"/>
        <v>9.1617928985555541E-2</v>
      </c>
      <c r="L174" s="7">
        <f t="shared" si="42"/>
        <v>2.3143529928905879</v>
      </c>
      <c r="M174" s="14">
        <f t="shared" si="43"/>
        <v>4.0621521297938559</v>
      </c>
      <c r="N174" s="7">
        <f t="shared" si="44"/>
        <v>91.561013144279556</v>
      </c>
      <c r="P174" s="4">
        <f t="shared" si="45"/>
        <v>2.3630913196942411</v>
      </c>
      <c r="Q174" s="4">
        <f t="shared" si="46"/>
        <v>4.1476976358753506</v>
      </c>
      <c r="R174" s="4">
        <f t="shared" si="47"/>
        <v>93.489211044430391</v>
      </c>
    </row>
    <row r="175" spans="1:18" x14ac:dyDescent="0.25">
      <c r="A175">
        <v>24</v>
      </c>
      <c r="B175" s="20" t="s">
        <v>50</v>
      </c>
      <c r="C175" s="19">
        <v>5947.5081600000003</v>
      </c>
      <c r="D175">
        <v>439.19807100998401</v>
      </c>
      <c r="E175">
        <v>92.394489076477001</v>
      </c>
      <c r="F175">
        <v>0.57644142168202095</v>
      </c>
      <c r="G175" s="19">
        <v>722.86282747029702</v>
      </c>
      <c r="H175" s="1">
        <v>30</v>
      </c>
      <c r="I175" s="7">
        <v>16.6878771898986</v>
      </c>
      <c r="K175" s="13">
        <f t="shared" si="41"/>
        <v>0.25040387001221109</v>
      </c>
      <c r="L175" s="7">
        <f t="shared" si="42"/>
        <v>8.8458452496779465</v>
      </c>
      <c r="M175" s="14">
        <f t="shared" si="43"/>
        <v>7.4960688197460659</v>
      </c>
      <c r="N175" s="7">
        <f t="shared" si="44"/>
        <v>76.05257500705298</v>
      </c>
      <c r="P175" s="4">
        <f t="shared" si="45"/>
        <v>9.5739966074773584</v>
      </c>
      <c r="Q175" s="4">
        <f t="shared" si="46"/>
        <v>8.113112475292116</v>
      </c>
      <c r="R175" s="4">
        <f t="shared" si="47"/>
        <v>82.312890917230519</v>
      </c>
    </row>
    <row r="176" spans="1:18" x14ac:dyDescent="0.25">
      <c r="A176">
        <v>25</v>
      </c>
      <c r="B176" s="20" t="s">
        <v>51</v>
      </c>
      <c r="C176" s="19">
        <v>1063.7003520000001</v>
      </c>
      <c r="D176">
        <v>846.57633214527402</v>
      </c>
      <c r="E176">
        <v>113.012357996408</v>
      </c>
      <c r="F176">
        <v>0.64888327112062705</v>
      </c>
      <c r="G176" s="19">
        <v>540.50485009476301</v>
      </c>
      <c r="H176" s="1">
        <v>30</v>
      </c>
      <c r="I176" s="7">
        <v>23.537937360765302</v>
      </c>
      <c r="K176" s="13">
        <f t="shared" si="41"/>
        <v>0.27706910012450459</v>
      </c>
      <c r="L176" s="7">
        <f t="shared" si="42"/>
        <v>14.339648202087075</v>
      </c>
      <c r="M176" s="14">
        <f t="shared" si="43"/>
        <v>6.6196483388673819</v>
      </c>
      <c r="N176" s="7">
        <f t="shared" si="44"/>
        <v>92.053061455453545</v>
      </c>
      <c r="P176" s="4">
        <f t="shared" si="45"/>
        <v>12.688566503977244</v>
      </c>
      <c r="Q176" s="4">
        <f t="shared" si="46"/>
        <v>5.8574552873923587</v>
      </c>
      <c r="R176" s="4">
        <f t="shared" si="47"/>
        <v>81.453978208630389</v>
      </c>
    </row>
    <row r="177" spans="1:18" x14ac:dyDescent="0.25">
      <c r="A177">
        <v>27</v>
      </c>
      <c r="B177" s="20" t="s">
        <v>52</v>
      </c>
      <c r="C177" s="19">
        <v>2.5787520000000002</v>
      </c>
      <c r="D177">
        <v>191.29370632687099</v>
      </c>
      <c r="E177">
        <v>90.442429619866402</v>
      </c>
      <c r="F177">
        <v>0.25099999656279898</v>
      </c>
      <c r="G177" s="19">
        <v>487.53948251824602</v>
      </c>
      <c r="H177" s="1">
        <v>30</v>
      </c>
      <c r="I177" s="7">
        <v>10.5945945945946</v>
      </c>
      <c r="K177" s="13">
        <f t="shared" si="41"/>
        <v>0.11794423405706567</v>
      </c>
      <c r="L177" s="7">
        <f t="shared" si="42"/>
        <v>2.3788614163397854</v>
      </c>
      <c r="M177" s="14">
        <f t="shared" si="43"/>
        <v>5.3289830469287081</v>
      </c>
      <c r="N177" s="7">
        <f t="shared" si="44"/>
        <v>82.734585156597902</v>
      </c>
      <c r="P177" s="4">
        <f t="shared" si="45"/>
        <v>2.6302493490480598</v>
      </c>
      <c r="Q177" s="4">
        <f t="shared" si="46"/>
        <v>5.8921272563404852</v>
      </c>
      <c r="R177" s="4">
        <f t="shared" si="47"/>
        <v>91.477623394611456</v>
      </c>
    </row>
    <row r="178" spans="1:18" x14ac:dyDescent="0.25">
      <c r="A178">
        <v>35</v>
      </c>
      <c r="B178" s="20" t="s">
        <v>53</v>
      </c>
      <c r="C178" s="19">
        <v>8476.9153920000008</v>
      </c>
      <c r="D178">
        <v>527.997844778689</v>
      </c>
      <c r="E178">
        <v>88.965938305365597</v>
      </c>
      <c r="F178">
        <v>0.55156247887008103</v>
      </c>
      <c r="G178" s="19">
        <v>670.96133332140403</v>
      </c>
      <c r="H178" s="1">
        <v>30</v>
      </c>
      <c r="I178" s="7">
        <v>19.752045187335099</v>
      </c>
      <c r="K178" s="13">
        <f t="shared" si="41"/>
        <v>0.2410210527350567</v>
      </c>
      <c r="L178" s="7">
        <f t="shared" si="42"/>
        <v>10.035368670215352</v>
      </c>
      <c r="M178" s="14">
        <f t="shared" si="43"/>
        <v>6.573262837674875</v>
      </c>
      <c r="N178" s="7">
        <f t="shared" si="44"/>
        <v>72.357306797475374</v>
      </c>
      <c r="P178" s="4">
        <f t="shared" si="45"/>
        <v>11.280012172490189</v>
      </c>
      <c r="Q178" s="4">
        <f t="shared" si="46"/>
        <v>7.3885162826169362</v>
      </c>
      <c r="R178" s="4">
        <f t="shared" si="47"/>
        <v>81.331471544892878</v>
      </c>
    </row>
    <row r="179" spans="1:18" x14ac:dyDescent="0.25">
      <c r="A179">
        <v>43</v>
      </c>
      <c r="B179" s="20" t="s">
        <v>54</v>
      </c>
      <c r="C179" s="19">
        <v>93603.540095999997</v>
      </c>
      <c r="D179">
        <v>263.09440175424902</v>
      </c>
      <c r="E179">
        <v>92.028550999746798</v>
      </c>
      <c r="F179">
        <v>0.83329644335088504</v>
      </c>
      <c r="G179" s="19">
        <v>959.99491724398501</v>
      </c>
      <c r="H179" s="1">
        <v>30</v>
      </c>
      <c r="I179" s="7">
        <v>11.7448262356797</v>
      </c>
      <c r="K179" s="13">
        <f t="shared" si="41"/>
        <v>0.34074720999977426</v>
      </c>
      <c r="L179" s="7">
        <f t="shared" si="42"/>
        <v>8.8236468477681669</v>
      </c>
      <c r="M179" s="14">
        <f t="shared" si="43"/>
        <v>9.9141646329949857</v>
      </c>
      <c r="N179" s="7">
        <f t="shared" si="44"/>
        <v>73.290739518983656</v>
      </c>
      <c r="P179" s="4">
        <f t="shared" si="45"/>
        <v>9.5879449930624716</v>
      </c>
      <c r="Q179" s="4">
        <f t="shared" si="46"/>
        <v>10.772922669424908</v>
      </c>
      <c r="R179" s="4">
        <f t="shared" si="47"/>
        <v>79.639132337512635</v>
      </c>
    </row>
    <row r="180" spans="1:18" x14ac:dyDescent="0.25">
      <c r="A180">
        <v>44</v>
      </c>
      <c r="B180" s="20" t="s">
        <v>55</v>
      </c>
      <c r="C180" s="19">
        <v>27868.433472000001</v>
      </c>
      <c r="D180">
        <v>370.189347092368</v>
      </c>
      <c r="E180">
        <v>104.936074194173</v>
      </c>
      <c r="F180">
        <v>1.32391768000285</v>
      </c>
      <c r="G180" s="19">
        <v>1283.5661682924999</v>
      </c>
      <c r="H180" s="1">
        <v>30</v>
      </c>
      <c r="I180" s="7">
        <v>13.919553740462201</v>
      </c>
      <c r="K180" s="13">
        <f t="shared" si="41"/>
        <v>0.4841601036309543</v>
      </c>
      <c r="L180" s="7">
        <f t="shared" si="42"/>
        <v>16.710215626181853</v>
      </c>
      <c r="M180" s="14">
        <f t="shared" si="43"/>
        <v>14.0556981876811</v>
      </c>
      <c r="N180" s="7">
        <f t="shared" si="44"/>
        <v>74.170160380310051</v>
      </c>
      <c r="P180" s="4">
        <f t="shared" si="45"/>
        <v>15.924185990855138</v>
      </c>
      <c r="Q180" s="4">
        <f t="shared" si="46"/>
        <v>13.394534049055935</v>
      </c>
      <c r="R180" s="4">
        <f t="shared" si="47"/>
        <v>70.681279960088929</v>
      </c>
    </row>
    <row r="181" spans="1:18" x14ac:dyDescent="0.25">
      <c r="A181">
        <v>47</v>
      </c>
      <c r="B181" s="20" t="s">
        <v>56</v>
      </c>
      <c r="C181" s="19">
        <v>1280.2458240000001</v>
      </c>
      <c r="D181">
        <v>369.16707757325503</v>
      </c>
      <c r="E181">
        <v>95.084844800068595</v>
      </c>
      <c r="F181">
        <v>0.69437870457925899</v>
      </c>
      <c r="G181" s="19">
        <v>891.872046149727</v>
      </c>
      <c r="H181" s="1">
        <v>30</v>
      </c>
      <c r="I181" s="7">
        <v>15.062224399804</v>
      </c>
      <c r="K181" s="13">
        <f t="shared" si="41"/>
        <v>0.29332849427927676</v>
      </c>
      <c r="L181" s="7">
        <f t="shared" si="42"/>
        <v>9.5376927673719578</v>
      </c>
      <c r="M181" s="14">
        <f t="shared" si="43"/>
        <v>9.4699214391269813</v>
      </c>
      <c r="N181" s="7">
        <f t="shared" si="44"/>
        <v>76.077230593569652</v>
      </c>
      <c r="P181" s="4">
        <f t="shared" si="45"/>
        <v>10.030718131187481</v>
      </c>
      <c r="Q181" s="4">
        <f t="shared" si="46"/>
        <v>9.9594435464863373</v>
      </c>
      <c r="R181" s="4">
        <f t="shared" si="47"/>
        <v>80.009838322326175</v>
      </c>
    </row>
    <row r="182" spans="1:18" x14ac:dyDescent="0.25">
      <c r="A182">
        <v>54</v>
      </c>
      <c r="B182" s="20" t="s">
        <v>57</v>
      </c>
      <c r="C182" s="19">
        <v>20444.415551999999</v>
      </c>
      <c r="D182">
        <v>507.91814310417698</v>
      </c>
      <c r="E182">
        <v>89.207366420095099</v>
      </c>
      <c r="F182">
        <v>0.53247877218085304</v>
      </c>
      <c r="G182" s="19">
        <v>604.25515269754897</v>
      </c>
      <c r="H182" s="1">
        <v>30</v>
      </c>
      <c r="I182" s="7">
        <v>21.634614794587801</v>
      </c>
      <c r="K182" s="13">
        <f t="shared" si="41"/>
        <v>0.23374432540635004</v>
      </c>
      <c r="L182" s="7">
        <f t="shared" si="42"/>
        <v>10.501032951248705</v>
      </c>
      <c r="M182" s="14">
        <f t="shared" si="43"/>
        <v>5.9029392255964597</v>
      </c>
      <c r="N182" s="7">
        <f t="shared" si="44"/>
        <v>72.80339424324994</v>
      </c>
      <c r="P182" s="4">
        <f t="shared" si="45"/>
        <v>11.771486338692332</v>
      </c>
      <c r="Q182" s="4">
        <f t="shared" si="46"/>
        <v>6.6170984106832087</v>
      </c>
      <c r="R182" s="4">
        <f t="shared" si="47"/>
        <v>81.611415250624461</v>
      </c>
    </row>
    <row r="183" spans="1:18" x14ac:dyDescent="0.25">
      <c r="A183">
        <v>62</v>
      </c>
      <c r="B183" s="20" t="s">
        <v>58</v>
      </c>
      <c r="C183" s="19">
        <v>17161.246080000001</v>
      </c>
      <c r="D183">
        <v>269.01728741371198</v>
      </c>
      <c r="E183">
        <v>93.777747103910698</v>
      </c>
      <c r="F183">
        <v>0.691669668164968</v>
      </c>
      <c r="G183" s="19">
        <v>896.92834410998501</v>
      </c>
      <c r="H183" s="1">
        <v>30</v>
      </c>
      <c r="I183" s="7">
        <v>11.8298866913049</v>
      </c>
      <c r="K183" s="13">
        <f t="shared" si="41"/>
        <v>0.29237064629348741</v>
      </c>
      <c r="L183" s="7">
        <f t="shared" si="42"/>
        <v>7.4113582062508376</v>
      </c>
      <c r="M183" s="14">
        <f t="shared" si="43"/>
        <v>9.6148115869267681</v>
      </c>
      <c r="N183" s="7">
        <f t="shared" si="44"/>
        <v>76.751577310733097</v>
      </c>
      <c r="P183" s="4">
        <f t="shared" si="45"/>
        <v>7.9031096770096871</v>
      </c>
      <c r="Q183" s="4">
        <f t="shared" si="46"/>
        <v>10.252764524480471</v>
      </c>
      <c r="R183" s="4">
        <f t="shared" si="47"/>
        <v>81.84412579850985</v>
      </c>
    </row>
    <row r="184" spans="1:18" x14ac:dyDescent="0.25">
      <c r="A184">
        <v>63</v>
      </c>
      <c r="B184" s="20" t="s">
        <v>59</v>
      </c>
      <c r="C184" s="19">
        <v>1294.7425920000001</v>
      </c>
      <c r="D184">
        <v>319.74508638818799</v>
      </c>
      <c r="E184">
        <v>96.025792548867997</v>
      </c>
      <c r="F184">
        <v>0.72339594867077195</v>
      </c>
      <c r="G184" s="19">
        <v>780.33554558892899</v>
      </c>
      <c r="H184" s="1">
        <v>30</v>
      </c>
      <c r="I184" s="7">
        <v>14.6478979383108</v>
      </c>
      <c r="K184" s="13">
        <f t="shared" si="41"/>
        <v>0.30350730525285974</v>
      </c>
      <c r="L184" s="7">
        <f t="shared" si="42"/>
        <v>9.5531341547495003</v>
      </c>
      <c r="M184" s="14">
        <f t="shared" si="43"/>
        <v>8.3752632940496117</v>
      </c>
      <c r="N184" s="7">
        <f t="shared" si="44"/>
        <v>78.09739510006888</v>
      </c>
      <c r="P184" s="4">
        <f t="shared" si="45"/>
        <v>9.9485085216952136</v>
      </c>
      <c r="Q184" s="4">
        <f t="shared" si="46"/>
        <v>8.7218892671855848</v>
      </c>
      <c r="R184" s="4">
        <f t="shared" si="47"/>
        <v>81.329602211119195</v>
      </c>
    </row>
    <row r="185" spans="1:18" x14ac:dyDescent="0.25">
      <c r="A185">
        <v>68</v>
      </c>
      <c r="B185" s="21" t="s">
        <v>60</v>
      </c>
      <c r="C185" s="19">
        <v>445.07865600000002</v>
      </c>
      <c r="D185">
        <v>107.58219935473601</v>
      </c>
      <c r="E185">
        <v>101.22243535882799</v>
      </c>
      <c r="F185">
        <v>0.59407601783442099</v>
      </c>
      <c r="G185" s="19">
        <v>856.08345201583302</v>
      </c>
      <c r="H185" s="1">
        <v>30</v>
      </c>
      <c r="I185" s="7">
        <v>8.6960538678358894</v>
      </c>
      <c r="K185" s="13">
        <f t="shared" si="41"/>
        <v>0.25698422939968701</v>
      </c>
      <c r="L185" s="7">
        <f t="shared" si="42"/>
        <v>4.3527586803446185</v>
      </c>
      <c r="M185" s="14">
        <f t="shared" si="43"/>
        <v>10.293005874257652</v>
      </c>
      <c r="N185" s="7">
        <f t="shared" si="44"/>
        <v>86.576670804225728</v>
      </c>
      <c r="P185" s="4">
        <f t="shared" si="45"/>
        <v>4.300191617514761</v>
      </c>
      <c r="Q185" s="4">
        <f t="shared" si="46"/>
        <v>10.168700088838516</v>
      </c>
      <c r="R185" s="4">
        <f t="shared" si="47"/>
        <v>85.531108293646724</v>
      </c>
    </row>
    <row r="186" spans="1:18" x14ac:dyDescent="0.25">
      <c r="A186" s="1"/>
      <c r="B186" s="1"/>
      <c r="C186" s="1"/>
      <c r="D186" s="1"/>
      <c r="E186" s="1"/>
      <c r="F186" s="1"/>
      <c r="G186" s="1"/>
      <c r="H186" s="1"/>
      <c r="I186" s="1"/>
      <c r="K186" s="11"/>
      <c r="L186" s="11"/>
      <c r="M186" s="11"/>
      <c r="N186" s="11"/>
    </row>
    <row r="187" spans="1:18" ht="15.75" x14ac:dyDescent="0.3">
      <c r="C187" s="1"/>
      <c r="D187" s="1"/>
      <c r="E187" s="1"/>
      <c r="G187" s="8"/>
      <c r="K187" s="12"/>
      <c r="L187" s="12"/>
      <c r="M187" s="12"/>
      <c r="N187" s="12"/>
    </row>
    <row r="188" spans="1:18" x14ac:dyDescent="0.25">
      <c r="C188" s="5"/>
      <c r="H188" s="11"/>
      <c r="K188" s="13"/>
      <c r="L188" s="7"/>
      <c r="M188" s="14"/>
      <c r="N188" s="7"/>
      <c r="P188" s="7"/>
    </row>
    <row r="189" spans="1:18" x14ac:dyDescent="0.25">
      <c r="B189" s="1">
        <v>9259.2379999999994</v>
      </c>
      <c r="C189" s="16"/>
      <c r="H189" s="11"/>
      <c r="K189" s="13"/>
      <c r="L189" s="7"/>
      <c r="M189" s="14"/>
      <c r="N189" s="7"/>
      <c r="P189" s="7"/>
    </row>
    <row r="190" spans="1:18" x14ac:dyDescent="0.25">
      <c r="A190" s="1" t="s">
        <v>9</v>
      </c>
      <c r="B190" s="1" t="s">
        <v>1</v>
      </c>
      <c r="C190" s="1" t="s">
        <v>2</v>
      </c>
      <c r="D190" s="1" t="s">
        <v>19</v>
      </c>
      <c r="E190" s="1" t="s">
        <v>15</v>
      </c>
      <c r="F190" s="1" t="s">
        <v>17</v>
      </c>
      <c r="G190" s="1" t="s">
        <v>62</v>
      </c>
      <c r="H190" s="1" t="s">
        <v>20</v>
      </c>
      <c r="I190" s="1" t="s">
        <v>20</v>
      </c>
      <c r="K190" s="11" t="s">
        <v>23</v>
      </c>
      <c r="L190" s="11" t="s">
        <v>24</v>
      </c>
      <c r="M190" s="11" t="s">
        <v>25</v>
      </c>
      <c r="N190" s="11" t="s">
        <v>26</v>
      </c>
      <c r="P190" s="1" t="s">
        <v>30</v>
      </c>
      <c r="Q190" s="1" t="s">
        <v>31</v>
      </c>
      <c r="R190" s="1" t="s">
        <v>29</v>
      </c>
    </row>
    <row r="191" spans="1:18" ht="15.75" x14ac:dyDescent="0.3">
      <c r="C191" s="1" t="s">
        <v>3</v>
      </c>
      <c r="D191" s="1" t="s">
        <v>16</v>
      </c>
      <c r="E191" s="1" t="s">
        <v>16</v>
      </c>
      <c r="F191" t="s">
        <v>18</v>
      </c>
      <c r="G191" s="8" t="s">
        <v>63</v>
      </c>
      <c r="H191" s="1" t="s">
        <v>21</v>
      </c>
      <c r="I191" s="1" t="s">
        <v>22</v>
      </c>
      <c r="K191" s="12"/>
      <c r="L191" s="12"/>
      <c r="M191" s="12"/>
      <c r="N191" s="12" t="s">
        <v>27</v>
      </c>
      <c r="P191" s="1" t="s">
        <v>33</v>
      </c>
      <c r="Q191" s="1" t="s">
        <v>34</v>
      </c>
      <c r="R191" s="1" t="s">
        <v>35</v>
      </c>
    </row>
    <row r="192" spans="1:18" ht="18.75" x14ac:dyDescent="0.3">
      <c r="B192" s="2" t="s">
        <v>4</v>
      </c>
      <c r="C192" s="2" t="s">
        <v>4</v>
      </c>
      <c r="D192" s="2" t="s">
        <v>4</v>
      </c>
      <c r="E192" s="2" t="s">
        <v>4</v>
      </c>
      <c r="F192" s="2" t="s">
        <v>4</v>
      </c>
      <c r="G192" s="2" t="s">
        <v>4</v>
      </c>
      <c r="I192" s="2" t="s">
        <v>4</v>
      </c>
      <c r="K192" s="12" t="s">
        <v>18</v>
      </c>
      <c r="L192" s="12" t="s">
        <v>28</v>
      </c>
      <c r="M192" s="13" t="s">
        <v>16</v>
      </c>
      <c r="N192" s="13" t="s">
        <v>16</v>
      </c>
      <c r="P192" s="1" t="s">
        <v>32</v>
      </c>
      <c r="Q192" s="1" t="s">
        <v>32</v>
      </c>
      <c r="R192" s="1" t="s">
        <v>32</v>
      </c>
    </row>
    <row r="193" spans="1:18" ht="15.75" x14ac:dyDescent="0.3">
      <c r="C193" s="1"/>
      <c r="D193" s="1"/>
      <c r="E193" s="1"/>
      <c r="G193" s="8"/>
      <c r="K193" s="12"/>
      <c r="L193" s="12"/>
      <c r="M193" s="12"/>
      <c r="N193" s="12"/>
    </row>
    <row r="194" spans="1:18" x14ac:dyDescent="0.25">
      <c r="A194">
        <v>1</v>
      </c>
      <c r="B194" s="18" t="s">
        <v>38</v>
      </c>
      <c r="C194" s="19">
        <v>33444.461951999998</v>
      </c>
      <c r="D194">
        <v>637.929574656564</v>
      </c>
      <c r="E194">
        <v>105.297435112117</v>
      </c>
      <c r="F194">
        <v>1.10993068802108</v>
      </c>
      <c r="G194" s="19">
        <v>1170.5617016768699</v>
      </c>
      <c r="H194" s="1">
        <v>31</v>
      </c>
      <c r="I194" s="7">
        <v>16.509038015095999</v>
      </c>
      <c r="K194" s="13">
        <f>1-EXP(-0.5*F194)</f>
        <v>0.4259078434165855</v>
      </c>
      <c r="L194" s="7">
        <f>F194*(1-1/(1+D194/I194*K194*1/F194))*I194</f>
        <v>17.166170238417774</v>
      </c>
      <c r="M194" s="14">
        <f>MIN(0.95*(E194-L194),0.95*G194/($B$189)*(E194-L194))</f>
        <v>10.584556657083196</v>
      </c>
      <c r="N194" s="7">
        <f>E194-L194-M194</f>
        <v>77.546708216616025</v>
      </c>
      <c r="P194" s="4">
        <f>L194/E194*100</f>
        <v>16.302553068020924</v>
      </c>
      <c r="Q194" s="4">
        <f>M194/E194*100</f>
        <v>10.052055537547645</v>
      </c>
      <c r="R194" s="4">
        <f>N194/E194*100</f>
        <v>73.645391394431428</v>
      </c>
    </row>
    <row r="195" spans="1:18" x14ac:dyDescent="0.25">
      <c r="A195">
        <v>2</v>
      </c>
      <c r="B195" s="18" t="s">
        <v>39</v>
      </c>
      <c r="C195" s="19">
        <v>4407.7841280000002</v>
      </c>
      <c r="D195">
        <v>629.26705562746599</v>
      </c>
      <c r="E195">
        <v>106.724881305041</v>
      </c>
      <c r="F195">
        <v>1.38272119941655</v>
      </c>
      <c r="G195" s="19">
        <v>1345.4969650682101</v>
      </c>
      <c r="H195" s="1">
        <v>31</v>
      </c>
      <c r="I195" s="7">
        <v>16.182644719573702</v>
      </c>
      <c r="K195" s="13">
        <f t="shared" ref="K195:K216" si="48">1-EXP(-0.5*F195)</f>
        <v>0.49910591113095637</v>
      </c>
      <c r="L195" s="7">
        <f t="shared" ref="L195:L216" si="49">F195*(1-1/(1+D195/I195*K195*1/F195))*I195</f>
        <v>20.887919187995386</v>
      </c>
      <c r="M195" s="14">
        <f t="shared" ref="M195:M216" si="50">MIN(0.95*(E195-L195),0.95*G195/($B$189)*(E195-L195))</f>
        <v>11.84964717595571</v>
      </c>
      <c r="N195" s="7">
        <f t="shared" ref="N195:N216" si="51">E195-L195-M195</f>
        <v>73.987314941089892</v>
      </c>
      <c r="P195" s="4">
        <f t="shared" ref="P195:P216" si="52">L195/E195*100</f>
        <v>19.571742720700293</v>
      </c>
      <c r="Q195" s="4">
        <f t="shared" ref="Q195:Q216" si="53">M195/E195*100</f>
        <v>11.102984637750081</v>
      </c>
      <c r="R195" s="4">
        <f t="shared" ref="R195:R216" si="54">N195/E195*100</f>
        <v>69.325272641549617</v>
      </c>
    </row>
    <row r="196" spans="1:18" x14ac:dyDescent="0.25">
      <c r="A196">
        <v>3</v>
      </c>
      <c r="B196" s="18" t="s">
        <v>40</v>
      </c>
      <c r="C196" s="19">
        <v>1092.693888</v>
      </c>
      <c r="D196">
        <v>296.19954089069699</v>
      </c>
      <c r="E196">
        <v>93.385706336207207</v>
      </c>
      <c r="F196">
        <v>0.33076058207852899</v>
      </c>
      <c r="G196" s="19">
        <v>950.07326000449302</v>
      </c>
      <c r="H196" s="1">
        <v>31</v>
      </c>
      <c r="I196" s="7">
        <v>15.9568184717438</v>
      </c>
      <c r="K196" s="13">
        <f t="shared" si="48"/>
        <v>0.1524286809860349</v>
      </c>
      <c r="L196" s="7">
        <f t="shared" si="49"/>
        <v>4.7254844677526124</v>
      </c>
      <c r="M196" s="14">
        <f t="shared" si="50"/>
        <v>8.6423980809349636</v>
      </c>
      <c r="N196" s="7">
        <f t="shared" si="51"/>
        <v>80.017823787519632</v>
      </c>
      <c r="P196" s="4">
        <f t="shared" si="52"/>
        <v>5.0601796068660914</v>
      </c>
      <c r="Q196" s="4">
        <f t="shared" si="53"/>
        <v>9.2545191550199366</v>
      </c>
      <c r="R196" s="4">
        <f t="shared" si="54"/>
        <v>85.685301238113979</v>
      </c>
    </row>
    <row r="197" spans="1:18" x14ac:dyDescent="0.25">
      <c r="A197">
        <v>4</v>
      </c>
      <c r="B197" s="18" t="s">
        <v>41</v>
      </c>
      <c r="C197" s="19">
        <v>370.22515199999998</v>
      </c>
      <c r="D197">
        <v>589.37638168162596</v>
      </c>
      <c r="E197">
        <v>102.07786729149301</v>
      </c>
      <c r="F197">
        <v>1.2583843628064699</v>
      </c>
      <c r="G197" s="19">
        <v>1478.4306485214199</v>
      </c>
      <c r="H197" s="1">
        <v>31</v>
      </c>
      <c r="I197" s="7">
        <v>17.6398719879518</v>
      </c>
      <c r="K197" s="13">
        <f t="shared" si="48"/>
        <v>0.46697778760801045</v>
      </c>
      <c r="L197" s="7">
        <f t="shared" si="49"/>
        <v>20.54104497718868</v>
      </c>
      <c r="M197" s="14">
        <f t="shared" si="50"/>
        <v>12.368103102856532</v>
      </c>
      <c r="N197" s="7">
        <f t="shared" si="51"/>
        <v>69.168719211447794</v>
      </c>
      <c r="P197" s="4">
        <f t="shared" si="52"/>
        <v>20.122917457250338</v>
      </c>
      <c r="Q197" s="4">
        <f t="shared" si="53"/>
        <v>12.116341603746719</v>
      </c>
      <c r="R197" s="4">
        <f t="shared" si="54"/>
        <v>67.760740939002943</v>
      </c>
    </row>
    <row r="198" spans="1:18" x14ac:dyDescent="0.25">
      <c r="A198">
        <v>6</v>
      </c>
      <c r="B198" s="18" t="s">
        <v>42</v>
      </c>
      <c r="C198" s="19">
        <v>837.46713599999998</v>
      </c>
      <c r="D198">
        <v>229.50718047552201</v>
      </c>
      <c r="E198">
        <v>90.569957471221301</v>
      </c>
      <c r="F198">
        <v>0.188970876021332</v>
      </c>
      <c r="G198" s="19">
        <v>667.35411351793698</v>
      </c>
      <c r="H198" s="1">
        <v>31</v>
      </c>
      <c r="I198" s="7">
        <v>15.203894806924099</v>
      </c>
      <c r="K198" s="13">
        <f t="shared" si="48"/>
        <v>9.0159016375736978E-2</v>
      </c>
      <c r="L198" s="7">
        <f t="shared" si="49"/>
        <v>2.5228033599155042</v>
      </c>
      <c r="M198" s="14">
        <f t="shared" si="50"/>
        <v>6.0286493289989176</v>
      </c>
      <c r="N198" s="7">
        <f t="shared" si="51"/>
        <v>82.018504782306877</v>
      </c>
      <c r="P198" s="4">
        <f t="shared" si="52"/>
        <v>2.7854748200772068</v>
      </c>
      <c r="Q198" s="4">
        <f t="shared" si="53"/>
        <v>6.6563455447293629</v>
      </c>
      <c r="R198" s="4">
        <f t="shared" si="54"/>
        <v>90.558179635193426</v>
      </c>
    </row>
    <row r="199" spans="1:18" x14ac:dyDescent="0.25">
      <c r="A199">
        <v>7</v>
      </c>
      <c r="B199" s="18" t="s">
        <v>43</v>
      </c>
      <c r="C199" s="19">
        <v>619.52774399999998</v>
      </c>
      <c r="D199">
        <v>394.94127699918198</v>
      </c>
      <c r="E199">
        <v>101.112266893716</v>
      </c>
      <c r="F199">
        <v>0.43574732692909401</v>
      </c>
      <c r="G199" s="19">
        <v>935.13797956110602</v>
      </c>
      <c r="H199" s="1">
        <v>31</v>
      </c>
      <c r="I199" s="7">
        <v>17.502756215547301</v>
      </c>
      <c r="K199" s="13">
        <f t="shared" si="48"/>
        <v>0.19577296149350931</v>
      </c>
      <c r="L199" s="7">
        <f t="shared" si="49"/>
        <v>6.9420144008202023</v>
      </c>
      <c r="M199" s="14">
        <f t="shared" si="50"/>
        <v>9.035200377009156</v>
      </c>
      <c r="N199" s="7">
        <f t="shared" si="51"/>
        <v>85.135052115886637</v>
      </c>
      <c r="P199" s="4">
        <f t="shared" si="52"/>
        <v>6.8656500482946248</v>
      </c>
      <c r="Q199" s="4">
        <f t="shared" si="53"/>
        <v>8.9358103171660588</v>
      </c>
      <c r="R199" s="4">
        <f t="shared" si="54"/>
        <v>84.198539634539316</v>
      </c>
    </row>
    <row r="200" spans="1:18" x14ac:dyDescent="0.25">
      <c r="A200">
        <v>8</v>
      </c>
      <c r="B200" s="18" t="s">
        <v>44</v>
      </c>
      <c r="C200" s="19">
        <v>33771.127103999999</v>
      </c>
      <c r="D200">
        <v>388.94934591873601</v>
      </c>
      <c r="E200">
        <v>110.471734193259</v>
      </c>
      <c r="F200">
        <v>1.5694027121669201</v>
      </c>
      <c r="G200" s="19">
        <v>1284.8904805490199</v>
      </c>
      <c r="H200" s="1">
        <v>31</v>
      </c>
      <c r="I200" s="7">
        <v>15.814827808952201</v>
      </c>
      <c r="K200" s="13">
        <f t="shared" si="48"/>
        <v>0.54374406049793844</v>
      </c>
      <c r="L200" s="7">
        <f t="shared" si="49"/>
        <v>22.212972107233824</v>
      </c>
      <c r="M200" s="14">
        <f t="shared" si="50"/>
        <v>11.635158429657579</v>
      </c>
      <c r="N200" s="7">
        <f t="shared" si="51"/>
        <v>76.623603656367592</v>
      </c>
      <c r="P200" s="4">
        <f t="shared" si="52"/>
        <v>20.107380652117314</v>
      </c>
      <c r="Q200" s="4">
        <f t="shared" si="53"/>
        <v>10.532249280438615</v>
      </c>
      <c r="R200" s="4">
        <f t="shared" si="54"/>
        <v>69.36037006744408</v>
      </c>
    </row>
    <row r="201" spans="1:18" x14ac:dyDescent="0.25">
      <c r="A201">
        <v>10</v>
      </c>
      <c r="B201" s="18" t="s">
        <v>45</v>
      </c>
      <c r="C201" s="19">
        <v>108139.198464</v>
      </c>
      <c r="D201">
        <v>483.95009322229998</v>
      </c>
      <c r="E201">
        <v>107.075624349592</v>
      </c>
      <c r="F201">
        <v>1.31003036813421</v>
      </c>
      <c r="G201" s="19">
        <v>1120.34664609896</v>
      </c>
      <c r="H201" s="1">
        <v>31</v>
      </c>
      <c r="I201" s="7">
        <v>16.025269659908801</v>
      </c>
      <c r="K201" s="13">
        <f t="shared" si="48"/>
        <v>0.48056582459620745</v>
      </c>
      <c r="L201" s="7">
        <f t="shared" si="49"/>
        <v>19.2554419636087</v>
      </c>
      <c r="M201" s="14">
        <f t="shared" si="50"/>
        <v>10.094739378784581</v>
      </c>
      <c r="N201" s="7">
        <f t="shared" si="51"/>
        <v>77.72544300719872</v>
      </c>
      <c r="P201" s="4">
        <f t="shared" si="52"/>
        <v>17.983030293376075</v>
      </c>
      <c r="Q201" s="4">
        <f t="shared" si="53"/>
        <v>9.4276726753665159</v>
      </c>
      <c r="R201" s="4">
        <f t="shared" si="54"/>
        <v>72.589297031257402</v>
      </c>
    </row>
    <row r="202" spans="1:18" x14ac:dyDescent="0.25">
      <c r="A202">
        <v>13</v>
      </c>
      <c r="B202" s="18" t="s">
        <v>46</v>
      </c>
      <c r="C202" s="19">
        <v>0.69696000000000002</v>
      </c>
      <c r="D202">
        <v>393.35070800781199</v>
      </c>
      <c r="E202" t="s">
        <v>61</v>
      </c>
      <c r="F202">
        <v>0.824731190999349</v>
      </c>
      <c r="G202" s="19" t="s">
        <v>61</v>
      </c>
      <c r="H202" s="1">
        <v>31</v>
      </c>
      <c r="I202" s="7">
        <v>0</v>
      </c>
      <c r="K202" s="13">
        <f t="shared" si="48"/>
        <v>0.33791782246476687</v>
      </c>
      <c r="L202" s="7" t="e">
        <f t="shared" si="49"/>
        <v>#DIV/0!</v>
      </c>
      <c r="M202" s="14" t="e">
        <f t="shared" si="50"/>
        <v>#VALUE!</v>
      </c>
      <c r="N202" s="7" t="e">
        <f t="shared" si="51"/>
        <v>#VALUE!</v>
      </c>
      <c r="P202" s="4" t="e">
        <f t="shared" si="52"/>
        <v>#DIV/0!</v>
      </c>
      <c r="Q202" s="4" t="e">
        <f t="shared" si="53"/>
        <v>#VALUE!</v>
      </c>
      <c r="R202" s="4" t="e">
        <f t="shared" si="54"/>
        <v>#VALUE!</v>
      </c>
    </row>
    <row r="203" spans="1:18" x14ac:dyDescent="0.25">
      <c r="A203">
        <v>14</v>
      </c>
      <c r="B203" s="20" t="s">
        <v>47</v>
      </c>
      <c r="C203" s="19">
        <v>41252.086655999999</v>
      </c>
      <c r="D203">
        <v>467.82725886931399</v>
      </c>
      <c r="E203">
        <v>108.58791525783801</v>
      </c>
      <c r="F203">
        <v>1.569805628084</v>
      </c>
      <c r="G203" s="19">
        <v>1327.7112352866</v>
      </c>
      <c r="H203" s="1">
        <v>31</v>
      </c>
      <c r="I203" s="7">
        <v>16.398015834130199</v>
      </c>
      <c r="K203" s="13">
        <f t="shared" si="48"/>
        <v>0.54383596763005981</v>
      </c>
      <c r="L203" s="7">
        <f t="shared" si="49"/>
        <v>23.376520766698114</v>
      </c>
      <c r="M203" s="14">
        <f t="shared" si="50"/>
        <v>11.607793162710459</v>
      </c>
      <c r="N203" s="7">
        <f t="shared" si="51"/>
        <v>73.60360132842942</v>
      </c>
      <c r="P203" s="4">
        <f t="shared" si="52"/>
        <v>21.527736959671273</v>
      </c>
      <c r="Q203" s="4">
        <f t="shared" si="53"/>
        <v>10.689765187174082</v>
      </c>
      <c r="R203" s="4">
        <f t="shared" si="54"/>
        <v>67.782497853154638</v>
      </c>
    </row>
    <row r="204" spans="1:18" x14ac:dyDescent="0.25">
      <c r="A204">
        <v>15</v>
      </c>
      <c r="B204" s="20" t="s">
        <v>48</v>
      </c>
      <c r="C204" s="19">
        <v>1303.872768</v>
      </c>
      <c r="D204">
        <v>304.841172222605</v>
      </c>
      <c r="E204">
        <v>98.909728541576797</v>
      </c>
      <c r="F204">
        <v>0.37657238463285703</v>
      </c>
      <c r="G204" s="19">
        <v>757.63130005471305</v>
      </c>
      <c r="H204" s="1">
        <v>31</v>
      </c>
      <c r="I204" s="7">
        <v>15.524641864443</v>
      </c>
      <c r="K204" s="13">
        <f t="shared" si="48"/>
        <v>0.17162240199877055</v>
      </c>
      <c r="L204" s="7">
        <f t="shared" si="49"/>
        <v>5.2585431358289343</v>
      </c>
      <c r="M204" s="14">
        <f t="shared" si="50"/>
        <v>7.2798016297983308</v>
      </c>
      <c r="N204" s="7">
        <f t="shared" si="51"/>
        <v>86.371383775949539</v>
      </c>
      <c r="P204" s="4">
        <f t="shared" si="52"/>
        <v>5.3165074996829063</v>
      </c>
      <c r="Q204" s="4">
        <f t="shared" si="53"/>
        <v>7.3600461118829772</v>
      </c>
      <c r="R204" s="4">
        <f t="shared" si="54"/>
        <v>87.323446388434121</v>
      </c>
    </row>
    <row r="205" spans="1:18" x14ac:dyDescent="0.25">
      <c r="A205">
        <v>16</v>
      </c>
      <c r="B205" s="20" t="s">
        <v>49</v>
      </c>
      <c r="C205" s="19">
        <v>2202.672384</v>
      </c>
      <c r="D205">
        <v>385.18336733291898</v>
      </c>
      <c r="E205">
        <v>98.242330351476795</v>
      </c>
      <c r="F205">
        <v>0.32654563947279602</v>
      </c>
      <c r="G205" s="19">
        <v>677.53224065546794</v>
      </c>
      <c r="H205" s="1">
        <v>31</v>
      </c>
      <c r="I205" s="7">
        <v>18.215763827363599</v>
      </c>
      <c r="K205" s="13">
        <f t="shared" si="48"/>
        <v>0.1506405652145596</v>
      </c>
      <c r="L205" s="7">
        <f t="shared" si="49"/>
        <v>5.3951967839681707</v>
      </c>
      <c r="M205" s="14">
        <f t="shared" si="50"/>
        <v>6.4542654721922093</v>
      </c>
      <c r="N205" s="7">
        <f t="shared" si="51"/>
        <v>86.392868095316416</v>
      </c>
      <c r="P205" s="4">
        <f t="shared" si="52"/>
        <v>5.4917231346874997</v>
      </c>
      <c r="Q205" s="4">
        <f t="shared" si="53"/>
        <v>6.5697397945479281</v>
      </c>
      <c r="R205" s="4">
        <f t="shared" si="54"/>
        <v>87.938537070764568</v>
      </c>
    </row>
    <row r="206" spans="1:18" x14ac:dyDescent="0.25">
      <c r="A206">
        <v>24</v>
      </c>
      <c r="B206" s="20" t="s">
        <v>50</v>
      </c>
      <c r="C206" s="19">
        <v>5947.5081600000003</v>
      </c>
      <c r="D206">
        <v>435.26426767309101</v>
      </c>
      <c r="E206">
        <v>91.871752932100705</v>
      </c>
      <c r="F206">
        <v>0.61549053905606299</v>
      </c>
      <c r="G206" s="19">
        <v>746.52655144165101</v>
      </c>
      <c r="H206" s="1">
        <v>31</v>
      </c>
      <c r="I206" s="7">
        <v>17.981250366203799</v>
      </c>
      <c r="K206" s="13">
        <f t="shared" si="48"/>
        <v>0.26489745281964272</v>
      </c>
      <c r="L206" s="7">
        <f t="shared" si="49"/>
        <v>10.09801560219497</v>
      </c>
      <c r="M206" s="14">
        <f t="shared" si="50"/>
        <v>6.2633612853477185</v>
      </c>
      <c r="N206" s="7">
        <f t="shared" si="51"/>
        <v>75.510376044558029</v>
      </c>
      <c r="P206" s="4">
        <f t="shared" si="52"/>
        <v>10.991425851706639</v>
      </c>
      <c r="Q206" s="4">
        <f t="shared" si="53"/>
        <v>6.8175049299176393</v>
      </c>
      <c r="R206" s="4">
        <f t="shared" si="54"/>
        <v>82.191069218375731</v>
      </c>
    </row>
    <row r="207" spans="1:18" x14ac:dyDescent="0.25">
      <c r="A207">
        <v>25</v>
      </c>
      <c r="B207" s="20" t="s">
        <v>51</v>
      </c>
      <c r="C207" s="19">
        <v>1063.7003520000001</v>
      </c>
      <c r="D207">
        <v>726.75387417874902</v>
      </c>
      <c r="E207">
        <v>113.514658660379</v>
      </c>
      <c r="F207">
        <v>0.64262298629584103</v>
      </c>
      <c r="G207" s="19">
        <v>607.71998391998602</v>
      </c>
      <c r="H207" s="1">
        <v>31</v>
      </c>
      <c r="I207" s="7">
        <v>23.832983881535799</v>
      </c>
      <c r="K207" s="13">
        <f t="shared" si="48"/>
        <v>0.27480267819236159</v>
      </c>
      <c r="L207" s="7">
        <f t="shared" si="49"/>
        <v>14.224757700595475</v>
      </c>
      <c r="M207" s="14">
        <f t="shared" si="50"/>
        <v>6.1909451041178345</v>
      </c>
      <c r="N207" s="7">
        <f t="shared" si="51"/>
        <v>93.098955855665693</v>
      </c>
      <c r="P207" s="4">
        <f t="shared" si="52"/>
        <v>12.531207747498135</v>
      </c>
      <c r="Q207" s="4">
        <f t="shared" si="53"/>
        <v>5.4538728100661711</v>
      </c>
      <c r="R207" s="4">
        <f t="shared" si="54"/>
        <v>82.014919442435698</v>
      </c>
    </row>
    <row r="208" spans="1:18" x14ac:dyDescent="0.25">
      <c r="A208">
        <v>27</v>
      </c>
      <c r="B208" s="20" t="s">
        <v>52</v>
      </c>
      <c r="C208" s="19">
        <v>2.5787520000000002</v>
      </c>
      <c r="D208">
        <v>232.35707133525099</v>
      </c>
      <c r="E208">
        <v>84.118080860859607</v>
      </c>
      <c r="F208">
        <v>0.209193548808495</v>
      </c>
      <c r="G208" s="19">
        <v>420.93976432398699</v>
      </c>
      <c r="H208" s="1">
        <v>31</v>
      </c>
      <c r="I208" s="7">
        <v>13.6216216216216</v>
      </c>
      <c r="K208" s="13">
        <f t="shared" si="48"/>
        <v>9.9312370319626586E-2</v>
      </c>
      <c r="L208" s="7">
        <f t="shared" si="49"/>
        <v>2.5363513830115778</v>
      </c>
      <c r="M208" s="14">
        <f t="shared" si="50"/>
        <v>3.5233940720144767</v>
      </c>
      <c r="N208" s="7">
        <f t="shared" si="51"/>
        <v>78.058335405833546</v>
      </c>
      <c r="P208" s="4">
        <f t="shared" si="52"/>
        <v>3.0152273530906832</v>
      </c>
      <c r="Q208" s="4">
        <f t="shared" si="53"/>
        <v>4.188628694278643</v>
      </c>
      <c r="R208" s="4">
        <f t="shared" si="54"/>
        <v>92.796143952630672</v>
      </c>
    </row>
    <row r="209" spans="1:18" x14ac:dyDescent="0.25">
      <c r="A209">
        <v>35</v>
      </c>
      <c r="B209" s="20" t="s">
        <v>53</v>
      </c>
      <c r="C209" s="19">
        <v>8476.9153920000008</v>
      </c>
      <c r="D209">
        <v>547.78845718573098</v>
      </c>
      <c r="E209">
        <v>89.517545413293902</v>
      </c>
      <c r="F209">
        <v>0.61365154864302995</v>
      </c>
      <c r="G209" s="19">
        <v>735.78285293984504</v>
      </c>
      <c r="H209" s="1">
        <v>31</v>
      </c>
      <c r="I209" s="7">
        <v>21.266980193542601</v>
      </c>
      <c r="K209" s="13">
        <f t="shared" si="48"/>
        <v>0.26422121870184212</v>
      </c>
      <c r="L209" s="7">
        <f t="shared" si="49"/>
        <v>11.971116939840938</v>
      </c>
      <c r="M209" s="14">
        <f t="shared" si="50"/>
        <v>5.8540957429345921</v>
      </c>
      <c r="N209" s="7">
        <f t="shared" si="51"/>
        <v>71.692332730518373</v>
      </c>
      <c r="P209" s="4">
        <f t="shared" si="52"/>
        <v>13.372928049547653</v>
      </c>
      <c r="Q209" s="4">
        <f t="shared" si="53"/>
        <v>6.5396070858587496</v>
      </c>
      <c r="R209" s="4">
        <f t="shared" si="54"/>
        <v>80.087464864593599</v>
      </c>
    </row>
    <row r="210" spans="1:18" x14ac:dyDescent="0.25">
      <c r="A210">
        <v>43</v>
      </c>
      <c r="B210" s="20" t="s">
        <v>54</v>
      </c>
      <c r="C210" s="19">
        <v>93603.540095999997</v>
      </c>
      <c r="D210">
        <v>294.89352082791999</v>
      </c>
      <c r="E210">
        <v>97.387225000415199</v>
      </c>
      <c r="F210">
        <v>0.93505859648059897</v>
      </c>
      <c r="G210" s="19">
        <v>985.51001106590002</v>
      </c>
      <c r="H210" s="1">
        <v>31</v>
      </c>
      <c r="I210" s="7">
        <v>14.3804029110382</v>
      </c>
      <c r="K210" s="13">
        <f t="shared" si="48"/>
        <v>0.37345162831954204</v>
      </c>
      <c r="L210" s="7">
        <f t="shared" si="49"/>
        <v>11.983368198970203</v>
      </c>
      <c r="M210" s="14">
        <f t="shared" si="50"/>
        <v>8.6354879384663707</v>
      </c>
      <c r="N210" s="7">
        <f t="shared" si="51"/>
        <v>76.768368862978633</v>
      </c>
      <c r="P210" s="4">
        <f t="shared" si="52"/>
        <v>12.304866679299172</v>
      </c>
      <c r="Q210" s="4">
        <f t="shared" si="53"/>
        <v>8.8671670626507275</v>
      </c>
      <c r="R210" s="4">
        <f t="shared" si="54"/>
        <v>78.827966258050111</v>
      </c>
    </row>
    <row r="211" spans="1:18" x14ac:dyDescent="0.25">
      <c r="A211">
        <v>44</v>
      </c>
      <c r="B211" s="20" t="s">
        <v>55</v>
      </c>
      <c r="C211" s="19">
        <v>27868.433472000001</v>
      </c>
      <c r="D211">
        <v>390.98046275367</v>
      </c>
      <c r="E211">
        <v>107.44234090552401</v>
      </c>
      <c r="F211">
        <v>1.3921189681136099</v>
      </c>
      <c r="G211" s="19">
        <v>1275.7654331568599</v>
      </c>
      <c r="H211" s="1">
        <v>31</v>
      </c>
      <c r="I211" s="7">
        <v>15.7276476340292</v>
      </c>
      <c r="K211" s="13">
        <f t="shared" si="48"/>
        <v>0.50145403342741224</v>
      </c>
      <c r="L211" s="7">
        <f t="shared" si="49"/>
        <v>19.69529480279461</v>
      </c>
      <c r="M211" s="14">
        <f t="shared" si="50"/>
        <v>11.485547284291574</v>
      </c>
      <c r="N211" s="7">
        <f t="shared" si="51"/>
        <v>76.261498818437829</v>
      </c>
      <c r="P211" s="4">
        <f t="shared" si="52"/>
        <v>18.331036569757021</v>
      </c>
      <c r="Q211" s="4">
        <f t="shared" si="53"/>
        <v>10.689963740078062</v>
      </c>
      <c r="R211" s="4">
        <f t="shared" si="54"/>
        <v>70.978999690164926</v>
      </c>
    </row>
    <row r="212" spans="1:18" x14ac:dyDescent="0.25">
      <c r="A212">
        <v>47</v>
      </c>
      <c r="B212" s="20" t="s">
        <v>56</v>
      </c>
      <c r="C212" s="19">
        <v>1280.2458240000001</v>
      </c>
      <c r="D212">
        <v>382.46499323404902</v>
      </c>
      <c r="E212">
        <v>95.730051031840802</v>
      </c>
      <c r="F212">
        <v>0.71544075768187798</v>
      </c>
      <c r="G212" s="19">
        <v>877.41036379092998</v>
      </c>
      <c r="H212" s="1">
        <v>31</v>
      </c>
      <c r="I212" s="7">
        <v>16.9670640753443</v>
      </c>
      <c r="K212" s="13">
        <f t="shared" si="48"/>
        <v>0.30073142203786496</v>
      </c>
      <c r="L212" s="7">
        <f t="shared" si="49"/>
        <v>10.980107837055257</v>
      </c>
      <c r="M212" s="14">
        <f t="shared" si="50"/>
        <v>7.6294026101616099</v>
      </c>
      <c r="N212" s="7">
        <f t="shared" si="51"/>
        <v>77.120540584623939</v>
      </c>
      <c r="P212" s="4">
        <f t="shared" si="52"/>
        <v>11.469865229052433</v>
      </c>
      <c r="Q212" s="4">
        <f t="shared" si="53"/>
        <v>7.9697049441914452</v>
      </c>
      <c r="R212" s="4">
        <f t="shared" si="54"/>
        <v>80.560429826756135</v>
      </c>
    </row>
    <row r="213" spans="1:18" x14ac:dyDescent="0.25">
      <c r="A213">
        <v>54</v>
      </c>
      <c r="B213" s="20" t="s">
        <v>57</v>
      </c>
      <c r="C213" s="19">
        <v>20444.415551999999</v>
      </c>
      <c r="D213">
        <v>513.00756707359506</v>
      </c>
      <c r="E213">
        <v>87.6632080238669</v>
      </c>
      <c r="F213">
        <v>0.51290787892776202</v>
      </c>
      <c r="G213" s="19">
        <v>615.77218686685205</v>
      </c>
      <c r="H213" s="1">
        <v>31</v>
      </c>
      <c r="I213" s="7">
        <v>22.6884061676502</v>
      </c>
      <c r="K213" s="13">
        <f t="shared" si="48"/>
        <v>0.22620936504985201</v>
      </c>
      <c r="L213" s="7">
        <f t="shared" si="49"/>
        <v>10.57646714653735</v>
      </c>
      <c r="M213" s="14">
        <f t="shared" si="50"/>
        <v>4.8702147474822439</v>
      </c>
      <c r="N213" s="7">
        <f t="shared" si="51"/>
        <v>72.216526129847296</v>
      </c>
      <c r="P213" s="4">
        <f t="shared" si="52"/>
        <v>12.064887180101641</v>
      </c>
      <c r="Q213" s="4">
        <f t="shared" si="53"/>
        <v>5.5555972194815126</v>
      </c>
      <c r="R213" s="4">
        <f t="shared" si="54"/>
        <v>82.379515600416823</v>
      </c>
    </row>
    <row r="214" spans="1:18" x14ac:dyDescent="0.25">
      <c r="A214">
        <v>62</v>
      </c>
      <c r="B214" s="20" t="s">
        <v>58</v>
      </c>
      <c r="C214" s="19">
        <v>17161.246080000001</v>
      </c>
      <c r="D214">
        <v>297.77449677349603</v>
      </c>
      <c r="E214">
        <v>97.820871131482505</v>
      </c>
      <c r="F214">
        <v>0.70220467343561199</v>
      </c>
      <c r="G214" s="19">
        <v>849.43068439928504</v>
      </c>
      <c r="H214" s="1">
        <v>31</v>
      </c>
      <c r="I214" s="7">
        <v>13.994403606384299</v>
      </c>
      <c r="K214" s="13">
        <f t="shared" si="48"/>
        <v>0.29608828584492131</v>
      </c>
      <c r="L214" s="7">
        <f t="shared" si="49"/>
        <v>8.8414855402512664</v>
      </c>
      <c r="M214" s="14">
        <f t="shared" si="50"/>
        <v>7.7547125778793102</v>
      </c>
      <c r="N214" s="7">
        <f t="shared" si="51"/>
        <v>81.224673013351918</v>
      </c>
      <c r="P214" s="4">
        <f t="shared" si="52"/>
        <v>9.0384449023841675</v>
      </c>
      <c r="Q214" s="4">
        <f t="shared" si="53"/>
        <v>7.9274621951138462</v>
      </c>
      <c r="R214" s="4">
        <f t="shared" si="54"/>
        <v>83.034092902501982</v>
      </c>
    </row>
    <row r="215" spans="1:18" x14ac:dyDescent="0.25">
      <c r="A215">
        <v>63</v>
      </c>
      <c r="B215" s="20" t="s">
        <v>59</v>
      </c>
      <c r="C215" s="19">
        <v>1294.7425920000001</v>
      </c>
      <c r="D215">
        <v>366.26098974260498</v>
      </c>
      <c r="E215">
        <v>96.622313078068103</v>
      </c>
      <c r="F215">
        <v>0.657324496095263</v>
      </c>
      <c r="G215" s="19">
        <v>737.64111624435702</v>
      </c>
      <c r="H215" s="1">
        <v>31</v>
      </c>
      <c r="I215" s="7">
        <v>17.236690531302099</v>
      </c>
      <c r="K215" s="13">
        <f t="shared" si="48"/>
        <v>0.28011388136725268</v>
      </c>
      <c r="L215" s="7">
        <f t="shared" si="49"/>
        <v>10.203293830705453</v>
      </c>
      <c r="M215" s="14">
        <f t="shared" si="50"/>
        <v>6.5403773756813255</v>
      </c>
      <c r="N215" s="7">
        <f t="shared" si="51"/>
        <v>79.878641871681324</v>
      </c>
      <c r="P215" s="4">
        <f t="shared" si="52"/>
        <v>10.55997678555002</v>
      </c>
      <c r="Q215" s="4">
        <f t="shared" si="53"/>
        <v>6.7690134579958618</v>
      </c>
      <c r="R215" s="4">
        <f t="shared" si="54"/>
        <v>82.671009756454112</v>
      </c>
    </row>
    <row r="216" spans="1:18" x14ac:dyDescent="0.25">
      <c r="A216">
        <v>68</v>
      </c>
      <c r="B216" s="21" t="s">
        <v>60</v>
      </c>
      <c r="C216" s="19">
        <v>445.07865600000002</v>
      </c>
      <c r="D216">
        <v>146.580368869924</v>
      </c>
      <c r="E216">
        <v>105.655285172042</v>
      </c>
      <c r="F216">
        <v>0.471651132748164</v>
      </c>
      <c r="G216" s="19">
        <v>670.98110258155702</v>
      </c>
      <c r="H216" s="1">
        <v>31</v>
      </c>
      <c r="I216" s="7">
        <v>12.093955527716901</v>
      </c>
      <c r="K216" s="13">
        <f t="shared" si="48"/>
        <v>0.21008154974450077</v>
      </c>
      <c r="L216" s="7">
        <f t="shared" si="49"/>
        <v>4.8126512803494768</v>
      </c>
      <c r="M216" s="14">
        <f t="shared" si="50"/>
        <v>6.9422912114455153</v>
      </c>
      <c r="N216" s="7">
        <f t="shared" si="51"/>
        <v>93.900342680247007</v>
      </c>
      <c r="P216" s="4">
        <f t="shared" si="52"/>
        <v>4.5550502017129357</v>
      </c>
      <c r="Q216" s="4">
        <f t="shared" si="53"/>
        <v>6.5706994213693637</v>
      </c>
      <c r="R216" s="4">
        <f t="shared" si="54"/>
        <v>88.874250376917701</v>
      </c>
    </row>
    <row r="217" spans="1:18" ht="15.75" x14ac:dyDescent="0.3">
      <c r="C217" s="1"/>
      <c r="D217" s="1"/>
      <c r="E217" s="1"/>
      <c r="G217" s="8"/>
      <c r="K217" s="12"/>
      <c r="L217" s="12"/>
      <c r="M217" s="12"/>
      <c r="N217" s="12"/>
    </row>
    <row r="218" spans="1:18" ht="18.75" x14ac:dyDescent="0.3">
      <c r="C218" s="15"/>
      <c r="H218" s="1"/>
      <c r="K218" s="13"/>
      <c r="L218" s="7"/>
      <c r="M218" s="14"/>
      <c r="N218" s="7"/>
      <c r="P218" s="7"/>
    </row>
    <row r="219" spans="1:18" x14ac:dyDescent="0.25">
      <c r="C219" s="12"/>
      <c r="H219" s="1"/>
      <c r="K219" s="13"/>
      <c r="L219" s="7"/>
      <c r="M219" s="14"/>
      <c r="N219" s="7"/>
      <c r="P219" s="7"/>
    </row>
    <row r="220" spans="1:18" x14ac:dyDescent="0.25">
      <c r="B220">
        <v>8211.6830000000009</v>
      </c>
      <c r="C220" s="5"/>
      <c r="H220" s="1"/>
      <c r="K220" s="13"/>
      <c r="L220" s="7"/>
      <c r="M220" s="14"/>
      <c r="N220" s="7"/>
      <c r="P220" s="7"/>
    </row>
    <row r="221" spans="1:18" x14ac:dyDescent="0.25">
      <c r="A221" s="1" t="s">
        <v>10</v>
      </c>
      <c r="B221" s="1" t="s">
        <v>1</v>
      </c>
      <c r="C221" s="1" t="s">
        <v>2</v>
      </c>
      <c r="D221" s="1" t="s">
        <v>19</v>
      </c>
      <c r="E221" s="1" t="s">
        <v>15</v>
      </c>
      <c r="F221" s="1" t="s">
        <v>17</v>
      </c>
      <c r="G221" s="1" t="s">
        <v>62</v>
      </c>
      <c r="H221" s="1" t="s">
        <v>20</v>
      </c>
      <c r="I221" s="1" t="s">
        <v>20</v>
      </c>
      <c r="K221" s="11" t="s">
        <v>23</v>
      </c>
      <c r="L221" s="11" t="s">
        <v>24</v>
      </c>
      <c r="M221" s="11" t="s">
        <v>25</v>
      </c>
      <c r="N221" s="11" t="s">
        <v>26</v>
      </c>
      <c r="P221" s="1" t="s">
        <v>30</v>
      </c>
      <c r="Q221" s="1" t="s">
        <v>31</v>
      </c>
      <c r="R221" s="1" t="s">
        <v>29</v>
      </c>
    </row>
    <row r="222" spans="1:18" ht="15.75" x14ac:dyDescent="0.3">
      <c r="C222" s="1" t="s">
        <v>3</v>
      </c>
      <c r="D222" s="1" t="s">
        <v>16</v>
      </c>
      <c r="E222" s="1" t="s">
        <v>16</v>
      </c>
      <c r="F222" t="s">
        <v>18</v>
      </c>
      <c r="G222" s="8" t="s">
        <v>63</v>
      </c>
      <c r="H222" s="1" t="s">
        <v>21</v>
      </c>
      <c r="I222" s="1" t="s">
        <v>22</v>
      </c>
      <c r="K222" s="12"/>
      <c r="L222" s="12"/>
      <c r="M222" s="12"/>
      <c r="N222" s="12" t="s">
        <v>27</v>
      </c>
      <c r="P222" s="1" t="s">
        <v>33</v>
      </c>
      <c r="Q222" s="1" t="s">
        <v>34</v>
      </c>
      <c r="R222" s="1" t="s">
        <v>35</v>
      </c>
    </row>
    <row r="223" spans="1:18" ht="18.75" x14ac:dyDescent="0.3">
      <c r="B223" s="2" t="s">
        <v>4</v>
      </c>
      <c r="C223" s="2" t="s">
        <v>4</v>
      </c>
      <c r="D223" s="2" t="s">
        <v>4</v>
      </c>
      <c r="E223" s="2" t="s">
        <v>4</v>
      </c>
      <c r="F223" s="2" t="s">
        <v>4</v>
      </c>
      <c r="G223" s="2" t="s">
        <v>4</v>
      </c>
      <c r="I223" s="2" t="s">
        <v>4</v>
      </c>
      <c r="K223" s="12" t="s">
        <v>18</v>
      </c>
      <c r="L223" s="12" t="s">
        <v>28</v>
      </c>
      <c r="M223" s="13" t="s">
        <v>16</v>
      </c>
      <c r="N223" s="13" t="s">
        <v>16</v>
      </c>
      <c r="P223" s="1" t="s">
        <v>32</v>
      </c>
      <c r="Q223" s="1" t="s">
        <v>32</v>
      </c>
      <c r="R223" s="1" t="s">
        <v>32</v>
      </c>
    </row>
    <row r="224" spans="1:18" ht="15.75" x14ac:dyDescent="0.3">
      <c r="C224" s="1"/>
      <c r="D224" s="1"/>
      <c r="E224" s="1"/>
      <c r="G224" s="8"/>
      <c r="K224" s="12"/>
      <c r="L224" s="12"/>
      <c r="M224" s="12"/>
      <c r="N224" s="12"/>
    </row>
    <row r="225" spans="1:18" x14ac:dyDescent="0.25">
      <c r="A225">
        <v>1</v>
      </c>
      <c r="B225" s="18" t="s">
        <v>38</v>
      </c>
      <c r="C225" s="19">
        <v>33444.461951999998</v>
      </c>
      <c r="D225">
        <v>521.33210955730101</v>
      </c>
      <c r="E225">
        <v>110.228282144179</v>
      </c>
      <c r="F225">
        <v>1.8673941587929801</v>
      </c>
      <c r="G225" s="19">
        <v>1759.2870270562901</v>
      </c>
      <c r="H225" s="1">
        <v>31</v>
      </c>
      <c r="I225" s="7">
        <v>15.1653600410118</v>
      </c>
      <c r="K225" s="13">
        <f>1-EXP(-0.5*F225)</f>
        <v>0.60690229288356901</v>
      </c>
      <c r="L225" s="7">
        <f>F225*(1-1/(1+D225/I225*K225*1/F225))*I225</f>
        <v>25.993144575370042</v>
      </c>
      <c r="M225" s="14">
        <f>MIN(0.95*(E225-L225),0.95*G225/($B$220)*(E225-L225))</f>
        <v>17.144365595914032</v>
      </c>
      <c r="N225" s="7">
        <f>E225-L225-M225</f>
        <v>67.090771972894942</v>
      </c>
      <c r="P225" s="4">
        <f>L225/E225*100</f>
        <v>23.581193564616125</v>
      </c>
      <c r="Q225" s="4">
        <f>M225/E225*100</f>
        <v>15.553508829511776</v>
      </c>
      <c r="R225" s="4">
        <f>N225/E225*100</f>
        <v>60.865297605872115</v>
      </c>
    </row>
    <row r="226" spans="1:18" x14ac:dyDescent="0.25">
      <c r="A226">
        <v>2</v>
      </c>
      <c r="B226" s="18" t="s">
        <v>39</v>
      </c>
      <c r="C226" s="19">
        <v>4407.7841280000002</v>
      </c>
      <c r="D226">
        <v>531.02303919838801</v>
      </c>
      <c r="E226">
        <v>112.107314796932</v>
      </c>
      <c r="F226">
        <v>2.29116841185495</v>
      </c>
      <c r="G226" s="19">
        <v>2038.7269531782099</v>
      </c>
      <c r="H226" s="1">
        <v>31</v>
      </c>
      <c r="I226" s="7">
        <v>15.6227724807489</v>
      </c>
      <c r="K226" s="13">
        <f t="shared" ref="K226:K247" si="55">1-EXP(-0.5*F226)</f>
        <v>0.6819619362148267</v>
      </c>
      <c r="L226" s="7">
        <f t="shared" ref="L226:L247" si="56">F226*(1-1/(1+D226/I226*K226*1/F226))*I226</f>
        <v>32.574657767265158</v>
      </c>
      <c r="M226" s="14">
        <f t="shared" ref="M226:M247" si="57">MIN(0.95*(E226-L226),0.95*G226/($B$220)*(E226-L226))</f>
        <v>18.758408351497149</v>
      </c>
      <c r="N226" s="7">
        <f t="shared" ref="N226:N247" si="58">E226-L226-M226</f>
        <v>60.774248678169684</v>
      </c>
      <c r="P226" s="4">
        <f t="shared" ref="P226:P247" si="59">L226/E226*100</f>
        <v>29.056674692699545</v>
      </c>
      <c r="Q226" s="4">
        <f t="shared" ref="Q226:Q247" si="60">M226/E226*100</f>
        <v>16.732546297693059</v>
      </c>
      <c r="R226" s="4">
        <f t="shared" ref="R226:R247" si="61">N226/E226*100</f>
        <v>54.210779009607378</v>
      </c>
    </row>
    <row r="227" spans="1:18" x14ac:dyDescent="0.25">
      <c r="A227">
        <v>3</v>
      </c>
      <c r="B227" s="18" t="s">
        <v>40</v>
      </c>
      <c r="C227" s="19">
        <v>1092.693888</v>
      </c>
      <c r="D227">
        <v>171.76599539839401</v>
      </c>
      <c r="E227">
        <v>96.913129629506699</v>
      </c>
      <c r="F227">
        <v>0.34544547271718301</v>
      </c>
      <c r="G227" s="19">
        <v>987.42122015314999</v>
      </c>
      <c r="H227" s="1">
        <v>31</v>
      </c>
      <c r="I227" s="7">
        <v>6.3944380660798599</v>
      </c>
      <c r="K227" s="13">
        <f t="shared" si="55"/>
        <v>0.15862913594309058</v>
      </c>
      <c r="L227" s="7">
        <f t="shared" si="56"/>
        <v>2.0432803446847561</v>
      </c>
      <c r="M227" s="14">
        <f t="shared" si="57"/>
        <v>10.837324969770032</v>
      </c>
      <c r="N227" s="7">
        <f t="shared" si="58"/>
        <v>84.032524315051901</v>
      </c>
      <c r="P227" s="4">
        <f t="shared" si="59"/>
        <v>2.1083627703450492</v>
      </c>
      <c r="Q227" s="4">
        <f t="shared" si="60"/>
        <v>11.182514702807039</v>
      </c>
      <c r="R227" s="4">
        <f t="shared" si="61"/>
        <v>86.709122526847906</v>
      </c>
    </row>
    <row r="228" spans="1:18" x14ac:dyDescent="0.25">
      <c r="A228">
        <v>4</v>
      </c>
      <c r="B228" s="18" t="s">
        <v>41</v>
      </c>
      <c r="C228" s="19">
        <v>370.22515199999998</v>
      </c>
      <c r="D228">
        <v>518.88787195481405</v>
      </c>
      <c r="E228">
        <v>102.79989817241901</v>
      </c>
      <c r="F228">
        <v>2.1930864472512002</v>
      </c>
      <c r="G228" s="19">
        <v>2315.1274970258</v>
      </c>
      <c r="H228" s="1">
        <v>31</v>
      </c>
      <c r="I228" s="7">
        <v>16.8546686746988</v>
      </c>
      <c r="K228" s="13">
        <f t="shared" si="55"/>
        <v>0.66597626432178769</v>
      </c>
      <c r="L228" s="7">
        <f t="shared" si="56"/>
        <v>33.391958155636082</v>
      </c>
      <c r="M228" s="14">
        <f t="shared" si="57"/>
        <v>18.589833402304123</v>
      </c>
      <c r="N228" s="7">
        <f t="shared" si="58"/>
        <v>50.818106614478808</v>
      </c>
      <c r="P228" s="4">
        <f t="shared" si="59"/>
        <v>32.482481742958647</v>
      </c>
      <c r="Q228" s="4">
        <f t="shared" si="60"/>
        <v>18.083513439988732</v>
      </c>
      <c r="R228" s="4">
        <f t="shared" si="61"/>
        <v>49.434004817052632</v>
      </c>
    </row>
    <row r="229" spans="1:18" x14ac:dyDescent="0.25">
      <c r="A229">
        <v>6</v>
      </c>
      <c r="B229" s="18" t="s">
        <v>42</v>
      </c>
      <c r="C229" s="19">
        <v>837.46713599999998</v>
      </c>
      <c r="D229">
        <v>121.188976648486</v>
      </c>
      <c r="E229">
        <v>90.724761434015406</v>
      </c>
      <c r="F229">
        <v>0.23753988469379</v>
      </c>
      <c r="G229" s="19">
        <v>767.67276356725904</v>
      </c>
      <c r="H229" s="1">
        <v>31</v>
      </c>
      <c r="I229" s="7">
        <v>5.8556924101198398</v>
      </c>
      <c r="K229" s="13">
        <f t="shared" si="55"/>
        <v>0.1119879287629062</v>
      </c>
      <c r="L229" s="7">
        <f t="shared" si="56"/>
        <v>1.2616538975680343</v>
      </c>
      <c r="M229" s="14">
        <f t="shared" si="57"/>
        <v>7.9453227127530921</v>
      </c>
      <c r="N229" s="7">
        <f t="shared" si="58"/>
        <v>81.517784823694271</v>
      </c>
      <c r="P229" s="4">
        <f t="shared" si="59"/>
        <v>1.3906389806113095</v>
      </c>
      <c r="Q229" s="4">
        <f t="shared" si="60"/>
        <v>8.7576121305447217</v>
      </c>
      <c r="R229" s="4">
        <f t="shared" si="61"/>
        <v>89.851748888843957</v>
      </c>
    </row>
    <row r="230" spans="1:18" x14ac:dyDescent="0.25">
      <c r="A230">
        <v>7</v>
      </c>
      <c r="B230" s="18" t="s">
        <v>43</v>
      </c>
      <c r="C230" s="19">
        <v>619.52774399999998</v>
      </c>
      <c r="D230">
        <v>349.507216306033</v>
      </c>
      <c r="E230">
        <v>105.24709349433699</v>
      </c>
      <c r="F230">
        <v>0.70283290654465702</v>
      </c>
      <c r="G230" s="19">
        <v>1037.8553283214901</v>
      </c>
      <c r="H230" s="1">
        <v>31</v>
      </c>
      <c r="I230" s="7">
        <v>9.7135785802677503</v>
      </c>
      <c r="K230" s="13">
        <f t="shared" si="55"/>
        <v>0.29630936144368925</v>
      </c>
      <c r="L230" s="7">
        <f t="shared" si="56"/>
        <v>6.4048056058771783</v>
      </c>
      <c r="M230" s="14">
        <f t="shared" si="57"/>
        <v>11.867822392936803</v>
      </c>
      <c r="N230" s="7">
        <f t="shared" si="58"/>
        <v>86.97446549552302</v>
      </c>
      <c r="P230" s="4">
        <f t="shared" si="59"/>
        <v>6.0854940438063494</v>
      </c>
      <c r="Q230" s="4">
        <f t="shared" si="60"/>
        <v>11.276152147209057</v>
      </c>
      <c r="R230" s="4">
        <f t="shared" si="61"/>
        <v>82.638353808984604</v>
      </c>
    </row>
    <row r="231" spans="1:18" x14ac:dyDescent="0.25">
      <c r="A231">
        <v>8</v>
      </c>
      <c r="B231" s="18" t="s">
        <v>44</v>
      </c>
      <c r="C231" s="19">
        <v>33771.127103999999</v>
      </c>
      <c r="D231">
        <v>355.88096496647898</v>
      </c>
      <c r="E231">
        <v>110.38315080524001</v>
      </c>
      <c r="F231">
        <v>2.2591007783978601</v>
      </c>
      <c r="G231" s="19">
        <v>1679.1179117197901</v>
      </c>
      <c r="H231" s="1">
        <v>31</v>
      </c>
      <c r="I231" s="7">
        <v>15.669721741248001</v>
      </c>
      <c r="K231" s="13">
        <f t="shared" si="55"/>
        <v>0.67682147168109519</v>
      </c>
      <c r="L231" s="7">
        <f t="shared" si="56"/>
        <v>30.863572939265911</v>
      </c>
      <c r="M231" s="14">
        <f t="shared" si="57"/>
        <v>15.44709046255146</v>
      </c>
      <c r="N231" s="7">
        <f t="shared" si="58"/>
        <v>64.072487403422642</v>
      </c>
      <c r="P231" s="4">
        <f t="shared" si="59"/>
        <v>27.960402211857122</v>
      </c>
      <c r="Q231" s="4">
        <f t="shared" si="60"/>
        <v>13.994065534337121</v>
      </c>
      <c r="R231" s="4">
        <f t="shared" si="61"/>
        <v>58.045532253805767</v>
      </c>
    </row>
    <row r="232" spans="1:18" x14ac:dyDescent="0.25">
      <c r="A232">
        <v>10</v>
      </c>
      <c r="B232" s="18" t="s">
        <v>45</v>
      </c>
      <c r="C232" s="19">
        <v>108139.198464</v>
      </c>
      <c r="D232">
        <v>394.31633423507998</v>
      </c>
      <c r="E232">
        <v>110.632823704892</v>
      </c>
      <c r="F232">
        <v>2.1921483949924401</v>
      </c>
      <c r="G232" s="19">
        <v>1736.5124430891599</v>
      </c>
      <c r="H232" s="1">
        <v>31</v>
      </c>
      <c r="I232" s="7">
        <v>14.142650994080901</v>
      </c>
      <c r="K232" s="13">
        <f t="shared" si="55"/>
        <v>0.66581956171598589</v>
      </c>
      <c r="L232" s="7">
        <f t="shared" si="56"/>
        <v>27.728441109198805</v>
      </c>
      <c r="M232" s="14">
        <f t="shared" si="57"/>
        <v>16.655083661393569</v>
      </c>
      <c r="N232" s="7">
        <f t="shared" si="58"/>
        <v>66.249298934299617</v>
      </c>
      <c r="P232" s="4">
        <f t="shared" si="59"/>
        <v>25.063484941108577</v>
      </c>
      <c r="Q232" s="4">
        <f t="shared" si="60"/>
        <v>15.054378170641511</v>
      </c>
      <c r="R232" s="4">
        <f t="shared" si="61"/>
        <v>59.882136888249903</v>
      </c>
    </row>
    <row r="233" spans="1:18" x14ac:dyDescent="0.25">
      <c r="A233">
        <v>13</v>
      </c>
      <c r="B233" s="18" t="s">
        <v>46</v>
      </c>
      <c r="C233" s="19">
        <v>0.69696000000000002</v>
      </c>
      <c r="D233">
        <v>460.12170410156199</v>
      </c>
      <c r="E233" t="s">
        <v>61</v>
      </c>
      <c r="F233">
        <v>0.51774195830027303</v>
      </c>
      <c r="G233" s="19" t="s">
        <v>61</v>
      </c>
      <c r="H233" s="1">
        <v>31</v>
      </c>
      <c r="I233" s="7">
        <v>0</v>
      </c>
      <c r="K233" s="13">
        <f t="shared" si="55"/>
        <v>0.22807738926961341</v>
      </c>
      <c r="L233" s="7" t="e">
        <f t="shared" si="56"/>
        <v>#DIV/0!</v>
      </c>
      <c r="M233" s="14" t="e">
        <f t="shared" si="57"/>
        <v>#VALUE!</v>
      </c>
      <c r="N233" s="7" t="e">
        <f t="shared" si="58"/>
        <v>#VALUE!</v>
      </c>
      <c r="P233" s="4" t="e">
        <f t="shared" si="59"/>
        <v>#DIV/0!</v>
      </c>
      <c r="Q233" s="4" t="e">
        <f t="shared" si="60"/>
        <v>#VALUE!</v>
      </c>
      <c r="R233" s="4" t="e">
        <f t="shared" si="61"/>
        <v>#VALUE!</v>
      </c>
    </row>
    <row r="234" spans="1:18" x14ac:dyDescent="0.25">
      <c r="A234">
        <v>14</v>
      </c>
      <c r="B234" s="20" t="s">
        <v>47</v>
      </c>
      <c r="C234" s="19">
        <v>41252.086655999999</v>
      </c>
      <c r="D234">
        <v>426.982498354303</v>
      </c>
      <c r="E234">
        <v>110.997443184627</v>
      </c>
      <c r="F234">
        <v>2.7188072703791399</v>
      </c>
      <c r="G234" s="19">
        <v>2034.86220175975</v>
      </c>
      <c r="H234" s="1">
        <v>31</v>
      </c>
      <c r="I234" s="7">
        <v>15.747946395082799</v>
      </c>
      <c r="K234" s="13">
        <f t="shared" si="55"/>
        <v>0.74318611394094791</v>
      </c>
      <c r="L234" s="7">
        <f t="shared" si="56"/>
        <v>37.725492545570063</v>
      </c>
      <c r="M234" s="14">
        <f t="shared" si="57"/>
        <v>17.249010545632601</v>
      </c>
      <c r="N234" s="7">
        <f t="shared" si="58"/>
        <v>56.022940093424339</v>
      </c>
      <c r="P234" s="4">
        <f t="shared" si="59"/>
        <v>33.987713106886225</v>
      </c>
      <c r="Q234" s="4">
        <f t="shared" si="60"/>
        <v>15.540007094525187</v>
      </c>
      <c r="R234" s="4">
        <f t="shared" si="61"/>
        <v>50.47227979858858</v>
      </c>
    </row>
    <row r="235" spans="1:18" x14ac:dyDescent="0.25">
      <c r="A235">
        <v>15</v>
      </c>
      <c r="B235" s="20" t="s">
        <v>48</v>
      </c>
      <c r="C235" s="19">
        <v>1303.872768</v>
      </c>
      <c r="D235">
        <v>231.317500981862</v>
      </c>
      <c r="E235">
        <v>101.343936440832</v>
      </c>
      <c r="F235">
        <v>0.49259418952318601</v>
      </c>
      <c r="G235" s="19">
        <v>977.18182891650599</v>
      </c>
      <c r="H235" s="1">
        <v>31</v>
      </c>
      <c r="I235" s="7">
        <v>11.2848514004704</v>
      </c>
      <c r="K235" s="13">
        <f t="shared" si="55"/>
        <v>0.21831004556663958</v>
      </c>
      <c r="L235" s="7">
        <f t="shared" si="56"/>
        <v>5.0076203652296067</v>
      </c>
      <c r="M235" s="14">
        <f t="shared" si="57"/>
        <v>10.890726378154628</v>
      </c>
      <c r="N235" s="7">
        <f t="shared" si="58"/>
        <v>85.445589697447758</v>
      </c>
      <c r="P235" s="4">
        <f t="shared" si="59"/>
        <v>4.941213595105638</v>
      </c>
      <c r="Q235" s="4">
        <f t="shared" si="60"/>
        <v>10.746302897473301</v>
      </c>
      <c r="R235" s="4">
        <f t="shared" si="61"/>
        <v>84.312483507421064</v>
      </c>
    </row>
    <row r="236" spans="1:18" x14ac:dyDescent="0.25">
      <c r="A236">
        <v>16</v>
      </c>
      <c r="B236" s="20" t="s">
        <v>49</v>
      </c>
      <c r="C236" s="19">
        <v>2202.672384</v>
      </c>
      <c r="D236">
        <v>380.66732565195798</v>
      </c>
      <c r="E236">
        <v>99.642094111103603</v>
      </c>
      <c r="F236">
        <v>0.51520638636474902</v>
      </c>
      <c r="G236" s="19">
        <v>915.88517888483204</v>
      </c>
      <c r="H236" s="1">
        <v>31</v>
      </c>
      <c r="I236" s="7">
        <v>13.3660296165042</v>
      </c>
      <c r="K236" s="13">
        <f t="shared" si="55"/>
        <v>0.22709813600491857</v>
      </c>
      <c r="L236" s="7">
        <f t="shared" si="56"/>
        <v>6.378195285126024</v>
      </c>
      <c r="M236" s="14">
        <f t="shared" si="57"/>
        <v>9.8820268058010718</v>
      </c>
      <c r="N236" s="7">
        <f t="shared" si="58"/>
        <v>83.381872020176502</v>
      </c>
      <c r="P236" s="4">
        <f t="shared" si="59"/>
        <v>6.4011052176544636</v>
      </c>
      <c r="Q236" s="4">
        <f t="shared" si="60"/>
        <v>9.9175222017939006</v>
      </c>
      <c r="R236" s="4">
        <f t="shared" si="61"/>
        <v>83.681372580551624</v>
      </c>
    </row>
    <row r="237" spans="1:18" x14ac:dyDescent="0.25">
      <c r="A237">
        <v>24</v>
      </c>
      <c r="B237" s="20" t="s">
        <v>50</v>
      </c>
      <c r="C237" s="19">
        <v>5947.5081600000003</v>
      </c>
      <c r="D237">
        <v>442.79751229185899</v>
      </c>
      <c r="E237">
        <v>92.353206308229701</v>
      </c>
      <c r="F237">
        <v>0.913256418872753</v>
      </c>
      <c r="G237" s="19">
        <v>1048.7453741501399</v>
      </c>
      <c r="H237" s="1">
        <v>31</v>
      </c>
      <c r="I237" s="7">
        <v>17.084900685533501</v>
      </c>
      <c r="K237" s="13">
        <f t="shared" si="55"/>
        <v>0.36658420569461236</v>
      </c>
      <c r="L237" s="7">
        <f t="shared" si="56"/>
        <v>14.234623772803566</v>
      </c>
      <c r="M237" s="14">
        <f t="shared" si="57"/>
        <v>9.4779811843363095</v>
      </c>
      <c r="N237" s="7">
        <f t="shared" si="58"/>
        <v>68.640601351089813</v>
      </c>
      <c r="P237" s="4">
        <f t="shared" si="59"/>
        <v>15.413242638588393</v>
      </c>
      <c r="Q237" s="4">
        <f t="shared" si="60"/>
        <v>10.262752711263166</v>
      </c>
      <c r="R237" s="4">
        <f t="shared" si="61"/>
        <v>74.324004650148424</v>
      </c>
    </row>
    <row r="238" spans="1:18" x14ac:dyDescent="0.25">
      <c r="A238">
        <v>25</v>
      </c>
      <c r="B238" s="20" t="s">
        <v>51</v>
      </c>
      <c r="C238" s="19">
        <v>1063.7003520000001</v>
      </c>
      <c r="D238">
        <v>993.58288222492797</v>
      </c>
      <c r="E238">
        <v>116.840227251266</v>
      </c>
      <c r="F238">
        <v>0.99670611109668805</v>
      </c>
      <c r="G238" s="19">
        <v>727.96934769290397</v>
      </c>
      <c r="H238" s="1">
        <v>31</v>
      </c>
      <c r="I238" s="7">
        <v>22.6453937884943</v>
      </c>
      <c r="K238" s="13">
        <f t="shared" si="55"/>
        <v>0.39246959494605005</v>
      </c>
      <c r="L238" s="7">
        <f t="shared" si="56"/>
        <v>21.335859087100108</v>
      </c>
      <c r="M238" s="14">
        <f t="shared" si="57"/>
        <v>8.043179451103537</v>
      </c>
      <c r="N238" s="7">
        <f t="shared" si="58"/>
        <v>87.461188713062356</v>
      </c>
      <c r="P238" s="4">
        <f t="shared" si="59"/>
        <v>18.260713445222205</v>
      </c>
      <c r="Q238" s="4">
        <f t="shared" si="60"/>
        <v>6.8839128785727235</v>
      </c>
      <c r="R238" s="4">
        <f t="shared" si="61"/>
        <v>74.855373676205076</v>
      </c>
    </row>
    <row r="239" spans="1:18" x14ac:dyDescent="0.25">
      <c r="A239">
        <v>27</v>
      </c>
      <c r="B239" s="20" t="s">
        <v>52</v>
      </c>
      <c r="C239" s="19">
        <v>2.5787520000000002</v>
      </c>
      <c r="D239">
        <v>172.70037924276801</v>
      </c>
      <c r="E239">
        <v>90.204499322014897</v>
      </c>
      <c r="F239">
        <v>0.21795698304971101</v>
      </c>
      <c r="G239" s="19">
        <v>421.72960462068301</v>
      </c>
      <c r="H239" s="1">
        <v>31</v>
      </c>
      <c r="I239" s="7">
        <v>12.972972972973</v>
      </c>
      <c r="K239" s="13">
        <f t="shared" si="55"/>
        <v>0.10325029499044669</v>
      </c>
      <c r="L239" s="7">
        <f t="shared" si="56"/>
        <v>2.440548156592202</v>
      </c>
      <c r="M239" s="14">
        <f t="shared" si="57"/>
        <v>4.2819509232998287</v>
      </c>
      <c r="N239" s="7">
        <f t="shared" si="58"/>
        <v>83.482000242122865</v>
      </c>
      <c r="P239" s="4">
        <f t="shared" si="59"/>
        <v>2.7055725323410482</v>
      </c>
      <c r="Q239" s="4">
        <f t="shared" si="60"/>
        <v>4.7469371877049991</v>
      </c>
      <c r="R239" s="4">
        <f t="shared" si="61"/>
        <v>92.547490279953948</v>
      </c>
    </row>
    <row r="240" spans="1:18" x14ac:dyDescent="0.25">
      <c r="A240">
        <v>35</v>
      </c>
      <c r="B240" s="20" t="s">
        <v>53</v>
      </c>
      <c r="C240" s="19">
        <v>8476.9153920000008</v>
      </c>
      <c r="D240">
        <v>528.20286838758204</v>
      </c>
      <c r="E240">
        <v>94.800631605110596</v>
      </c>
      <c r="F240">
        <v>0.95331449933687096</v>
      </c>
      <c r="G240" s="19">
        <v>1021.63952666914</v>
      </c>
      <c r="H240" s="1">
        <v>31</v>
      </c>
      <c r="I240" s="7">
        <v>18.518840389058401</v>
      </c>
      <c r="K240" s="13">
        <f t="shared" si="55"/>
        <v>0.37914470881384255</v>
      </c>
      <c r="L240" s="7">
        <f t="shared" si="56"/>
        <v>16.224056318626157</v>
      </c>
      <c r="M240" s="14">
        <f t="shared" si="57"/>
        <v>9.2871447209807894</v>
      </c>
      <c r="N240" s="7">
        <f t="shared" si="58"/>
        <v>69.28943056550365</v>
      </c>
      <c r="P240" s="4">
        <f t="shared" si="59"/>
        <v>17.113869437291321</v>
      </c>
      <c r="Q240" s="4">
        <f t="shared" si="60"/>
        <v>9.7965008921735173</v>
      </c>
      <c r="R240" s="4">
        <f t="shared" si="61"/>
        <v>73.08962967053516</v>
      </c>
    </row>
    <row r="241" spans="1:18" x14ac:dyDescent="0.25">
      <c r="A241">
        <v>43</v>
      </c>
      <c r="B241" s="20" t="s">
        <v>54</v>
      </c>
      <c r="C241" s="19">
        <v>93603.540095999997</v>
      </c>
      <c r="D241">
        <v>256.47310414740298</v>
      </c>
      <c r="E241">
        <v>99.293287625737605</v>
      </c>
      <c r="F241">
        <v>1.29838699057002</v>
      </c>
      <c r="G241" s="19">
        <v>1292.69863006162</v>
      </c>
      <c r="H241" s="1">
        <v>31</v>
      </c>
      <c r="I241" s="7">
        <v>14.3054423369317</v>
      </c>
      <c r="K241" s="13">
        <f t="shared" si="55"/>
        <v>0.477533021030633</v>
      </c>
      <c r="L241" s="7">
        <f t="shared" si="56"/>
        <v>16.128077109448075</v>
      </c>
      <c r="M241" s="14">
        <f t="shared" si="57"/>
        <v>12.437423122401828</v>
      </c>
      <c r="N241" s="7">
        <f t="shared" si="58"/>
        <v>70.727787393887709</v>
      </c>
      <c r="P241" s="4">
        <f t="shared" si="59"/>
        <v>16.242867463749434</v>
      </c>
      <c r="Q241" s="4">
        <f t="shared" si="60"/>
        <v>12.525945529451832</v>
      </c>
      <c r="R241" s="4">
        <f t="shared" si="61"/>
        <v>71.231187006798748</v>
      </c>
    </row>
    <row r="242" spans="1:18" x14ac:dyDescent="0.25">
      <c r="A242">
        <v>44</v>
      </c>
      <c r="B242" s="20" t="s">
        <v>55</v>
      </c>
      <c r="C242" s="19">
        <v>27868.433472000001</v>
      </c>
      <c r="D242">
        <v>356.01752911867999</v>
      </c>
      <c r="E242">
        <v>108.11251171095</v>
      </c>
      <c r="F242">
        <v>2.0075145658810101</v>
      </c>
      <c r="G242" s="19">
        <v>1705.21067059086</v>
      </c>
      <c r="H242" s="1">
        <v>31</v>
      </c>
      <c r="I242" s="7">
        <v>15.7282628539703</v>
      </c>
      <c r="K242" s="13">
        <f t="shared" si="55"/>
        <v>0.63350019251692913</v>
      </c>
      <c r="L242" s="7">
        <f t="shared" si="56"/>
        <v>27.697172491423231</v>
      </c>
      <c r="M242" s="14">
        <f t="shared" si="57"/>
        <v>15.86384177159599</v>
      </c>
      <c r="N242" s="7">
        <f t="shared" si="58"/>
        <v>64.551497447930785</v>
      </c>
      <c r="P242" s="4">
        <f t="shared" si="59"/>
        <v>25.618841013956363</v>
      </c>
      <c r="Q242" s="4">
        <f t="shared" si="60"/>
        <v>14.673455940057719</v>
      </c>
      <c r="R242" s="4">
        <f t="shared" si="61"/>
        <v>59.70770304598593</v>
      </c>
    </row>
    <row r="243" spans="1:18" x14ac:dyDescent="0.25">
      <c r="A243">
        <v>47</v>
      </c>
      <c r="B243" s="20" t="s">
        <v>56</v>
      </c>
      <c r="C243" s="19">
        <v>1280.2458240000001</v>
      </c>
      <c r="D243">
        <v>346.78086967910599</v>
      </c>
      <c r="E243">
        <v>98.152008048144296</v>
      </c>
      <c r="F243">
        <v>1.0703010875295</v>
      </c>
      <c r="G243" s="19">
        <v>1217.2885400468299</v>
      </c>
      <c r="H243" s="1">
        <v>31</v>
      </c>
      <c r="I243" s="7">
        <v>15.975066688442499</v>
      </c>
      <c r="K243" s="13">
        <f t="shared" si="55"/>
        <v>0.41441887207874006</v>
      </c>
      <c r="L243" s="7">
        <f t="shared" si="56"/>
        <v>15.28017914732661</v>
      </c>
      <c r="M243" s="14">
        <f t="shared" si="57"/>
        <v>11.670565124469938</v>
      </c>
      <c r="N243" s="7">
        <f t="shared" si="58"/>
        <v>71.201263776347758</v>
      </c>
      <c r="P243" s="4">
        <f t="shared" si="59"/>
        <v>15.567872172142996</v>
      </c>
      <c r="Q243" s="4">
        <f t="shared" si="60"/>
        <v>11.890296853372005</v>
      </c>
      <c r="R243" s="4">
        <f t="shared" si="61"/>
        <v>72.541830974485009</v>
      </c>
    </row>
    <row r="244" spans="1:18" x14ac:dyDescent="0.25">
      <c r="A244">
        <v>54</v>
      </c>
      <c r="B244" s="20" t="s">
        <v>57</v>
      </c>
      <c r="C244" s="19">
        <v>20444.415551999999</v>
      </c>
      <c r="D244">
        <v>532.99908708042005</v>
      </c>
      <c r="E244">
        <v>93.304560421578103</v>
      </c>
      <c r="F244">
        <v>0.84904605920086895</v>
      </c>
      <c r="G244" s="19">
        <v>899.09149969356895</v>
      </c>
      <c r="H244" s="1">
        <v>31</v>
      </c>
      <c r="I244" s="7">
        <v>19.942959803911499</v>
      </c>
      <c r="K244" s="13">
        <f t="shared" si="55"/>
        <v>0.34591831165612841</v>
      </c>
      <c r="L244" s="7">
        <f t="shared" si="56"/>
        <v>15.508249924447057</v>
      </c>
      <c r="M244" s="14">
        <f t="shared" si="57"/>
        <v>8.0919710857953824</v>
      </c>
      <c r="N244" s="7">
        <f t="shared" si="58"/>
        <v>69.704339411335667</v>
      </c>
      <c r="P244" s="4">
        <f t="shared" si="59"/>
        <v>16.621106036378194</v>
      </c>
      <c r="Q244" s="4">
        <f t="shared" si="60"/>
        <v>8.6726426331504261</v>
      </c>
      <c r="R244" s="4">
        <f t="shared" si="61"/>
        <v>74.706251330471389</v>
      </c>
    </row>
    <row r="245" spans="1:18" x14ac:dyDescent="0.25">
      <c r="A245">
        <v>62</v>
      </c>
      <c r="B245" s="20" t="s">
        <v>58</v>
      </c>
      <c r="C245" s="19">
        <v>17161.246080000001</v>
      </c>
      <c r="D245">
        <v>263.53488354926299</v>
      </c>
      <c r="E245">
        <v>99.491317773080794</v>
      </c>
      <c r="F245">
        <v>0.99587694133200799</v>
      </c>
      <c r="G245" s="19">
        <v>1165.6838302357301</v>
      </c>
      <c r="H245" s="1">
        <v>31</v>
      </c>
      <c r="I245" s="7">
        <v>13.722275920887</v>
      </c>
      <c r="K245" s="13">
        <f t="shared" si="55"/>
        <v>0.39221766980598394</v>
      </c>
      <c r="L245" s="7">
        <f t="shared" si="56"/>
        <v>12.069925093383336</v>
      </c>
      <c r="M245" s="14">
        <f t="shared" si="57"/>
        <v>11.789351667647297</v>
      </c>
      <c r="N245" s="7">
        <f t="shared" si="58"/>
        <v>75.632041012050166</v>
      </c>
      <c r="P245" s="4">
        <f t="shared" si="59"/>
        <v>12.131636572461881</v>
      </c>
      <c r="Q245" s="4">
        <f t="shared" si="60"/>
        <v>11.849628622405405</v>
      </c>
      <c r="R245" s="4">
        <f t="shared" si="61"/>
        <v>76.018734805132723</v>
      </c>
    </row>
    <row r="246" spans="1:18" x14ac:dyDescent="0.25">
      <c r="A246">
        <v>63</v>
      </c>
      <c r="B246" s="20" t="s">
        <v>59</v>
      </c>
      <c r="C246" s="19">
        <v>1294.7425920000001</v>
      </c>
      <c r="D246">
        <v>314.81474595296498</v>
      </c>
      <c r="E246">
        <v>94.191697236681094</v>
      </c>
      <c r="F246">
        <v>0.80176355004640898</v>
      </c>
      <c r="G246" s="19">
        <v>837.09355298614298</v>
      </c>
      <c r="H246" s="1">
        <v>31</v>
      </c>
      <c r="I246" s="7">
        <v>16.548635409377201</v>
      </c>
      <c r="K246" s="13">
        <f t="shared" si="55"/>
        <v>0.3302707649190556</v>
      </c>
      <c r="L246" s="7">
        <f t="shared" si="56"/>
        <v>11.766566058649774</v>
      </c>
      <c r="M246" s="14">
        <f t="shared" si="57"/>
        <v>7.9822453713214188</v>
      </c>
      <c r="N246" s="7">
        <f t="shared" si="58"/>
        <v>74.44288580670991</v>
      </c>
      <c r="P246" s="4">
        <f t="shared" si="59"/>
        <v>12.49214782602677</v>
      </c>
      <c r="Q246" s="4">
        <f t="shared" si="60"/>
        <v>8.4744681383794962</v>
      </c>
      <c r="R246" s="4">
        <f t="shared" si="61"/>
        <v>79.033384035593741</v>
      </c>
    </row>
    <row r="247" spans="1:18" x14ac:dyDescent="0.25">
      <c r="A247">
        <v>68</v>
      </c>
      <c r="B247" s="21" t="s">
        <v>60</v>
      </c>
      <c r="C247" s="19">
        <v>445.07865600000002</v>
      </c>
      <c r="D247">
        <v>122.196113800278</v>
      </c>
      <c r="E247">
        <v>105.708545901722</v>
      </c>
      <c r="F247">
        <v>0.67784462932970602</v>
      </c>
      <c r="G247" s="19">
        <v>957.43708769353395</v>
      </c>
      <c r="H247" s="1">
        <v>31</v>
      </c>
      <c r="I247" s="7">
        <v>12.447384904478501</v>
      </c>
      <c r="K247" s="13">
        <f t="shared" si="55"/>
        <v>0.28746219932298889</v>
      </c>
      <c r="L247" s="7">
        <f t="shared" si="56"/>
        <v>6.8032605854836268</v>
      </c>
      <c r="M247" s="14">
        <f t="shared" si="57"/>
        <v>10.955221836271983</v>
      </c>
      <c r="N247" s="7">
        <f t="shared" si="58"/>
        <v>87.950063479966389</v>
      </c>
      <c r="P247" s="4">
        <f t="shared" si="59"/>
        <v>6.4358662087818974</v>
      </c>
      <c r="Q247" s="4">
        <f t="shared" si="60"/>
        <v>10.363610380618736</v>
      </c>
      <c r="R247" s="4">
        <f t="shared" si="61"/>
        <v>83.200523410599359</v>
      </c>
    </row>
    <row r="248" spans="1:18" x14ac:dyDescent="0.25">
      <c r="C248" s="16"/>
      <c r="H248" s="11"/>
      <c r="K248" s="13"/>
      <c r="L248" s="7"/>
      <c r="M248" s="14"/>
      <c r="N248" s="7"/>
      <c r="P248" s="7"/>
    </row>
    <row r="249" spans="1:18" x14ac:dyDescent="0.25">
      <c r="C249" s="5"/>
      <c r="H249" s="11"/>
      <c r="K249" s="13"/>
      <c r="L249" s="7"/>
      <c r="M249" s="14"/>
      <c r="N249" s="7"/>
      <c r="P249" s="7"/>
    </row>
    <row r="250" spans="1:18" x14ac:dyDescent="0.25">
      <c r="C250" s="16"/>
      <c r="H250" s="11"/>
      <c r="K250" s="13"/>
      <c r="L250" s="7"/>
      <c r="M250" s="14"/>
      <c r="N250" s="7"/>
      <c r="P250" s="7"/>
    </row>
    <row r="251" spans="1:18" x14ac:dyDescent="0.25">
      <c r="B251">
        <v>7988.2340000000004</v>
      </c>
      <c r="C251" s="5"/>
      <c r="H251" s="11"/>
      <c r="K251" s="13"/>
      <c r="L251" s="7"/>
      <c r="M251" s="14"/>
      <c r="N251" s="7"/>
      <c r="P251" s="7"/>
    </row>
    <row r="252" spans="1:18" x14ac:dyDescent="0.25">
      <c r="A252" s="1" t="s">
        <v>11</v>
      </c>
      <c r="B252" s="1" t="s">
        <v>1</v>
      </c>
      <c r="C252" s="1" t="s">
        <v>2</v>
      </c>
      <c r="D252" s="1" t="s">
        <v>19</v>
      </c>
      <c r="E252" s="1" t="s">
        <v>15</v>
      </c>
      <c r="F252" s="1" t="s">
        <v>17</v>
      </c>
      <c r="G252" s="1" t="s">
        <v>62</v>
      </c>
      <c r="H252" s="1" t="s">
        <v>20</v>
      </c>
      <c r="I252" s="1" t="s">
        <v>20</v>
      </c>
      <c r="K252" s="11" t="s">
        <v>23</v>
      </c>
      <c r="L252" s="11" t="s">
        <v>24</v>
      </c>
      <c r="M252" s="11" t="s">
        <v>25</v>
      </c>
      <c r="N252" s="11" t="s">
        <v>26</v>
      </c>
      <c r="P252" s="1" t="s">
        <v>30</v>
      </c>
      <c r="Q252" s="1" t="s">
        <v>31</v>
      </c>
      <c r="R252" s="1" t="s">
        <v>29</v>
      </c>
    </row>
    <row r="253" spans="1:18" ht="15.75" x14ac:dyDescent="0.3">
      <c r="C253" s="1" t="s">
        <v>3</v>
      </c>
      <c r="D253" s="1" t="s">
        <v>16</v>
      </c>
      <c r="E253" s="1" t="s">
        <v>16</v>
      </c>
      <c r="F253" t="s">
        <v>18</v>
      </c>
      <c r="G253" s="8" t="s">
        <v>63</v>
      </c>
      <c r="H253" s="1" t="s">
        <v>21</v>
      </c>
      <c r="I253" s="1" t="s">
        <v>22</v>
      </c>
      <c r="K253" s="12"/>
      <c r="L253" s="12"/>
      <c r="M253" s="12"/>
      <c r="N253" s="12" t="s">
        <v>27</v>
      </c>
      <c r="P253" s="1" t="s">
        <v>33</v>
      </c>
      <c r="Q253" s="1" t="s">
        <v>34</v>
      </c>
      <c r="R253" s="1" t="s">
        <v>35</v>
      </c>
    </row>
    <row r="254" spans="1:18" ht="18.75" x14ac:dyDescent="0.3">
      <c r="B254" s="2" t="s">
        <v>4</v>
      </c>
      <c r="C254" s="2" t="s">
        <v>4</v>
      </c>
      <c r="D254" s="2" t="s">
        <v>4</v>
      </c>
      <c r="E254" s="2" t="s">
        <v>4</v>
      </c>
      <c r="F254" s="2" t="s">
        <v>4</v>
      </c>
      <c r="G254" s="2" t="s">
        <v>4</v>
      </c>
      <c r="I254" s="2" t="s">
        <v>4</v>
      </c>
      <c r="K254" s="12" t="s">
        <v>18</v>
      </c>
      <c r="L254" s="12" t="s">
        <v>28</v>
      </c>
      <c r="M254" s="13" t="s">
        <v>16</v>
      </c>
      <c r="N254" s="13" t="s">
        <v>16</v>
      </c>
      <c r="P254" s="1" t="s">
        <v>32</v>
      </c>
      <c r="Q254" s="1" t="s">
        <v>32</v>
      </c>
      <c r="R254" s="1" t="s">
        <v>32</v>
      </c>
    </row>
    <row r="255" spans="1:18" ht="15.75" x14ac:dyDescent="0.3">
      <c r="C255" s="1"/>
      <c r="D255" s="1"/>
      <c r="E255" s="1"/>
      <c r="G255" s="8"/>
      <c r="K255" s="12"/>
      <c r="L255" s="12"/>
      <c r="M255" s="12"/>
      <c r="N255" s="12"/>
    </row>
    <row r="256" spans="1:18" x14ac:dyDescent="0.25">
      <c r="A256">
        <v>1</v>
      </c>
      <c r="B256" s="18" t="s">
        <v>38</v>
      </c>
      <c r="C256" s="19">
        <v>33444.461951999998</v>
      </c>
      <c r="D256">
        <v>358.38376993589497</v>
      </c>
      <c r="E256">
        <v>100.287271149419</v>
      </c>
      <c r="F256">
        <v>2.7084840210547099</v>
      </c>
      <c r="G256" s="19">
        <v>2067.3510881070601</v>
      </c>
      <c r="H256" s="1">
        <v>30</v>
      </c>
      <c r="I256" s="7">
        <v>12.364048413919001</v>
      </c>
      <c r="K256" s="13">
        <f>1-EXP(-0.5*F256)</f>
        <v>0.74185711009419997</v>
      </c>
      <c r="L256" s="7">
        <f>F256*(1-1/(1+D256/I256*K256*1/F256))*I256</f>
        <v>29.741687709652588</v>
      </c>
      <c r="M256" s="14">
        <f>MIN(0.95*(E256-L256),0.95*G256/($B$251)*(E256-L256))</f>
        <v>17.34430466747482</v>
      </c>
      <c r="N256" s="7">
        <f>E256-L256-M256</f>
        <v>53.201278772291587</v>
      </c>
      <c r="P256" s="4">
        <f>L256/E256*100</f>
        <v>29.656493160871982</v>
      </c>
      <c r="Q256" s="4">
        <f>M256/E256*100</f>
        <v>17.29462220747174</v>
      </c>
      <c r="R256" s="4">
        <f>N256/E256*100</f>
        <v>53.048884631656264</v>
      </c>
    </row>
    <row r="257" spans="1:18" x14ac:dyDescent="0.25">
      <c r="A257">
        <v>2</v>
      </c>
      <c r="B257" s="18" t="s">
        <v>39</v>
      </c>
      <c r="C257" s="19">
        <v>4407.7841280000002</v>
      </c>
      <c r="D257">
        <v>371.59784650243898</v>
      </c>
      <c r="E257">
        <v>103.357579503812</v>
      </c>
      <c r="F257">
        <v>3.2277562662824102</v>
      </c>
      <c r="G257" s="19">
        <v>2272.8313374054701</v>
      </c>
      <c r="H257" s="1">
        <v>30</v>
      </c>
      <c r="I257" s="7">
        <v>13.7294404123777</v>
      </c>
      <c r="K257" s="13">
        <f t="shared" ref="K257:K278" si="62">1-EXP(-0.5*F257)</f>
        <v>0.80088607550023982</v>
      </c>
      <c r="L257" s="7">
        <f t="shared" ref="L257:L278" si="63">F257*(1-1/(1+D257/I257*K257*1/F257))*I257</f>
        <v>38.571755367895541</v>
      </c>
      <c r="M257" s="14">
        <f t="shared" ref="M257:M278" si="64">MIN(0.95*(E257-L257),0.95*G257/($B$251)*(E257-L257))</f>
        <v>17.511365935194572</v>
      </c>
      <c r="N257" s="7">
        <f t="shared" ref="N257:N278" si="65">E257-L257-M257</f>
        <v>47.274458200721895</v>
      </c>
      <c r="P257" s="4">
        <f t="shared" ref="P257:P278" si="66">L257/E257*100</f>
        <v>37.318748710125263</v>
      </c>
      <c r="Q257" s="4">
        <f t="shared" ref="Q257:Q278" si="67">M257/E257*100</f>
        <v>16.942507766978736</v>
      </c>
      <c r="R257" s="4">
        <f t="shared" ref="R257:R278" si="68">N257/E257*100</f>
        <v>45.738743522895994</v>
      </c>
    </row>
    <row r="258" spans="1:18" x14ac:dyDescent="0.25">
      <c r="A258">
        <v>3</v>
      </c>
      <c r="B258" s="18" t="s">
        <v>40</v>
      </c>
      <c r="C258" s="19">
        <v>1092.693888</v>
      </c>
      <c r="D258">
        <v>81.223021253120393</v>
      </c>
      <c r="E258">
        <v>83.496323801656999</v>
      </c>
      <c r="F258">
        <v>0.62804253894458695</v>
      </c>
      <c r="G258" s="19">
        <v>1362.70591725844</v>
      </c>
      <c r="H258" s="1">
        <v>30</v>
      </c>
      <c r="I258" s="7">
        <v>3.8790662074244202</v>
      </c>
      <c r="K258" s="13">
        <f t="shared" si="62"/>
        <v>0.26949650942956571</v>
      </c>
      <c r="L258" s="7">
        <f t="shared" si="63"/>
        <v>2.1922297126593517</v>
      </c>
      <c r="M258" s="14">
        <f t="shared" si="64"/>
        <v>13.176115222312381</v>
      </c>
      <c r="N258" s="7">
        <f t="shared" si="65"/>
        <v>68.127978866685268</v>
      </c>
      <c r="P258" s="4">
        <f t="shared" si="66"/>
        <v>2.6255403984814079</v>
      </c>
      <c r="Q258" s="4">
        <f t="shared" si="67"/>
        <v>15.780473465648434</v>
      </c>
      <c r="R258" s="4">
        <f t="shared" si="68"/>
        <v>81.593986135870153</v>
      </c>
    </row>
    <row r="259" spans="1:18" x14ac:dyDescent="0.25">
      <c r="A259">
        <v>4</v>
      </c>
      <c r="B259" s="18" t="s">
        <v>41</v>
      </c>
      <c r="C259" s="19">
        <v>370.22515199999998</v>
      </c>
      <c r="D259">
        <v>366.87594444780501</v>
      </c>
      <c r="E259">
        <v>92.745287042229094</v>
      </c>
      <c r="F259">
        <v>2.9720180515149099</v>
      </c>
      <c r="G259" s="19">
        <v>2460.6551276135501</v>
      </c>
      <c r="H259" s="1">
        <v>30</v>
      </c>
      <c r="I259" s="7">
        <v>15.800263554216899</v>
      </c>
      <c r="K259" s="13">
        <f t="shared" si="62"/>
        <v>0.77372609075341825</v>
      </c>
      <c r="L259" s="7">
        <f t="shared" si="63"/>
        <v>40.293063372066477</v>
      </c>
      <c r="M259" s="14">
        <f t="shared" si="64"/>
        <v>15.349261360180801</v>
      </c>
      <c r="N259" s="7">
        <f t="shared" si="65"/>
        <v>37.10296230998182</v>
      </c>
      <c r="P259" s="4">
        <f t="shared" si="66"/>
        <v>43.444863514973115</v>
      </c>
      <c r="Q259" s="4">
        <f t="shared" si="67"/>
        <v>16.54990981179661</v>
      </c>
      <c r="R259" s="4">
        <f t="shared" si="68"/>
        <v>40.005226673230283</v>
      </c>
    </row>
    <row r="260" spans="1:18" x14ac:dyDescent="0.25">
      <c r="A260">
        <v>6</v>
      </c>
      <c r="B260" s="18" t="s">
        <v>42</v>
      </c>
      <c r="C260" s="19">
        <v>837.46713599999998</v>
      </c>
      <c r="D260">
        <v>56.152239503301701</v>
      </c>
      <c r="E260">
        <v>79.1003339871436</v>
      </c>
      <c r="F260">
        <v>0.29195617395866602</v>
      </c>
      <c r="G260" s="19">
        <v>780.28602470755504</v>
      </c>
      <c r="H260" s="1">
        <v>30</v>
      </c>
      <c r="I260" s="7">
        <v>3.2018974700399498</v>
      </c>
      <c r="K260" s="13">
        <f t="shared" si="62"/>
        <v>0.13582336030227049</v>
      </c>
      <c r="L260" s="7">
        <f t="shared" si="63"/>
        <v>0.83274440656504234</v>
      </c>
      <c r="M260" s="14">
        <f t="shared" si="64"/>
        <v>7.2628757520634082</v>
      </c>
      <c r="N260" s="7">
        <f t="shared" si="65"/>
        <v>71.00471382851515</v>
      </c>
      <c r="P260" s="4">
        <f t="shared" si="66"/>
        <v>1.0527697730080263</v>
      </c>
      <c r="Q260" s="4">
        <f t="shared" si="67"/>
        <v>9.1818521945101566</v>
      </c>
      <c r="R260" s="4">
        <f t="shared" si="68"/>
        <v>89.765378032481806</v>
      </c>
    </row>
    <row r="261" spans="1:18" x14ac:dyDescent="0.25">
      <c r="A261">
        <v>7</v>
      </c>
      <c r="B261" s="18" t="s">
        <v>43</v>
      </c>
      <c r="C261" s="19">
        <v>619.52774399999998</v>
      </c>
      <c r="D261">
        <v>148.98499318222699</v>
      </c>
      <c r="E261">
        <v>94.620324676960394</v>
      </c>
      <c r="F261">
        <v>1.0558090416999699</v>
      </c>
      <c r="G261" s="19">
        <v>1655.21978666683</v>
      </c>
      <c r="H261" s="1">
        <v>30</v>
      </c>
      <c r="I261" s="7">
        <v>6.9296883788952597</v>
      </c>
      <c r="K261" s="13">
        <f t="shared" si="62"/>
        <v>0.41016032768507449</v>
      </c>
      <c r="L261" s="7">
        <f t="shared" si="63"/>
        <v>6.5340999934138466</v>
      </c>
      <c r="M261" s="14">
        <f t="shared" si="64"/>
        <v>17.339496931053478</v>
      </c>
      <c r="N261" s="7">
        <f t="shared" si="65"/>
        <v>70.746727752493072</v>
      </c>
      <c r="P261" s="4">
        <f t="shared" si="66"/>
        <v>6.9055987872813436</v>
      </c>
      <c r="Q261" s="4">
        <f t="shared" si="67"/>
        <v>18.325340766110862</v>
      </c>
      <c r="R261" s="4">
        <f t="shared" si="68"/>
        <v>74.769060446607796</v>
      </c>
    </row>
    <row r="262" spans="1:18" x14ac:dyDescent="0.25">
      <c r="A262">
        <v>8</v>
      </c>
      <c r="B262" s="18" t="s">
        <v>44</v>
      </c>
      <c r="C262" s="19">
        <v>33771.127103999999</v>
      </c>
      <c r="D262">
        <v>334.25839359664297</v>
      </c>
      <c r="E262">
        <v>103.48102018777701</v>
      </c>
      <c r="F262">
        <v>2.5327334993591299</v>
      </c>
      <c r="G262" s="19">
        <v>1706.0731744176401</v>
      </c>
      <c r="H262" s="1">
        <v>30</v>
      </c>
      <c r="I262" s="7">
        <v>15.869179381239</v>
      </c>
      <c r="K262" s="13">
        <f t="shared" si="62"/>
        <v>0.71814619083492959</v>
      </c>
      <c r="L262" s="7">
        <f t="shared" si="63"/>
        <v>34.427928394146605</v>
      </c>
      <c r="M262" s="14">
        <f t="shared" si="64"/>
        <v>14.010499209678398</v>
      </c>
      <c r="N262" s="7">
        <f t="shared" si="65"/>
        <v>55.042592583952</v>
      </c>
      <c r="P262" s="4">
        <f t="shared" si="66"/>
        <v>33.26979994174156</v>
      </c>
      <c r="Q262" s="4">
        <f t="shared" si="67"/>
        <v>13.539197027875161</v>
      </c>
      <c r="R262" s="4">
        <f t="shared" si="68"/>
        <v>53.191003030383278</v>
      </c>
    </row>
    <row r="263" spans="1:18" x14ac:dyDescent="0.25">
      <c r="A263">
        <v>10</v>
      </c>
      <c r="B263" s="18" t="s">
        <v>45</v>
      </c>
      <c r="C263" s="19">
        <v>108139.198464</v>
      </c>
      <c r="D263">
        <v>353.57201536866</v>
      </c>
      <c r="E263">
        <v>100.877916963277</v>
      </c>
      <c r="F263">
        <v>3.0561734145803801</v>
      </c>
      <c r="G263" s="19">
        <v>1978.03677059027</v>
      </c>
      <c r="H263" s="1">
        <v>30</v>
      </c>
      <c r="I263" s="7">
        <v>14.1461590220059</v>
      </c>
      <c r="K263" s="13">
        <f t="shared" si="62"/>
        <v>0.78304963998254729</v>
      </c>
      <c r="L263" s="7">
        <f t="shared" si="63"/>
        <v>37.393950725994912</v>
      </c>
      <c r="M263" s="14">
        <f t="shared" si="64"/>
        <v>14.93383125509874</v>
      </c>
      <c r="N263" s="7">
        <f t="shared" si="65"/>
        <v>48.550134982183351</v>
      </c>
      <c r="P263" s="4">
        <f t="shared" si="66"/>
        <v>37.068519901741809</v>
      </c>
      <c r="Q263" s="4">
        <f t="shared" si="67"/>
        <v>14.803865607707941</v>
      </c>
      <c r="R263" s="4">
        <f t="shared" si="68"/>
        <v>48.127614490550251</v>
      </c>
    </row>
    <row r="264" spans="1:18" x14ac:dyDescent="0.25">
      <c r="A264">
        <v>13</v>
      </c>
      <c r="B264" s="18" t="s">
        <v>46</v>
      </c>
      <c r="C264" s="19">
        <v>0.69696000000000002</v>
      </c>
      <c r="D264">
        <v>353.94561767578102</v>
      </c>
      <c r="E264" t="s">
        <v>61</v>
      </c>
      <c r="F264">
        <v>1.1711111466089901</v>
      </c>
      <c r="G264" s="19" t="s">
        <v>61</v>
      </c>
      <c r="H264" s="1">
        <v>30</v>
      </c>
      <c r="I264" s="7">
        <v>0</v>
      </c>
      <c r="K264" s="13">
        <f t="shared" si="62"/>
        <v>0.4432035653697266</v>
      </c>
      <c r="L264" s="7" t="e">
        <f t="shared" si="63"/>
        <v>#DIV/0!</v>
      </c>
      <c r="M264" s="14" t="e">
        <f t="shared" si="64"/>
        <v>#VALUE!</v>
      </c>
      <c r="N264" s="7" t="e">
        <f t="shared" si="65"/>
        <v>#VALUE!</v>
      </c>
      <c r="P264" s="4" t="e">
        <f t="shared" si="66"/>
        <v>#DIV/0!</v>
      </c>
      <c r="Q264" s="4" t="e">
        <f t="shared" si="67"/>
        <v>#VALUE!</v>
      </c>
      <c r="R264" s="4" t="e">
        <f t="shared" si="68"/>
        <v>#VALUE!</v>
      </c>
    </row>
    <row r="265" spans="1:18" x14ac:dyDescent="0.25">
      <c r="A265">
        <v>14</v>
      </c>
      <c r="B265" s="20" t="s">
        <v>47</v>
      </c>
      <c r="C265" s="19">
        <v>41252.086655999999</v>
      </c>
      <c r="D265">
        <v>354.453966658186</v>
      </c>
      <c r="E265">
        <v>101.937903391761</v>
      </c>
      <c r="F265">
        <v>3.40921372828736</v>
      </c>
      <c r="G265" s="19">
        <v>2112.3543233783698</v>
      </c>
      <c r="H265" s="1">
        <v>30</v>
      </c>
      <c r="I265" s="7">
        <v>15.3658001709789</v>
      </c>
      <c r="K265" s="13">
        <f t="shared" si="62"/>
        <v>0.81815613853310865</v>
      </c>
      <c r="L265" s="7">
        <f t="shared" si="63"/>
        <v>44.37026275756169</v>
      </c>
      <c r="M265" s="14">
        <f t="shared" si="64"/>
        <v>14.461655961921752</v>
      </c>
      <c r="N265" s="7">
        <f t="shared" si="65"/>
        <v>43.105984672277557</v>
      </c>
      <c r="P265" s="4">
        <f t="shared" si="66"/>
        <v>43.52675627145365</v>
      </c>
      <c r="Q265" s="4">
        <f t="shared" si="67"/>
        <v>14.186730824101486</v>
      </c>
      <c r="R265" s="4">
        <f t="shared" si="68"/>
        <v>42.286512904444869</v>
      </c>
    </row>
    <row r="266" spans="1:18" x14ac:dyDescent="0.25">
      <c r="A266">
        <v>15</v>
      </c>
      <c r="B266" s="20" t="s">
        <v>48</v>
      </c>
      <c r="C266" s="19">
        <v>1303.872768</v>
      </c>
      <c r="D266">
        <v>195.85227111702599</v>
      </c>
      <c r="E266">
        <v>89.788054748109104</v>
      </c>
      <c r="F266">
        <v>0.72476571994710803</v>
      </c>
      <c r="G266" s="19">
        <v>1255.4507916397299</v>
      </c>
      <c r="H266" s="1">
        <v>30</v>
      </c>
      <c r="I266" s="7">
        <v>10.992944194996801</v>
      </c>
      <c r="K266" s="13">
        <f t="shared" si="62"/>
        <v>0.30398415978253179</v>
      </c>
      <c r="L266" s="7">
        <f t="shared" si="63"/>
        <v>7.0269400184344253</v>
      </c>
      <c r="M266" s="14">
        <f t="shared" si="64"/>
        <v>12.356596170585231</v>
      </c>
      <c r="N266" s="7">
        <f t="shared" si="65"/>
        <v>70.404518559089439</v>
      </c>
      <c r="P266" s="4">
        <f t="shared" si="66"/>
        <v>7.8261412814296536</v>
      </c>
      <c r="Q266" s="4">
        <f t="shared" si="67"/>
        <v>13.761959990391098</v>
      </c>
      <c r="R266" s="4">
        <f t="shared" si="68"/>
        <v>78.411898728179239</v>
      </c>
    </row>
    <row r="267" spans="1:18" x14ac:dyDescent="0.25">
      <c r="A267">
        <v>16</v>
      </c>
      <c r="B267" s="20" t="s">
        <v>49</v>
      </c>
      <c r="C267" s="19">
        <v>2202.672384</v>
      </c>
      <c r="D267">
        <v>181.78562703625701</v>
      </c>
      <c r="E267">
        <v>94.6704590683145</v>
      </c>
      <c r="F267">
        <v>0.74127273994659204</v>
      </c>
      <c r="G267" s="19">
        <v>1122.9905967216901</v>
      </c>
      <c r="H267" s="1">
        <v>30</v>
      </c>
      <c r="I267" s="7">
        <v>10.112738893810899</v>
      </c>
      <c r="K267" s="13">
        <f t="shared" si="62"/>
        <v>0.30970509211763497</v>
      </c>
      <c r="L267" s="7">
        <f t="shared" si="63"/>
        <v>6.6154544437862111</v>
      </c>
      <c r="M267" s="14">
        <f t="shared" si="64"/>
        <v>11.759882732309629</v>
      </c>
      <c r="N267" s="7">
        <f t="shared" si="65"/>
        <v>76.29512189221866</v>
      </c>
      <c r="P267" s="4">
        <f t="shared" si="66"/>
        <v>6.9878761642134624</v>
      </c>
      <c r="Q267" s="4">
        <f t="shared" si="67"/>
        <v>12.421913707869168</v>
      </c>
      <c r="R267" s="4">
        <f t="shared" si="68"/>
        <v>80.590210127917373</v>
      </c>
    </row>
    <row r="268" spans="1:18" x14ac:dyDescent="0.25">
      <c r="A268">
        <v>24</v>
      </c>
      <c r="B268" s="20" t="s">
        <v>50</v>
      </c>
      <c r="C268" s="19">
        <v>5947.5081600000003</v>
      </c>
      <c r="D268">
        <v>284.844244863352</v>
      </c>
      <c r="E268">
        <v>85.933459204568607</v>
      </c>
      <c r="F268">
        <v>1.1951947493522299</v>
      </c>
      <c r="G268" s="19">
        <v>1191.27922467042</v>
      </c>
      <c r="H268" s="1">
        <v>30</v>
      </c>
      <c r="I268" s="7">
        <v>15.485205367082701</v>
      </c>
      <c r="K268" s="13">
        <f t="shared" si="62"/>
        <v>0.44986818986432964</v>
      </c>
      <c r="L268" s="7">
        <f t="shared" si="63"/>
        <v>16.17207392833318</v>
      </c>
      <c r="M268" s="14">
        <f t="shared" si="64"/>
        <v>9.8832889116189868</v>
      </c>
      <c r="N268" s="7">
        <f t="shared" si="65"/>
        <v>59.878096364616439</v>
      </c>
      <c r="P268" s="4">
        <f t="shared" si="66"/>
        <v>18.819298184930279</v>
      </c>
      <c r="Q268" s="4">
        <f t="shared" si="67"/>
        <v>11.501095153275928</v>
      </c>
      <c r="R268" s="4">
        <f t="shared" si="68"/>
        <v>69.679606661793798</v>
      </c>
    </row>
    <row r="269" spans="1:18" x14ac:dyDescent="0.25">
      <c r="A269">
        <v>25</v>
      </c>
      <c r="B269" s="20" t="s">
        <v>51</v>
      </c>
      <c r="C269" s="19">
        <v>1063.7003520000001</v>
      </c>
      <c r="D269">
        <v>352.93693353020302</v>
      </c>
      <c r="E269">
        <v>120.755205140366</v>
      </c>
      <c r="F269">
        <v>1.46039701112191</v>
      </c>
      <c r="G269" s="19">
        <v>1090.37870538377</v>
      </c>
      <c r="H269" s="1">
        <v>30</v>
      </c>
      <c r="I269" s="7">
        <v>17.601559428646301</v>
      </c>
      <c r="K269" s="13">
        <f t="shared" si="62"/>
        <v>0.51818666203015162</v>
      </c>
      <c r="L269" s="7">
        <f t="shared" si="63"/>
        <v>22.537553992408704</v>
      </c>
      <c r="M269" s="14">
        <f t="shared" si="64"/>
        <v>12.736195952611954</v>
      </c>
      <c r="N269" s="7">
        <f t="shared" si="65"/>
        <v>85.481455195345347</v>
      </c>
      <c r="P269" s="4">
        <f t="shared" si="66"/>
        <v>18.663836450123224</v>
      </c>
      <c r="Q269" s="4">
        <f t="shared" si="67"/>
        <v>10.547119635801524</v>
      </c>
      <c r="R269" s="4">
        <f t="shared" si="68"/>
        <v>70.789043914075251</v>
      </c>
    </row>
    <row r="270" spans="1:18" x14ac:dyDescent="0.25">
      <c r="A270">
        <v>27</v>
      </c>
      <c r="B270" s="20" t="s">
        <v>52</v>
      </c>
      <c r="C270" s="19">
        <v>2.5787520000000002</v>
      </c>
      <c r="D270">
        <v>213.90445956668299</v>
      </c>
      <c r="E270">
        <v>80.219560880918806</v>
      </c>
      <c r="F270">
        <v>0.26172221750021002</v>
      </c>
      <c r="G270" s="19">
        <v>508.61418874640202</v>
      </c>
      <c r="H270" s="1">
        <v>30</v>
      </c>
      <c r="I270" s="7">
        <v>13</v>
      </c>
      <c r="K270" s="13">
        <f t="shared" si="62"/>
        <v>0.12266037927434215</v>
      </c>
      <c r="L270" s="7">
        <f t="shared" si="63"/>
        <v>3.011826976568686</v>
      </c>
      <c r="M270" s="14">
        <f t="shared" si="64"/>
        <v>4.670056172299617</v>
      </c>
      <c r="N270" s="7">
        <f t="shared" si="65"/>
        <v>72.537677732050497</v>
      </c>
      <c r="P270" s="4">
        <f t="shared" si="66"/>
        <v>3.7544795103523008</v>
      </c>
      <c r="Q270" s="4">
        <f t="shared" si="67"/>
        <v>5.8215927898583733</v>
      </c>
      <c r="R270" s="4">
        <f t="shared" si="68"/>
        <v>90.423927699789317</v>
      </c>
    </row>
    <row r="271" spans="1:18" x14ac:dyDescent="0.25">
      <c r="A271">
        <v>35</v>
      </c>
      <c r="B271" s="20" t="s">
        <v>53</v>
      </c>
      <c r="C271" s="19">
        <v>8476.9153920000008</v>
      </c>
      <c r="D271">
        <v>251.16704267234201</v>
      </c>
      <c r="E271">
        <v>100.712971910045</v>
      </c>
      <c r="F271">
        <v>1.34683955116084</v>
      </c>
      <c r="G271" s="19">
        <v>1328.6390460161499</v>
      </c>
      <c r="H271" s="1">
        <v>30</v>
      </c>
      <c r="I271" s="7">
        <v>14.3576672942685</v>
      </c>
      <c r="K271" s="13">
        <f t="shared" si="62"/>
        <v>0.4900383619386387</v>
      </c>
      <c r="L271" s="7">
        <f t="shared" si="63"/>
        <v>16.711855320251157</v>
      </c>
      <c r="M271" s="14">
        <f t="shared" si="64"/>
        <v>13.272871731054362</v>
      </c>
      <c r="N271" s="7">
        <f t="shared" si="65"/>
        <v>70.728244858739473</v>
      </c>
      <c r="P271" s="4">
        <f t="shared" si="66"/>
        <v>16.593547984243664</v>
      </c>
      <c r="Q271" s="4">
        <f t="shared" si="67"/>
        <v>13.178909806086796</v>
      </c>
      <c r="R271" s="4">
        <f t="shared" si="68"/>
        <v>70.227542209669537</v>
      </c>
    </row>
    <row r="272" spans="1:18" x14ac:dyDescent="0.25">
      <c r="A272">
        <v>43</v>
      </c>
      <c r="B272" s="20" t="s">
        <v>54</v>
      </c>
      <c r="C272" s="19">
        <v>93603.540095999997</v>
      </c>
      <c r="D272">
        <v>264.67485973499998</v>
      </c>
      <c r="E272">
        <v>96.616545030408702</v>
      </c>
      <c r="F272">
        <v>1.42338114467531</v>
      </c>
      <c r="G272" s="19">
        <v>1349.84585695019</v>
      </c>
      <c r="H272" s="1">
        <v>30</v>
      </c>
      <c r="I272" s="7">
        <v>14.6353629788254</v>
      </c>
      <c r="K272" s="13">
        <f t="shared" si="62"/>
        <v>0.509186260446858</v>
      </c>
      <c r="L272" s="7">
        <f t="shared" si="63"/>
        <v>18.042764533588031</v>
      </c>
      <c r="M272" s="14">
        <f t="shared" si="64"/>
        <v>12.613472197374245</v>
      </c>
      <c r="N272" s="7">
        <f t="shared" si="65"/>
        <v>65.960308299446424</v>
      </c>
      <c r="P272" s="4">
        <f t="shared" si="66"/>
        <v>18.674611608093961</v>
      </c>
      <c r="Q272" s="4">
        <f t="shared" si="67"/>
        <v>13.05518862572071</v>
      </c>
      <c r="R272" s="4">
        <f t="shared" si="68"/>
        <v>68.270199766185328</v>
      </c>
    </row>
    <row r="273" spans="1:18" x14ac:dyDescent="0.25">
      <c r="A273">
        <v>44</v>
      </c>
      <c r="B273" s="20" t="s">
        <v>55</v>
      </c>
      <c r="C273" s="19">
        <v>27868.433472000001</v>
      </c>
      <c r="D273">
        <v>323.70644178653703</v>
      </c>
      <c r="E273">
        <v>101.600772224849</v>
      </c>
      <c r="F273">
        <v>2.2626028194105801</v>
      </c>
      <c r="G273" s="19">
        <v>1745.30939836173</v>
      </c>
      <c r="H273" s="1">
        <v>30</v>
      </c>
      <c r="I273" s="7">
        <v>15.662831962426599</v>
      </c>
      <c r="K273" s="13">
        <f t="shared" si="62"/>
        <v>0.67738686875599818</v>
      </c>
      <c r="L273" s="7">
        <f t="shared" si="63"/>
        <v>30.508100793697885</v>
      </c>
      <c r="M273" s="14">
        <f t="shared" si="64"/>
        <v>14.756048986954934</v>
      </c>
      <c r="N273" s="7">
        <f t="shared" si="65"/>
        <v>56.336622444196166</v>
      </c>
      <c r="P273" s="4">
        <f t="shared" si="66"/>
        <v>30.027430033879575</v>
      </c>
      <c r="Q273" s="4">
        <f t="shared" si="67"/>
        <v>14.523559874425812</v>
      </c>
      <c r="R273" s="4">
        <f t="shared" si="68"/>
        <v>55.449010091694603</v>
      </c>
    </row>
    <row r="274" spans="1:18" x14ac:dyDescent="0.25">
      <c r="A274">
        <v>47</v>
      </c>
      <c r="B274" s="20" t="s">
        <v>56</v>
      </c>
      <c r="C274" s="19">
        <v>1280.2458240000001</v>
      </c>
      <c r="D274">
        <v>251.50427755384601</v>
      </c>
      <c r="E274">
        <v>94.799041375436403</v>
      </c>
      <c r="F274">
        <v>1.32646371140601</v>
      </c>
      <c r="G274" s="19">
        <v>1367.81817424412</v>
      </c>
      <c r="H274" s="1">
        <v>30</v>
      </c>
      <c r="I274" s="7">
        <v>14.0343513528227</v>
      </c>
      <c r="K274" s="13">
        <f t="shared" si="62"/>
        <v>0.48481635811877444</v>
      </c>
      <c r="L274" s="7">
        <f t="shared" si="63"/>
        <v>16.150323352342433</v>
      </c>
      <c r="M274" s="14">
        <f t="shared" si="64"/>
        <v>12.79360226532417</v>
      </c>
      <c r="N274" s="7">
        <f t="shared" si="65"/>
        <v>65.855115757769809</v>
      </c>
      <c r="P274" s="4">
        <f t="shared" si="66"/>
        <v>17.036378340980967</v>
      </c>
      <c r="Q274" s="4">
        <f t="shared" si="67"/>
        <v>13.495497506833598</v>
      </c>
      <c r="R274" s="4">
        <f t="shared" si="68"/>
        <v>69.468124152185453</v>
      </c>
    </row>
    <row r="275" spans="1:18" x14ac:dyDescent="0.25">
      <c r="A275">
        <v>54</v>
      </c>
      <c r="B275" s="20" t="s">
        <v>57</v>
      </c>
      <c r="C275" s="19">
        <v>20444.415551999999</v>
      </c>
      <c r="D275">
        <v>262.997554935224</v>
      </c>
      <c r="E275">
        <v>100.398610156874</v>
      </c>
      <c r="F275">
        <v>1.2898728390538201</v>
      </c>
      <c r="G275" s="19">
        <v>1253.11333604675</v>
      </c>
      <c r="H275" s="1">
        <v>30</v>
      </c>
      <c r="I275" s="7">
        <v>15.2759965500431</v>
      </c>
      <c r="K275" s="13">
        <f t="shared" si="62"/>
        <v>0.47530409854027689</v>
      </c>
      <c r="L275" s="7">
        <f t="shared" si="63"/>
        <v>17.021093293840472</v>
      </c>
      <c r="M275" s="14">
        <f t="shared" si="64"/>
        <v>12.425450280018534</v>
      </c>
      <c r="N275" s="7">
        <f t="shared" si="65"/>
        <v>70.952066583014982</v>
      </c>
      <c r="P275" s="4">
        <f t="shared" si="66"/>
        <v>16.953514861654774</v>
      </c>
      <c r="Q275" s="4">
        <f t="shared" si="67"/>
        <v>12.376117817371798</v>
      </c>
      <c r="R275" s="4">
        <f t="shared" si="68"/>
        <v>70.670367320973412</v>
      </c>
    </row>
    <row r="276" spans="1:18" x14ac:dyDescent="0.25">
      <c r="A276">
        <v>62</v>
      </c>
      <c r="B276" s="20" t="s">
        <v>58</v>
      </c>
      <c r="C276" s="19">
        <v>17161.246080000001</v>
      </c>
      <c r="D276">
        <v>248.04709256025799</v>
      </c>
      <c r="E276">
        <v>95.296429305112497</v>
      </c>
      <c r="F276">
        <v>1.20859699577108</v>
      </c>
      <c r="G276" s="19">
        <v>1273.3417749263001</v>
      </c>
      <c r="H276" s="1">
        <v>30</v>
      </c>
      <c r="I276" s="7">
        <v>14.554595297080001</v>
      </c>
      <c r="K276" s="13">
        <f t="shared" si="62"/>
        <v>0.4535423666008892</v>
      </c>
      <c r="L276" s="7">
        <f t="shared" si="63"/>
        <v>15.212060563911193</v>
      </c>
      <c r="M276" s="14">
        <f t="shared" si="64"/>
        <v>12.127340489141265</v>
      </c>
      <c r="N276" s="7">
        <f t="shared" si="65"/>
        <v>67.957028252060041</v>
      </c>
      <c r="P276" s="4">
        <f t="shared" si="66"/>
        <v>15.962886201335447</v>
      </c>
      <c r="Q276" s="4">
        <f t="shared" si="67"/>
        <v>12.725912793975642</v>
      </c>
      <c r="R276" s="4">
        <f t="shared" si="68"/>
        <v>71.311201004688911</v>
      </c>
    </row>
    <row r="277" spans="1:18" x14ac:dyDescent="0.25">
      <c r="A277">
        <v>63</v>
      </c>
      <c r="B277" s="20" t="s">
        <v>59</v>
      </c>
      <c r="C277" s="19">
        <v>1294.7425920000001</v>
      </c>
      <c r="D277">
        <v>282.64267018452603</v>
      </c>
      <c r="E277">
        <v>87.767861791005004</v>
      </c>
      <c r="F277">
        <v>0.932947326286235</v>
      </c>
      <c r="G277" s="19">
        <v>899.315089843804</v>
      </c>
      <c r="H277" s="1">
        <v>30</v>
      </c>
      <c r="I277" s="7">
        <v>14.8037896323411</v>
      </c>
      <c r="K277" s="13">
        <f t="shared" si="62"/>
        <v>0.37278987264350838</v>
      </c>
      <c r="L277" s="7">
        <f t="shared" si="63"/>
        <v>12.210618444725604</v>
      </c>
      <c r="M277" s="14">
        <f t="shared" si="64"/>
        <v>8.0809200924627316</v>
      </c>
      <c r="N277" s="7">
        <f t="shared" si="65"/>
        <v>67.476323253816659</v>
      </c>
      <c r="P277" s="4">
        <f t="shared" si="66"/>
        <v>13.912402781102074</v>
      </c>
      <c r="Q277" s="4">
        <f t="shared" si="67"/>
        <v>9.2071516014657142</v>
      </c>
      <c r="R277" s="4">
        <f t="shared" si="68"/>
        <v>76.880445617432201</v>
      </c>
    </row>
    <row r="278" spans="1:18" x14ac:dyDescent="0.25">
      <c r="A278">
        <v>68</v>
      </c>
      <c r="B278" s="21" t="s">
        <v>60</v>
      </c>
      <c r="C278" s="19">
        <v>445.07865600000002</v>
      </c>
      <c r="D278">
        <v>210.166979714766</v>
      </c>
      <c r="E278">
        <v>98.868298545820707</v>
      </c>
      <c r="F278">
        <v>0.82245824819866797</v>
      </c>
      <c r="G278" s="19">
        <v>1038.2254109441801</v>
      </c>
      <c r="H278" s="1">
        <v>30</v>
      </c>
      <c r="I278" s="7">
        <v>14.401346695897301</v>
      </c>
      <c r="K278" s="13">
        <f t="shared" si="62"/>
        <v>0.33716495728147966</v>
      </c>
      <c r="L278" s="7">
        <f t="shared" si="63"/>
        <v>10.148217482880714</v>
      </c>
      <c r="M278" s="14">
        <f t="shared" si="64"/>
        <v>10.954344913975135</v>
      </c>
      <c r="N278" s="7">
        <f t="shared" si="65"/>
        <v>77.765736148964862</v>
      </c>
      <c r="P278" s="4">
        <f t="shared" si="66"/>
        <v>10.264379616260417</v>
      </c>
      <c r="Q278" s="4">
        <f t="shared" si="67"/>
        <v>11.079734429634511</v>
      </c>
      <c r="R278" s="4">
        <f t="shared" si="68"/>
        <v>78.655885954105074</v>
      </c>
    </row>
    <row r="279" spans="1:18" x14ac:dyDescent="0.25">
      <c r="C279" s="16"/>
      <c r="H279" s="11"/>
      <c r="K279" s="13"/>
      <c r="L279" s="7"/>
      <c r="M279" s="14"/>
      <c r="N279" s="7"/>
      <c r="P279" s="7"/>
    </row>
    <row r="280" spans="1:18" x14ac:dyDescent="0.25">
      <c r="C280" s="5"/>
      <c r="H280" s="11"/>
      <c r="K280" s="13"/>
      <c r="L280" s="7"/>
      <c r="M280" s="14"/>
      <c r="N280" s="7"/>
      <c r="P280" s="7"/>
    </row>
    <row r="281" spans="1:18" x14ac:dyDescent="0.25">
      <c r="C281" s="16"/>
      <c r="H281" s="11"/>
      <c r="K281" s="13"/>
      <c r="L281" s="7"/>
      <c r="M281" s="14"/>
      <c r="N281" s="7"/>
      <c r="P281" s="7"/>
    </row>
    <row r="282" spans="1:18" x14ac:dyDescent="0.25">
      <c r="B282">
        <v>8904.9719999999998</v>
      </c>
      <c r="C282" s="5"/>
      <c r="H282" s="11"/>
      <c r="K282" s="13"/>
      <c r="L282" s="7"/>
      <c r="M282" s="14"/>
      <c r="N282" s="7"/>
      <c r="P282" s="7"/>
    </row>
    <row r="283" spans="1:18" x14ac:dyDescent="0.25">
      <c r="A283" s="1" t="s">
        <v>12</v>
      </c>
      <c r="B283" s="1" t="s">
        <v>1</v>
      </c>
      <c r="C283" s="1" t="s">
        <v>2</v>
      </c>
      <c r="D283" s="1" t="s">
        <v>19</v>
      </c>
      <c r="E283" s="1" t="s">
        <v>15</v>
      </c>
      <c r="F283" s="1" t="s">
        <v>17</v>
      </c>
      <c r="G283" s="1" t="s">
        <v>62</v>
      </c>
      <c r="H283" s="1" t="s">
        <v>20</v>
      </c>
      <c r="I283" s="1" t="s">
        <v>20</v>
      </c>
      <c r="K283" s="11" t="s">
        <v>23</v>
      </c>
      <c r="L283" s="11" t="s">
        <v>24</v>
      </c>
      <c r="M283" s="11" t="s">
        <v>25</v>
      </c>
      <c r="N283" s="11" t="s">
        <v>26</v>
      </c>
      <c r="P283" s="1" t="s">
        <v>30</v>
      </c>
      <c r="Q283" s="1" t="s">
        <v>31</v>
      </c>
      <c r="R283" s="1" t="s">
        <v>29</v>
      </c>
    </row>
    <row r="284" spans="1:18" ht="15.75" x14ac:dyDescent="0.3">
      <c r="C284" s="1" t="s">
        <v>3</v>
      </c>
      <c r="D284" s="1" t="s">
        <v>16</v>
      </c>
      <c r="E284" s="1" t="s">
        <v>16</v>
      </c>
      <c r="F284" t="s">
        <v>18</v>
      </c>
      <c r="G284" s="8" t="s">
        <v>63</v>
      </c>
      <c r="H284" s="1" t="s">
        <v>21</v>
      </c>
      <c r="I284" s="1" t="s">
        <v>22</v>
      </c>
      <c r="K284" s="12"/>
      <c r="L284" s="12"/>
      <c r="M284" s="12"/>
      <c r="N284" s="12" t="s">
        <v>27</v>
      </c>
      <c r="P284" s="1" t="s">
        <v>33</v>
      </c>
      <c r="Q284" s="1" t="s">
        <v>34</v>
      </c>
      <c r="R284" s="1" t="s">
        <v>35</v>
      </c>
    </row>
    <row r="285" spans="1:18" ht="18.75" x14ac:dyDescent="0.3">
      <c r="B285" s="2" t="s">
        <v>4</v>
      </c>
      <c r="C285" s="2" t="s">
        <v>4</v>
      </c>
      <c r="D285" s="2" t="s">
        <v>4</v>
      </c>
      <c r="E285" s="2" t="s">
        <v>4</v>
      </c>
      <c r="F285" s="2" t="s">
        <v>4</v>
      </c>
      <c r="G285" s="2" t="s">
        <v>4</v>
      </c>
      <c r="I285" s="2" t="s">
        <v>4</v>
      </c>
      <c r="K285" s="12" t="s">
        <v>18</v>
      </c>
      <c r="L285" s="12" t="s">
        <v>28</v>
      </c>
      <c r="M285" s="13" t="s">
        <v>16</v>
      </c>
      <c r="N285" s="13" t="s">
        <v>16</v>
      </c>
      <c r="P285" s="1" t="s">
        <v>32</v>
      </c>
      <c r="Q285" s="1" t="s">
        <v>32</v>
      </c>
      <c r="R285" s="1" t="s">
        <v>32</v>
      </c>
    </row>
    <row r="286" spans="1:18" ht="15.75" x14ac:dyDescent="0.3">
      <c r="C286" s="1"/>
      <c r="D286" s="1"/>
      <c r="E286" s="1"/>
      <c r="G286" s="8"/>
      <c r="K286" s="12"/>
      <c r="L286" s="12"/>
      <c r="M286" s="12"/>
      <c r="N286" s="12"/>
    </row>
    <row r="287" spans="1:18" x14ac:dyDescent="0.25">
      <c r="A287">
        <v>1</v>
      </c>
      <c r="B287" s="18" t="s">
        <v>38</v>
      </c>
      <c r="C287" s="19">
        <v>33444.461951999998</v>
      </c>
      <c r="D287">
        <v>257.57212185086303</v>
      </c>
      <c r="E287">
        <v>89.0190092343788</v>
      </c>
      <c r="F287">
        <v>3.9920008472725201</v>
      </c>
      <c r="G287" s="19">
        <v>2839.3008790126</v>
      </c>
      <c r="H287" s="1">
        <v>31</v>
      </c>
      <c r="I287" s="7">
        <v>6.0593337251126398</v>
      </c>
      <c r="K287" s="13">
        <f>1-EXP(-0.5*F287)</f>
        <v>0.86412234906586594</v>
      </c>
      <c r="L287" s="7">
        <f>F287*(1-1/(1+D287/I287*K287*1/F287))*I287</f>
        <v>21.817756498595902</v>
      </c>
      <c r="M287" s="14">
        <f>MIN(0.95*(E287-L287),0.95*G287/($B$282)*(E287-L287))</f>
        <v>20.355408996825986</v>
      </c>
      <c r="N287" s="7">
        <f>E287-L287-M287</f>
        <v>46.845843738956916</v>
      </c>
      <c r="P287" s="4">
        <f>L287/E287*100</f>
        <v>24.50909832208059</v>
      </c>
      <c r="Q287" s="4">
        <f>M287/E287*100</f>
        <v>22.866362108380788</v>
      </c>
      <c r="R287" s="4">
        <f>N287/E287*100</f>
        <v>52.624539569538634</v>
      </c>
    </row>
    <row r="288" spans="1:18" x14ac:dyDescent="0.25">
      <c r="A288">
        <v>2</v>
      </c>
      <c r="B288" s="18" t="s">
        <v>39</v>
      </c>
      <c r="C288" s="19">
        <v>4407.7841280000002</v>
      </c>
      <c r="D288">
        <v>321.70111405093797</v>
      </c>
      <c r="E288">
        <v>92.463194762081898</v>
      </c>
      <c r="F288">
        <v>4.50772935143039</v>
      </c>
      <c r="G288" s="19">
        <v>2997.7527596829</v>
      </c>
      <c r="H288" s="1">
        <v>31</v>
      </c>
      <c r="I288" s="7">
        <v>7.4046930095030303</v>
      </c>
      <c r="K288" s="13">
        <f t="shared" ref="K288:K309" si="69">1-EXP(-0.5*F288)</f>
        <v>0.89500732316812392</v>
      </c>
      <c r="L288" s="7">
        <f t="shared" ref="L288:L309" si="70">F288*(1-1/(1+D288/I288*K288*1/F288))*I288</f>
        <v>29.910865959938665</v>
      </c>
      <c r="M288" s="14">
        <f t="shared" ref="M288:M309" si="71">MIN(0.95*(E288-L288),0.95*G288/($B$282)*(E288-L288))</f>
        <v>20.004621628979429</v>
      </c>
      <c r="N288" s="7">
        <f t="shared" ref="N288:N309" si="72">E288-L288-M288</f>
        <v>42.547707173163808</v>
      </c>
      <c r="P288" s="4">
        <f t="shared" ref="P288:P309" si="73">L288/E288*100</f>
        <v>32.348942773286879</v>
      </c>
      <c r="Q288" s="4">
        <f t="shared" ref="Q288:Q309" si="74">M288/E288*100</f>
        <v>21.635226514131972</v>
      </c>
      <c r="R288" s="4">
        <f t="shared" ref="R288:R309" si="75">N288/E288*100</f>
        <v>46.015830712581149</v>
      </c>
    </row>
    <row r="289" spans="1:18" x14ac:dyDescent="0.25">
      <c r="A289">
        <v>3</v>
      </c>
      <c r="B289" s="18" t="s">
        <v>40</v>
      </c>
      <c r="C289" s="19">
        <v>1092.693888</v>
      </c>
      <c r="D289">
        <v>116.454793571164</v>
      </c>
      <c r="E289">
        <v>68.373422918010505</v>
      </c>
      <c r="F289">
        <v>0.51987805386030705</v>
      </c>
      <c r="G289" s="19">
        <v>1057.39020724841</v>
      </c>
      <c r="H289" s="1">
        <v>31</v>
      </c>
      <c r="I289" s="7">
        <v>8.9470595739252499</v>
      </c>
      <c r="K289" s="13">
        <f t="shared" si="69"/>
        <v>0.22890139938093301</v>
      </c>
      <c r="L289" s="7">
        <f t="shared" si="70"/>
        <v>3.9603327757448037</v>
      </c>
      <c r="M289" s="14">
        <f t="shared" si="71"/>
        <v>7.2660848566720704</v>
      </c>
      <c r="N289" s="7">
        <f t="shared" si="72"/>
        <v>57.147005285593629</v>
      </c>
      <c r="P289" s="4">
        <f t="shared" si="73"/>
        <v>5.7922107841431432</v>
      </c>
      <c r="Q289" s="4">
        <f t="shared" si="74"/>
        <v>10.627060261975101</v>
      </c>
      <c r="R289" s="4">
        <f t="shared" si="75"/>
        <v>83.58072895388176</v>
      </c>
    </row>
    <row r="290" spans="1:18" x14ac:dyDescent="0.25">
      <c r="A290">
        <v>4</v>
      </c>
      <c r="B290" s="18" t="s">
        <v>41</v>
      </c>
      <c r="C290" s="19">
        <v>370.22515199999998</v>
      </c>
      <c r="D290">
        <v>260.28667552643498</v>
      </c>
      <c r="E290">
        <v>82.779680116843295</v>
      </c>
      <c r="F290">
        <v>3.7529992902582099</v>
      </c>
      <c r="G290" s="19">
        <v>3128.6753057017399</v>
      </c>
      <c r="H290" s="1">
        <v>31</v>
      </c>
      <c r="I290" s="7">
        <v>5.4659262048192803</v>
      </c>
      <c r="K290" s="13">
        <f t="shared" si="69"/>
        <v>0.84687483882757775</v>
      </c>
      <c r="L290" s="7">
        <f t="shared" si="70"/>
        <v>18.767116963689737</v>
      </c>
      <c r="M290" s="14">
        <f t="shared" si="71"/>
        <v>21.365681926046193</v>
      </c>
      <c r="N290" s="7">
        <f t="shared" si="72"/>
        <v>42.646881227107372</v>
      </c>
      <c r="P290" s="4">
        <f t="shared" si="73"/>
        <v>22.671163910273638</v>
      </c>
      <c r="Q290" s="4">
        <f t="shared" si="74"/>
        <v>25.810297763761099</v>
      </c>
      <c r="R290" s="4">
        <f t="shared" si="75"/>
        <v>51.518538325965281</v>
      </c>
    </row>
    <row r="291" spans="1:18" x14ac:dyDescent="0.25">
      <c r="A291">
        <v>6</v>
      </c>
      <c r="B291" s="18" t="s">
        <v>42</v>
      </c>
      <c r="C291" s="19">
        <v>837.46713599999998</v>
      </c>
      <c r="D291">
        <v>97.948831455685294</v>
      </c>
      <c r="E291">
        <v>63.108675524301397</v>
      </c>
      <c r="F291">
        <v>0.182523247331322</v>
      </c>
      <c r="G291" s="19">
        <v>424.20430803333198</v>
      </c>
      <c r="H291" s="1">
        <v>31</v>
      </c>
      <c r="I291" s="7">
        <v>9.0113182423435401</v>
      </c>
      <c r="K291" s="13">
        <f t="shared" si="69"/>
        <v>8.7221124897162494E-2</v>
      </c>
      <c r="L291" s="7">
        <f t="shared" si="70"/>
        <v>1.3792381899064809</v>
      </c>
      <c r="M291" s="14">
        <f t="shared" si="71"/>
        <v>2.7935628081972323</v>
      </c>
      <c r="N291" s="7">
        <f t="shared" si="72"/>
        <v>58.935874526197686</v>
      </c>
      <c r="P291" s="4">
        <f t="shared" si="73"/>
        <v>2.1854969676480924</v>
      </c>
      <c r="Q291" s="4">
        <f t="shared" si="74"/>
        <v>4.42659077375425</v>
      </c>
      <c r="R291" s="4">
        <f t="shared" si="75"/>
        <v>93.387912258597666</v>
      </c>
    </row>
    <row r="292" spans="1:18" x14ac:dyDescent="0.25">
      <c r="A292">
        <v>7</v>
      </c>
      <c r="B292" s="18" t="s">
        <v>43</v>
      </c>
      <c r="C292" s="19">
        <v>619.52774399999998</v>
      </c>
      <c r="D292">
        <v>157.32722820067801</v>
      </c>
      <c r="E292">
        <v>82.685660965447994</v>
      </c>
      <c r="F292">
        <v>1.2609438719547801</v>
      </c>
      <c r="G292" s="19">
        <v>1465.02322360776</v>
      </c>
      <c r="H292" s="1">
        <v>31</v>
      </c>
      <c r="I292" s="7">
        <v>9.9169760377995306</v>
      </c>
      <c r="K292" s="13">
        <f t="shared" si="69"/>
        <v>0.46765948892421727</v>
      </c>
      <c r="L292" s="7">
        <f t="shared" si="70"/>
        <v>10.688205170242535</v>
      </c>
      <c r="M292" s="14">
        <f t="shared" si="71"/>
        <v>11.252595464827586</v>
      </c>
      <c r="N292" s="7">
        <f t="shared" si="72"/>
        <v>60.744860330377868</v>
      </c>
      <c r="P292" s="4">
        <f t="shared" si="73"/>
        <v>12.926310372857555</v>
      </c>
      <c r="Q292" s="4">
        <f t="shared" si="74"/>
        <v>13.608883733214308</v>
      </c>
      <c r="R292" s="4">
        <f t="shared" si="75"/>
        <v>73.46480589392813</v>
      </c>
    </row>
    <row r="293" spans="1:18" x14ac:dyDescent="0.25">
      <c r="A293">
        <v>8</v>
      </c>
      <c r="B293" s="18" t="s">
        <v>44</v>
      </c>
      <c r="C293" s="19">
        <v>33771.127103999999</v>
      </c>
      <c r="D293">
        <v>347.07326851607399</v>
      </c>
      <c r="E293">
        <v>97.456832707032007</v>
      </c>
      <c r="F293">
        <v>3.3733011917325801</v>
      </c>
      <c r="G293" s="19">
        <v>2187.4273862638001</v>
      </c>
      <c r="H293" s="1">
        <v>31</v>
      </c>
      <c r="I293" s="7">
        <v>9.3250238881929306</v>
      </c>
      <c r="K293" s="13">
        <f t="shared" si="69"/>
        <v>0.81486140937718421</v>
      </c>
      <c r="L293" s="7">
        <f t="shared" si="70"/>
        <v>28.307615978483877</v>
      </c>
      <c r="M293" s="14">
        <f t="shared" si="71"/>
        <v>16.136597160572904</v>
      </c>
      <c r="N293" s="7">
        <f t="shared" si="72"/>
        <v>53.012619567975221</v>
      </c>
      <c r="P293" s="4">
        <f t="shared" si="73"/>
        <v>29.046312292520604</v>
      </c>
      <c r="Q293" s="4">
        <f t="shared" si="74"/>
        <v>16.557686836675298</v>
      </c>
      <c r="R293" s="4">
        <f t="shared" si="75"/>
        <v>54.396000870804095</v>
      </c>
    </row>
    <row r="294" spans="1:18" x14ac:dyDescent="0.25">
      <c r="A294">
        <v>10</v>
      </c>
      <c r="B294" s="18" t="s">
        <v>45</v>
      </c>
      <c r="C294" s="19">
        <v>108139.198464</v>
      </c>
      <c r="D294">
        <v>299.21495982186599</v>
      </c>
      <c r="E294">
        <v>92.439988990504503</v>
      </c>
      <c r="F294">
        <v>4.3392087711359704</v>
      </c>
      <c r="G294" s="19">
        <v>2594.8303316585798</v>
      </c>
      <c r="H294" s="1">
        <v>31</v>
      </c>
      <c r="I294" s="7">
        <v>5.8248673613546096</v>
      </c>
      <c r="K294" s="13">
        <f t="shared" si="69"/>
        <v>0.88577720383990832</v>
      </c>
      <c r="L294" s="7">
        <f t="shared" si="70"/>
        <v>23.074789414189024</v>
      </c>
      <c r="M294" s="14">
        <f t="shared" si="71"/>
        <v>19.201787229770687</v>
      </c>
      <c r="N294" s="7">
        <f t="shared" si="72"/>
        <v>50.163412346544789</v>
      </c>
      <c r="P294" s="4">
        <f t="shared" si="73"/>
        <v>24.961912767600268</v>
      </c>
      <c r="Q294" s="4">
        <f t="shared" si="74"/>
        <v>20.772165206275726</v>
      </c>
      <c r="R294" s="4">
        <f t="shared" si="75"/>
        <v>54.265922026124002</v>
      </c>
    </row>
    <row r="295" spans="1:18" x14ac:dyDescent="0.25">
      <c r="A295">
        <v>13</v>
      </c>
      <c r="B295" s="18" t="s">
        <v>46</v>
      </c>
      <c r="C295" s="19">
        <v>0.69696000000000002</v>
      </c>
      <c r="D295">
        <v>305.92654418945301</v>
      </c>
      <c r="E295" t="s">
        <v>61</v>
      </c>
      <c r="F295">
        <v>1.4112904071807899</v>
      </c>
      <c r="G295" s="19" t="s">
        <v>61</v>
      </c>
      <c r="H295" s="1">
        <v>31</v>
      </c>
      <c r="I295" s="7">
        <v>0</v>
      </c>
      <c r="K295" s="13">
        <f t="shared" si="69"/>
        <v>0.50621012354647421</v>
      </c>
      <c r="L295" s="7" t="e">
        <f t="shared" si="70"/>
        <v>#DIV/0!</v>
      </c>
      <c r="M295" s="14" t="e">
        <f t="shared" si="71"/>
        <v>#VALUE!</v>
      </c>
      <c r="N295" s="7" t="e">
        <f t="shared" si="72"/>
        <v>#VALUE!</v>
      </c>
      <c r="P295" s="4" t="e">
        <f t="shared" si="73"/>
        <v>#DIV/0!</v>
      </c>
      <c r="Q295" s="4" t="e">
        <f t="shared" si="74"/>
        <v>#VALUE!</v>
      </c>
      <c r="R295" s="4" t="e">
        <f t="shared" si="75"/>
        <v>#VALUE!</v>
      </c>
    </row>
    <row r="296" spans="1:18" x14ac:dyDescent="0.25">
      <c r="A296">
        <v>14</v>
      </c>
      <c r="B296" s="20" t="s">
        <v>47</v>
      </c>
      <c r="C296" s="19">
        <v>41252.086655999999</v>
      </c>
      <c r="D296">
        <v>299.02025235925498</v>
      </c>
      <c r="E296">
        <v>94.617067302080798</v>
      </c>
      <c r="F296">
        <v>4.8115503666861503</v>
      </c>
      <c r="G296" s="19">
        <v>2692.31374534734</v>
      </c>
      <c r="H296" s="1">
        <v>31</v>
      </c>
      <c r="I296" s="7">
        <v>6.9110048218744797</v>
      </c>
      <c r="K296" s="13">
        <f t="shared" si="69"/>
        <v>0.90980444958518925</v>
      </c>
      <c r="L296" s="7">
        <f t="shared" si="70"/>
        <v>29.630868702112366</v>
      </c>
      <c r="M296" s="14">
        <f t="shared" si="71"/>
        <v>18.665423536552243</v>
      </c>
      <c r="N296" s="7">
        <f t="shared" si="72"/>
        <v>46.320775063416193</v>
      </c>
      <c r="P296" s="4">
        <f t="shared" si="73"/>
        <v>31.316621352795543</v>
      </c>
      <c r="Q296" s="4">
        <f t="shared" si="74"/>
        <v>19.727332571997565</v>
      </c>
      <c r="R296" s="4">
        <f t="shared" si="75"/>
        <v>48.956046075206892</v>
      </c>
    </row>
    <row r="297" spans="1:18" x14ac:dyDescent="0.25">
      <c r="A297">
        <v>15</v>
      </c>
      <c r="B297" s="20" t="s">
        <v>48</v>
      </c>
      <c r="C297" s="19">
        <v>1303.872768</v>
      </c>
      <c r="D297">
        <v>238.01824318121399</v>
      </c>
      <c r="E297">
        <v>79.270292738423393</v>
      </c>
      <c r="F297">
        <v>0.790790659150576</v>
      </c>
      <c r="G297" s="19">
        <v>1228.54907371276</v>
      </c>
      <c r="H297" s="1">
        <v>31</v>
      </c>
      <c r="I297" s="7">
        <v>9.1873530040624303</v>
      </c>
      <c r="K297" s="13">
        <f t="shared" si="69"/>
        <v>0.32658623375866325</v>
      </c>
      <c r="L297" s="7">
        <f t="shared" si="70"/>
        <v>6.6442733580482187</v>
      </c>
      <c r="M297" s="14">
        <f t="shared" si="71"/>
        <v>9.5186596201924747</v>
      </c>
      <c r="N297" s="7">
        <f t="shared" si="72"/>
        <v>63.107359760182696</v>
      </c>
      <c r="P297" s="4">
        <f t="shared" si="73"/>
        <v>8.3817949051519633</v>
      </c>
      <c r="Q297" s="4">
        <f t="shared" si="74"/>
        <v>12.007852237410308</v>
      </c>
      <c r="R297" s="4">
        <f t="shared" si="75"/>
        <v>79.610352857437732</v>
      </c>
    </row>
    <row r="298" spans="1:18" x14ac:dyDescent="0.25">
      <c r="A298">
        <v>16</v>
      </c>
      <c r="B298" s="20" t="s">
        <v>49</v>
      </c>
      <c r="C298" s="19">
        <v>2202.672384</v>
      </c>
      <c r="D298">
        <v>192.75517000160499</v>
      </c>
      <c r="E298">
        <v>82.897228554068306</v>
      </c>
      <c r="F298">
        <v>0.72357680310350203</v>
      </c>
      <c r="G298" s="19">
        <v>967.94081348852399</v>
      </c>
      <c r="H298" s="1">
        <v>31</v>
      </c>
      <c r="I298" s="7">
        <v>10.552841412479401</v>
      </c>
      <c r="K298" s="13">
        <f t="shared" si="69"/>
        <v>0.30357028430091137</v>
      </c>
      <c r="L298" s="7">
        <f t="shared" si="70"/>
        <v>6.7543878022524053</v>
      </c>
      <c r="M298" s="14">
        <f t="shared" si="71"/>
        <v>7.8626496588319226</v>
      </c>
      <c r="N298" s="7">
        <f t="shared" si="72"/>
        <v>68.280191092983969</v>
      </c>
      <c r="P298" s="4">
        <f t="shared" si="73"/>
        <v>8.1479054487894853</v>
      </c>
      <c r="Q298" s="4">
        <f t="shared" si="74"/>
        <v>9.4848160740423815</v>
      </c>
      <c r="R298" s="4">
        <f t="shared" si="75"/>
        <v>82.367278477168114</v>
      </c>
    </row>
    <row r="299" spans="1:18" x14ac:dyDescent="0.25">
      <c r="A299">
        <v>24</v>
      </c>
      <c r="B299" s="20" t="s">
        <v>50</v>
      </c>
      <c r="C299" s="19">
        <v>5947.5081600000003</v>
      </c>
      <c r="D299">
        <v>273.51538771675501</v>
      </c>
      <c r="E299">
        <v>79.967747460003494</v>
      </c>
      <c r="F299">
        <v>1.3596444999678301</v>
      </c>
      <c r="G299" s="19">
        <v>1344.89279083369</v>
      </c>
      <c r="H299" s="1">
        <v>31</v>
      </c>
      <c r="I299" s="7">
        <v>12.437909415831699</v>
      </c>
      <c r="K299" s="13">
        <f t="shared" si="69"/>
        <v>0.49329294845209504</v>
      </c>
      <c r="L299" s="7">
        <f t="shared" si="70"/>
        <v>15.027592328984875</v>
      </c>
      <c r="M299" s="14">
        <f t="shared" si="71"/>
        <v>9.3173419464723732</v>
      </c>
      <c r="N299" s="7">
        <f t="shared" si="72"/>
        <v>55.622813184546239</v>
      </c>
      <c r="P299" s="4">
        <f t="shared" si="73"/>
        <v>18.792066559710268</v>
      </c>
      <c r="Q299" s="4">
        <f t="shared" si="74"/>
        <v>11.651374763472631</v>
      </c>
      <c r="R299" s="4">
        <f t="shared" si="75"/>
        <v>69.55655867681709</v>
      </c>
    </row>
    <row r="300" spans="1:18" x14ac:dyDescent="0.25">
      <c r="A300">
        <v>25</v>
      </c>
      <c r="B300" s="20" t="s">
        <v>51</v>
      </c>
      <c r="C300" s="19">
        <v>1063.7003520000001</v>
      </c>
      <c r="D300">
        <v>273.52033455495899</v>
      </c>
      <c r="E300">
        <v>118.164246481649</v>
      </c>
      <c r="F300">
        <v>1.88040151086485</v>
      </c>
      <c r="G300" s="19">
        <v>1324.25296577161</v>
      </c>
      <c r="H300" s="1">
        <v>31</v>
      </c>
      <c r="I300" s="7">
        <v>16.385925828855999</v>
      </c>
      <c r="K300" s="13">
        <f t="shared" si="69"/>
        <v>0.60945057743032349</v>
      </c>
      <c r="L300" s="7">
        <f t="shared" si="70"/>
        <v>26.005323340250246</v>
      </c>
      <c r="M300" s="14">
        <f t="shared" si="71"/>
        <v>13.019652496122324</v>
      </c>
      <c r="N300" s="7">
        <f t="shared" si="72"/>
        <v>79.13927064527644</v>
      </c>
      <c r="P300" s="4">
        <f t="shared" si="73"/>
        <v>22.007776560644249</v>
      </c>
      <c r="Q300" s="4">
        <f t="shared" si="74"/>
        <v>11.018267271009329</v>
      </c>
      <c r="R300" s="4">
        <f t="shared" si="75"/>
        <v>66.973956168346433</v>
      </c>
    </row>
    <row r="301" spans="1:18" x14ac:dyDescent="0.25">
      <c r="A301">
        <v>27</v>
      </c>
      <c r="B301" s="20" t="s">
        <v>52</v>
      </c>
      <c r="C301" s="19">
        <v>2.5787520000000002</v>
      </c>
      <c r="D301">
        <v>254.381998010584</v>
      </c>
      <c r="E301">
        <v>74.9429159164429</v>
      </c>
      <c r="F301">
        <v>0.36940860028068201</v>
      </c>
      <c r="G301" s="19">
        <v>655.75160377904001</v>
      </c>
      <c r="H301" s="1">
        <v>31</v>
      </c>
      <c r="I301" s="7">
        <v>11.8108108108108</v>
      </c>
      <c r="K301" s="13">
        <f t="shared" si="69"/>
        <v>0.16864992238897825</v>
      </c>
      <c r="L301" s="7">
        <f t="shared" si="70"/>
        <v>3.9602626456604737</v>
      </c>
      <c r="M301" s="14">
        <f t="shared" si="71"/>
        <v>4.965724685789775</v>
      </c>
      <c r="N301" s="7">
        <f t="shared" si="72"/>
        <v>66.016928584992641</v>
      </c>
      <c r="P301" s="4">
        <f t="shared" si="73"/>
        <v>5.2843722415017078</v>
      </c>
      <c r="Q301" s="4">
        <f t="shared" si="74"/>
        <v>6.62600944340927</v>
      </c>
      <c r="R301" s="4">
        <f t="shared" si="75"/>
        <v>88.089618315089012</v>
      </c>
    </row>
    <row r="302" spans="1:18" x14ac:dyDescent="0.25">
      <c r="A302">
        <v>35</v>
      </c>
      <c r="B302" s="20" t="s">
        <v>53</v>
      </c>
      <c r="C302" s="19">
        <v>8476.9153920000008</v>
      </c>
      <c r="D302">
        <v>310.23133194052701</v>
      </c>
      <c r="E302">
        <v>98.701225485587997</v>
      </c>
      <c r="F302">
        <v>1.3249953554475999</v>
      </c>
      <c r="G302" s="19">
        <v>1303.3354569609401</v>
      </c>
      <c r="H302" s="1">
        <v>31</v>
      </c>
      <c r="I302" s="7">
        <v>15.5136606181193</v>
      </c>
      <c r="K302" s="13">
        <f t="shared" si="69"/>
        <v>0.48443798275322381</v>
      </c>
      <c r="L302" s="7">
        <f t="shared" si="70"/>
        <v>18.082328719819646</v>
      </c>
      <c r="M302" s="14">
        <f t="shared" si="71"/>
        <v>11.209444939647714</v>
      </c>
      <c r="N302" s="7">
        <f t="shared" si="72"/>
        <v>69.409451826120645</v>
      </c>
      <c r="P302" s="4">
        <f t="shared" si="73"/>
        <v>18.320267687517173</v>
      </c>
      <c r="Q302" s="4">
        <f t="shared" si="74"/>
        <v>11.356946060699597</v>
      </c>
      <c r="R302" s="4">
        <f t="shared" si="75"/>
        <v>70.322786251783228</v>
      </c>
    </row>
    <row r="303" spans="1:18" x14ac:dyDescent="0.25">
      <c r="A303">
        <v>43</v>
      </c>
      <c r="B303" s="20" t="s">
        <v>54</v>
      </c>
      <c r="C303" s="19">
        <v>93603.540095999997</v>
      </c>
      <c r="D303">
        <v>344.44980379203901</v>
      </c>
      <c r="E303">
        <v>90.425642980912798</v>
      </c>
      <c r="F303">
        <v>1.81839955466554</v>
      </c>
      <c r="G303" s="19">
        <v>1705.8459194888101</v>
      </c>
      <c r="H303" s="1">
        <v>31</v>
      </c>
      <c r="I303" s="7">
        <v>11.646561570662101</v>
      </c>
      <c r="K303" s="13">
        <f t="shared" si="69"/>
        <v>0.59715353804433402</v>
      </c>
      <c r="L303" s="7">
        <f t="shared" si="70"/>
        <v>19.201124719733087</v>
      </c>
      <c r="M303" s="14">
        <f t="shared" si="71"/>
        <v>12.961652338852966</v>
      </c>
      <c r="N303" s="7">
        <f t="shared" si="72"/>
        <v>58.262865922326746</v>
      </c>
      <c r="P303" s="4">
        <f t="shared" si="73"/>
        <v>21.234158903117883</v>
      </c>
      <c r="Q303" s="4">
        <f t="shared" si="74"/>
        <v>14.33404498056921</v>
      </c>
      <c r="R303" s="4">
        <f t="shared" si="75"/>
        <v>64.43179611631291</v>
      </c>
    </row>
    <row r="304" spans="1:18" x14ac:dyDescent="0.25">
      <c r="A304">
        <v>44</v>
      </c>
      <c r="B304" s="20" t="s">
        <v>55</v>
      </c>
      <c r="C304" s="19">
        <v>27868.433472000001</v>
      </c>
      <c r="D304">
        <v>340.408533341061</v>
      </c>
      <c r="E304">
        <v>94.573279514013095</v>
      </c>
      <c r="F304">
        <v>2.8416600060666299</v>
      </c>
      <c r="G304" s="19">
        <v>2159.2546788761601</v>
      </c>
      <c r="H304" s="1">
        <v>31</v>
      </c>
      <c r="I304" s="7">
        <v>9.5313449558217194</v>
      </c>
      <c r="K304" s="13">
        <f t="shared" si="69"/>
        <v>0.75848652323421151</v>
      </c>
      <c r="L304" s="7">
        <f t="shared" si="70"/>
        <v>24.513373987241948</v>
      </c>
      <c r="M304" s="14">
        <f t="shared" si="71"/>
        <v>16.138548203159676</v>
      </c>
      <c r="N304" s="7">
        <f t="shared" si="72"/>
        <v>53.921357323611474</v>
      </c>
      <c r="P304" s="4">
        <f t="shared" si="73"/>
        <v>25.919978785984426</v>
      </c>
      <c r="Q304" s="4">
        <f t="shared" si="74"/>
        <v>17.064596137610305</v>
      </c>
      <c r="R304" s="4">
        <f t="shared" si="75"/>
        <v>57.015425076405279</v>
      </c>
    </row>
    <row r="305" spans="1:18" x14ac:dyDescent="0.25">
      <c r="A305">
        <v>47</v>
      </c>
      <c r="B305" s="20" t="s">
        <v>56</v>
      </c>
      <c r="C305" s="19">
        <v>1280.2458240000001</v>
      </c>
      <c r="D305">
        <v>279.55475184459101</v>
      </c>
      <c r="E305">
        <v>89.581190304039794</v>
      </c>
      <c r="F305">
        <v>1.52616954806023</v>
      </c>
      <c r="G305" s="19">
        <v>1579.4215502034899</v>
      </c>
      <c r="H305" s="1">
        <v>31</v>
      </c>
      <c r="I305" s="7">
        <v>10.9067450596113</v>
      </c>
      <c r="K305" s="13">
        <f t="shared" si="69"/>
        <v>0.53377399540781978</v>
      </c>
      <c r="L305" s="7">
        <f t="shared" si="70"/>
        <v>14.975058687232554</v>
      </c>
      <c r="M305" s="14">
        <f t="shared" si="71"/>
        <v>12.570820598903412</v>
      </c>
      <c r="N305" s="7">
        <f t="shared" si="72"/>
        <v>62.035311017903823</v>
      </c>
      <c r="P305" s="4">
        <f t="shared" si="73"/>
        <v>16.716744482192077</v>
      </c>
      <c r="Q305" s="4">
        <f t="shared" si="74"/>
        <v>14.032879621534244</v>
      </c>
      <c r="R305" s="4">
        <f t="shared" si="75"/>
        <v>69.250375896273681</v>
      </c>
    </row>
    <row r="306" spans="1:18" x14ac:dyDescent="0.25">
      <c r="A306">
        <v>54</v>
      </c>
      <c r="B306" s="20" t="s">
        <v>57</v>
      </c>
      <c r="C306" s="19">
        <v>20444.415551999999</v>
      </c>
      <c r="D306">
        <v>293.26999237356301</v>
      </c>
      <c r="E306">
        <v>99.295290545844693</v>
      </c>
      <c r="F306">
        <v>1.16577935018978</v>
      </c>
      <c r="G306" s="19">
        <v>1175.13172232538</v>
      </c>
      <c r="H306" s="1">
        <v>31</v>
      </c>
      <c r="I306" s="7">
        <v>16.648346441124001</v>
      </c>
      <c r="K306" s="13">
        <f t="shared" si="69"/>
        <v>0.44171722241230493</v>
      </c>
      <c r="L306" s="7">
        <f t="shared" si="70"/>
        <v>16.879394381944174</v>
      </c>
      <c r="M306" s="14">
        <f t="shared" si="71"/>
        <v>10.332099562555658</v>
      </c>
      <c r="N306" s="7">
        <f t="shared" si="72"/>
        <v>72.083796601344872</v>
      </c>
      <c r="P306" s="4">
        <f t="shared" si="73"/>
        <v>16.999189275901205</v>
      </c>
      <c r="Q306" s="4">
        <f t="shared" si="74"/>
        <v>10.405427594559805</v>
      </c>
      <c r="R306" s="4">
        <f t="shared" si="75"/>
        <v>72.595383129539002</v>
      </c>
    </row>
    <row r="307" spans="1:18" x14ac:dyDescent="0.25">
      <c r="A307">
        <v>62</v>
      </c>
      <c r="B307" s="20" t="s">
        <v>58</v>
      </c>
      <c r="C307" s="19">
        <v>17161.246080000001</v>
      </c>
      <c r="D307">
        <v>322.91659823513203</v>
      </c>
      <c r="E307">
        <v>88.320663920262305</v>
      </c>
      <c r="F307">
        <v>1.6021148538075001</v>
      </c>
      <c r="G307" s="19">
        <v>1590.8097785380301</v>
      </c>
      <c r="H307" s="1">
        <v>31</v>
      </c>
      <c r="I307" s="7">
        <v>11.6687568533485</v>
      </c>
      <c r="K307" s="13">
        <f t="shared" si="69"/>
        <v>0.55114591729762896</v>
      </c>
      <c r="L307" s="7">
        <f t="shared" si="70"/>
        <v>16.917633601268587</v>
      </c>
      <c r="M307" s="14">
        <f t="shared" si="71"/>
        <v>12.11786032637357</v>
      </c>
      <c r="N307" s="7">
        <f t="shared" si="72"/>
        <v>59.285169992620141</v>
      </c>
      <c r="P307" s="4">
        <f t="shared" si="73"/>
        <v>19.154785358658728</v>
      </c>
      <c r="Q307" s="4">
        <f t="shared" si="74"/>
        <v>13.720300310824001</v>
      </c>
      <c r="R307" s="4">
        <f t="shared" si="75"/>
        <v>67.124914330517257</v>
      </c>
    </row>
    <row r="308" spans="1:18" x14ac:dyDescent="0.25">
      <c r="A308">
        <v>63</v>
      </c>
      <c r="B308" s="20" t="s">
        <v>59</v>
      </c>
      <c r="C308" s="19">
        <v>1294.7425920000001</v>
      </c>
      <c r="D308">
        <v>309.63901870710299</v>
      </c>
      <c r="E308">
        <v>84.158581316736701</v>
      </c>
      <c r="F308">
        <v>1.0885395761418</v>
      </c>
      <c r="G308" s="19">
        <v>1027.2101491521801</v>
      </c>
      <c r="H308" s="1">
        <v>31</v>
      </c>
      <c r="I308" s="7">
        <v>12.7302040157184</v>
      </c>
      <c r="K308" s="13">
        <f t="shared" si="69"/>
        <v>0.4197346546467714</v>
      </c>
      <c r="L308" s="7">
        <f t="shared" si="70"/>
        <v>12.522183689242336</v>
      </c>
      <c r="M308" s="14">
        <f t="shared" si="71"/>
        <v>7.8502608382238819</v>
      </c>
      <c r="N308" s="7">
        <f t="shared" si="72"/>
        <v>63.786136789270479</v>
      </c>
      <c r="P308" s="4">
        <f t="shared" si="73"/>
        <v>14.879271362850357</v>
      </c>
      <c r="Q308" s="4">
        <f t="shared" si="74"/>
        <v>9.3279386550955223</v>
      </c>
      <c r="R308" s="4">
        <f t="shared" si="75"/>
        <v>75.792789982054103</v>
      </c>
    </row>
    <row r="309" spans="1:18" x14ac:dyDescent="0.25">
      <c r="A309">
        <v>68</v>
      </c>
      <c r="B309" s="21" t="s">
        <v>60</v>
      </c>
      <c r="C309" s="19">
        <v>445.07865600000002</v>
      </c>
      <c r="D309">
        <v>224.87363337305601</v>
      </c>
      <c r="E309">
        <v>90.082874446332099</v>
      </c>
      <c r="F309">
        <v>1.0762178988601701</v>
      </c>
      <c r="G309" s="19">
        <v>1362.53459052005</v>
      </c>
      <c r="H309" s="1">
        <v>31</v>
      </c>
      <c r="I309" s="7">
        <v>12.3969621046038</v>
      </c>
      <c r="K309" s="13">
        <f t="shared" si="69"/>
        <v>0.41614869857919246</v>
      </c>
      <c r="L309" s="7">
        <f t="shared" si="70"/>
        <v>11.67703643878796</v>
      </c>
      <c r="M309" s="14">
        <f t="shared" si="71"/>
        <v>11.396906477054728</v>
      </c>
      <c r="N309" s="7">
        <f t="shared" si="72"/>
        <v>67.008931530489406</v>
      </c>
      <c r="P309" s="4">
        <f t="shared" si="73"/>
        <v>12.962548664834944</v>
      </c>
      <c r="Q309" s="4">
        <f t="shared" si="74"/>
        <v>12.651579500656993</v>
      </c>
      <c r="R309" s="4">
        <f t="shared" si="75"/>
        <v>74.385871834508052</v>
      </c>
    </row>
    <row r="310" spans="1:18" ht="15.75" x14ac:dyDescent="0.3">
      <c r="C310" s="1"/>
      <c r="D310" s="1"/>
      <c r="E310" s="1"/>
      <c r="G310" s="8"/>
      <c r="K310" s="12"/>
      <c r="L310" s="12"/>
      <c r="M310" s="12"/>
      <c r="N310" s="12"/>
    </row>
    <row r="311" spans="1:18" ht="18.75" x14ac:dyDescent="0.3">
      <c r="C311" s="15"/>
      <c r="H311" s="1"/>
      <c r="K311" s="13"/>
      <c r="L311" s="7"/>
      <c r="M311" s="14"/>
      <c r="N311" s="7"/>
      <c r="P311" s="7"/>
    </row>
    <row r="312" spans="1:18" x14ac:dyDescent="0.25">
      <c r="C312" s="12"/>
      <c r="H312" s="1"/>
      <c r="K312" s="13"/>
      <c r="L312" s="7"/>
      <c r="M312" s="14"/>
      <c r="N312" s="7"/>
      <c r="P312" s="7"/>
    </row>
    <row r="313" spans="1:18" x14ac:dyDescent="0.25">
      <c r="B313">
        <v>8172.1440000000002</v>
      </c>
      <c r="C313" s="5"/>
      <c r="H313" s="1"/>
      <c r="K313" s="13"/>
      <c r="L313" s="7"/>
      <c r="M313" s="14"/>
      <c r="N313" s="7"/>
      <c r="P313" s="7"/>
    </row>
    <row r="314" spans="1:18" x14ac:dyDescent="0.25">
      <c r="A314" s="1" t="s">
        <v>13</v>
      </c>
      <c r="B314" s="1" t="s">
        <v>1</v>
      </c>
      <c r="C314" s="1" t="s">
        <v>2</v>
      </c>
      <c r="D314" s="1" t="s">
        <v>19</v>
      </c>
      <c r="E314" s="1" t="s">
        <v>15</v>
      </c>
      <c r="F314" s="1" t="s">
        <v>17</v>
      </c>
      <c r="G314" s="1" t="s">
        <v>62</v>
      </c>
      <c r="H314" s="1" t="s">
        <v>20</v>
      </c>
      <c r="I314" s="1" t="s">
        <v>20</v>
      </c>
      <c r="K314" s="11" t="s">
        <v>23</v>
      </c>
      <c r="L314" s="11" t="s">
        <v>24</v>
      </c>
      <c r="M314" s="11" t="s">
        <v>25</v>
      </c>
      <c r="N314" s="11" t="s">
        <v>26</v>
      </c>
      <c r="P314" s="1" t="s">
        <v>30</v>
      </c>
      <c r="Q314" s="1" t="s">
        <v>31</v>
      </c>
      <c r="R314" s="1" t="s">
        <v>29</v>
      </c>
    </row>
    <row r="315" spans="1:18" ht="15.75" x14ac:dyDescent="0.3">
      <c r="C315" s="1" t="s">
        <v>3</v>
      </c>
      <c r="D315" s="1" t="s">
        <v>16</v>
      </c>
      <c r="E315" s="1" t="s">
        <v>16</v>
      </c>
      <c r="F315" t="s">
        <v>18</v>
      </c>
      <c r="G315" s="8" t="s">
        <v>63</v>
      </c>
      <c r="H315" s="1" t="s">
        <v>21</v>
      </c>
      <c r="I315" s="1" t="s">
        <v>22</v>
      </c>
      <c r="K315" s="12"/>
      <c r="L315" s="12"/>
      <c r="M315" s="12"/>
      <c r="N315" s="12" t="s">
        <v>27</v>
      </c>
      <c r="P315" s="1" t="s">
        <v>33</v>
      </c>
      <c r="Q315" s="1" t="s">
        <v>34</v>
      </c>
      <c r="R315" s="1" t="s">
        <v>35</v>
      </c>
    </row>
    <row r="316" spans="1:18" ht="18.75" x14ac:dyDescent="0.3">
      <c r="B316" s="2" t="s">
        <v>4</v>
      </c>
      <c r="C316" s="2" t="s">
        <v>4</v>
      </c>
      <c r="D316" s="2" t="s">
        <v>4</v>
      </c>
      <c r="E316" s="2" t="s">
        <v>4</v>
      </c>
      <c r="F316" s="2" t="s">
        <v>4</v>
      </c>
      <c r="G316" s="2" t="s">
        <v>4</v>
      </c>
      <c r="I316" s="2" t="s">
        <v>4</v>
      </c>
      <c r="K316" s="12" t="s">
        <v>18</v>
      </c>
      <c r="L316" s="12" t="s">
        <v>28</v>
      </c>
      <c r="M316" s="13" t="s">
        <v>16</v>
      </c>
      <c r="N316" s="13" t="s">
        <v>16</v>
      </c>
      <c r="P316" s="1" t="s">
        <v>32</v>
      </c>
      <c r="Q316" s="1" t="s">
        <v>32</v>
      </c>
      <c r="R316" s="1" t="s">
        <v>32</v>
      </c>
    </row>
    <row r="317" spans="1:18" ht="15.75" x14ac:dyDescent="0.3">
      <c r="C317" s="1"/>
      <c r="D317" s="1"/>
      <c r="E317" s="1"/>
      <c r="G317" s="8"/>
      <c r="K317" s="12"/>
      <c r="L317" s="12"/>
      <c r="M317" s="12"/>
      <c r="N317" s="12"/>
    </row>
    <row r="318" spans="1:18" x14ac:dyDescent="0.25">
      <c r="A318">
        <v>1</v>
      </c>
      <c r="B318" s="18" t="s">
        <v>38</v>
      </c>
      <c r="C318" s="19">
        <v>33444.461951999998</v>
      </c>
      <c r="D318">
        <v>19.223839062154902</v>
      </c>
      <c r="E318">
        <v>72.421769567916897</v>
      </c>
      <c r="F318">
        <v>4.2416761562400502</v>
      </c>
      <c r="G318" s="19">
        <v>2948.56249188214</v>
      </c>
      <c r="H318" s="1">
        <v>30</v>
      </c>
      <c r="I318" s="7">
        <v>3.1703177163434502</v>
      </c>
      <c r="K318" s="13">
        <f>1-EXP(-0.5*F318)</f>
        <v>0.88006892522827962</v>
      </c>
      <c r="L318" s="7">
        <f>F318*(1-1/(1+D318/I318*K318*1/F318))*I318</f>
        <v>7.4922607798878964</v>
      </c>
      <c r="M318" s="14">
        <f>MIN(0.95*(E318-L318),0.95*G318/($B$313)*(E318-L318))</f>
        <v>22.255637996256354</v>
      </c>
      <c r="N318" s="7">
        <f>E318-L318-M318</f>
        <v>42.673870791772643</v>
      </c>
      <c r="P318" s="4">
        <f>L318/E318*100</f>
        <v>10.345315813999377</v>
      </c>
      <c r="Q318" s="4">
        <f>M318/E318*100</f>
        <v>30.73059126977709</v>
      </c>
      <c r="R318" s="4">
        <f>N318/E318*100</f>
        <v>58.924092916223522</v>
      </c>
    </row>
    <row r="319" spans="1:18" x14ac:dyDescent="0.25">
      <c r="A319">
        <v>2</v>
      </c>
      <c r="B319" s="18" t="s">
        <v>39</v>
      </c>
      <c r="C319" s="19">
        <v>4407.7841280000002</v>
      </c>
      <c r="D319">
        <v>18.757869909186802</v>
      </c>
      <c r="E319">
        <v>78.576125453577504</v>
      </c>
      <c r="F319">
        <v>5.2313872871983698</v>
      </c>
      <c r="G319" s="19">
        <v>3352.5060155904198</v>
      </c>
      <c r="H319" s="1">
        <v>30</v>
      </c>
      <c r="I319" s="7">
        <v>3.1855066963932801</v>
      </c>
      <c r="K319" s="13">
        <f t="shared" ref="K319:K340" si="76">1-EXP(-0.5*F319)</f>
        <v>0.92688294607435473</v>
      </c>
      <c r="L319" s="7">
        <f t="shared" ref="L319:L340" si="77">F319*(1-1/(1+D319/I319*K319*1/F319))*I319</f>
        <v>8.5089178631024307</v>
      </c>
      <c r="M319" s="14">
        <f t="shared" ref="M319:M340" si="78">MIN(0.95*(E319-L319),0.95*G319/($B$313)*(E319-L319))</f>
        <v>27.306872981625858</v>
      </c>
      <c r="N319" s="7">
        <f t="shared" ref="N319:N340" si="79">E319-L319-M319</f>
        <v>42.76033460884922</v>
      </c>
      <c r="P319" s="4">
        <f t="shared" ref="P319:P340" si="80">L319/E319*100</f>
        <v>10.82888449129433</v>
      </c>
      <c r="Q319" s="4">
        <f t="shared" ref="Q319:Q340" si="81">M319/E319*100</f>
        <v>34.752124546734827</v>
      </c>
      <c r="R319" s="4">
        <f t="shared" ref="R319:R340" si="82">N319/E319*100</f>
        <v>54.418990961970849</v>
      </c>
    </row>
    <row r="320" spans="1:18" x14ac:dyDescent="0.25">
      <c r="A320">
        <v>3</v>
      </c>
      <c r="B320" s="18" t="s">
        <v>40</v>
      </c>
      <c r="C320" s="19">
        <v>1092.693888</v>
      </c>
      <c r="D320">
        <v>14.297801322757</v>
      </c>
      <c r="E320">
        <v>46.561340975847003</v>
      </c>
      <c r="F320">
        <v>0.30827970934453502</v>
      </c>
      <c r="G320" s="19">
        <v>489.34126429934503</v>
      </c>
      <c r="H320" s="1">
        <v>30</v>
      </c>
      <c r="I320" s="7">
        <v>2.6037759918356902</v>
      </c>
      <c r="K320" s="13">
        <f t="shared" si="76"/>
        <v>0.14284786410264316</v>
      </c>
      <c r="L320" s="7">
        <f t="shared" si="77"/>
        <v>0.57622722709460272</v>
      </c>
      <c r="M320" s="14">
        <f t="shared" si="78"/>
        <v>2.6158732660273123</v>
      </c>
      <c r="N320" s="7">
        <f t="shared" si="79"/>
        <v>43.369240482725083</v>
      </c>
      <c r="P320" s="4">
        <f t="shared" si="80"/>
        <v>1.2375657895968073</v>
      </c>
      <c r="Q320" s="4">
        <f t="shared" si="81"/>
        <v>5.6181226983652754</v>
      </c>
      <c r="R320" s="4">
        <f t="shared" si="82"/>
        <v>93.144311512037902</v>
      </c>
    </row>
    <row r="321" spans="1:18" x14ac:dyDescent="0.25">
      <c r="A321">
        <v>4</v>
      </c>
      <c r="B321" s="18" t="s">
        <v>41</v>
      </c>
      <c r="C321" s="19">
        <v>370.22515199999998</v>
      </c>
      <c r="D321">
        <v>17.635568731700101</v>
      </c>
      <c r="E321">
        <v>66.703737776437904</v>
      </c>
      <c r="F321">
        <v>3.66648359696693</v>
      </c>
      <c r="G321" s="19">
        <v>3037.4040850422998</v>
      </c>
      <c r="H321" s="1">
        <v>30</v>
      </c>
      <c r="I321" s="7">
        <v>2.9655496987951802</v>
      </c>
      <c r="K321" s="13">
        <f t="shared" si="76"/>
        <v>0.84010561868194478</v>
      </c>
      <c r="L321" s="7">
        <f t="shared" si="77"/>
        <v>6.2709472432923299</v>
      </c>
      <c r="M321" s="14">
        <f t="shared" si="78"/>
        <v>21.338447363884914</v>
      </c>
      <c r="N321" s="7">
        <f t="shared" si="79"/>
        <v>39.094343169260668</v>
      </c>
      <c r="P321" s="4">
        <f t="shared" si="80"/>
        <v>9.4011931749759423</v>
      </c>
      <c r="Q321" s="4">
        <f t="shared" si="81"/>
        <v>31.989882539119719</v>
      </c>
      <c r="R321" s="4">
        <f t="shared" si="82"/>
        <v>58.608924285904351</v>
      </c>
    </row>
    <row r="322" spans="1:18" x14ac:dyDescent="0.25">
      <c r="A322">
        <v>6</v>
      </c>
      <c r="B322" s="18" t="s">
        <v>42</v>
      </c>
      <c r="C322" s="19">
        <v>837.46713599999998</v>
      </c>
      <c r="D322">
        <v>12.323393744670801</v>
      </c>
      <c r="E322">
        <v>41.830631308907797</v>
      </c>
      <c r="F322">
        <v>9.7514214830835194E-2</v>
      </c>
      <c r="G322" s="19">
        <v>154.84956711209901</v>
      </c>
      <c r="H322" s="1">
        <v>30</v>
      </c>
      <c r="I322" s="7">
        <v>2.4455725699067901</v>
      </c>
      <c r="K322" s="13">
        <f t="shared" si="76"/>
        <v>4.7587564475814359E-2</v>
      </c>
      <c r="L322" s="7">
        <f t="shared" si="77"/>
        <v>0.16953575471263552</v>
      </c>
      <c r="M322" s="14">
        <f t="shared" si="78"/>
        <v>0.74994303592591705</v>
      </c>
      <c r="N322" s="7">
        <f t="shared" si="79"/>
        <v>40.911152518269247</v>
      </c>
      <c r="P322" s="4">
        <f t="shared" si="80"/>
        <v>0.40529093013361484</v>
      </c>
      <c r="Q322" s="4">
        <f t="shared" si="81"/>
        <v>1.7928083140505158</v>
      </c>
      <c r="R322" s="4">
        <f t="shared" si="82"/>
        <v>97.801900755815879</v>
      </c>
    </row>
    <row r="323" spans="1:18" x14ac:dyDescent="0.25">
      <c r="A323">
        <v>7</v>
      </c>
      <c r="B323" s="18" t="s">
        <v>43</v>
      </c>
      <c r="C323" s="19">
        <v>619.52774399999998</v>
      </c>
      <c r="D323">
        <v>13.7028044583036</v>
      </c>
      <c r="E323">
        <v>63.292472542460999</v>
      </c>
      <c r="F323">
        <v>1.3797442865373599</v>
      </c>
      <c r="G323" s="19">
        <v>839.74707323340795</v>
      </c>
      <c r="H323" s="1">
        <v>30</v>
      </c>
      <c r="I323" s="7">
        <v>2.4031949600629998</v>
      </c>
      <c r="K323" s="13">
        <f t="shared" si="76"/>
        <v>0.49835979695735244</v>
      </c>
      <c r="L323" s="7">
        <f t="shared" si="77"/>
        <v>2.2320295824731438</v>
      </c>
      <c r="M323" s="14">
        <f t="shared" si="78"/>
        <v>5.960683249424628</v>
      </c>
      <c r="N323" s="7">
        <f t="shared" si="79"/>
        <v>55.099759710563227</v>
      </c>
      <c r="P323" s="4">
        <f t="shared" si="80"/>
        <v>3.5265324497723531</v>
      </c>
      <c r="Q323" s="4">
        <f t="shared" si="81"/>
        <v>9.4176811396106963</v>
      </c>
      <c r="R323" s="4">
        <f t="shared" si="82"/>
        <v>87.055786410616946</v>
      </c>
    </row>
    <row r="324" spans="1:18" x14ac:dyDescent="0.25">
      <c r="A324">
        <v>8</v>
      </c>
      <c r="B324" s="18" t="s">
        <v>44</v>
      </c>
      <c r="C324" s="19">
        <v>33771.127103999999</v>
      </c>
      <c r="D324">
        <v>19.935683640239802</v>
      </c>
      <c r="E324">
        <v>85.984494721039098</v>
      </c>
      <c r="F324">
        <v>3.6838843135528299</v>
      </c>
      <c r="G324" s="19">
        <v>2741.8486485071198</v>
      </c>
      <c r="H324" s="1">
        <v>30</v>
      </c>
      <c r="I324" s="7">
        <v>3.1864228385570899</v>
      </c>
      <c r="K324" s="13">
        <f t="shared" si="76"/>
        <v>0.84149072289970417</v>
      </c>
      <c r="L324" s="7">
        <f t="shared" si="77"/>
        <v>6.9060560099820352</v>
      </c>
      <c r="M324" s="14">
        <f t="shared" si="78"/>
        <v>25.205142590569455</v>
      </c>
      <c r="N324" s="7">
        <f t="shared" si="79"/>
        <v>53.873296120487609</v>
      </c>
      <c r="P324" s="4">
        <f t="shared" si="80"/>
        <v>8.0317457611252649</v>
      </c>
      <c r="Q324" s="4">
        <f t="shared" si="81"/>
        <v>29.313590400621543</v>
      </c>
      <c r="R324" s="4">
        <f t="shared" si="82"/>
        <v>62.654663838253185</v>
      </c>
    </row>
    <row r="325" spans="1:18" x14ac:dyDescent="0.25">
      <c r="A325">
        <v>10</v>
      </c>
      <c r="B325" s="18" t="s">
        <v>45</v>
      </c>
      <c r="C325" s="19">
        <v>108139.198464</v>
      </c>
      <c r="D325">
        <v>20.4621148462831</v>
      </c>
      <c r="E325">
        <v>77.053679860685193</v>
      </c>
      <c r="F325">
        <v>4.6319257476449698</v>
      </c>
      <c r="G325" s="19">
        <v>2937.2101066617302</v>
      </c>
      <c r="H325" s="1">
        <v>30</v>
      </c>
      <c r="I325" s="7">
        <v>3.16291866892157</v>
      </c>
      <c r="K325" s="13">
        <f t="shared" si="76"/>
        <v>0.90132886960133374</v>
      </c>
      <c r="L325" s="7">
        <f t="shared" si="77"/>
        <v>8.164709209769704</v>
      </c>
      <c r="M325" s="14">
        <f t="shared" si="78"/>
        <v>23.5218948407814</v>
      </c>
      <c r="N325" s="7">
        <f t="shared" si="79"/>
        <v>45.367075810134097</v>
      </c>
      <c r="P325" s="4">
        <f t="shared" si="80"/>
        <v>10.596131456059833</v>
      </c>
      <c r="Q325" s="4">
        <f t="shared" si="81"/>
        <v>30.526634008018206</v>
      </c>
      <c r="R325" s="4">
        <f t="shared" si="82"/>
        <v>58.877234535921971</v>
      </c>
    </row>
    <row r="326" spans="1:18" x14ac:dyDescent="0.25">
      <c r="A326">
        <v>13</v>
      </c>
      <c r="B326" s="18" t="s">
        <v>46</v>
      </c>
      <c r="C326" s="19">
        <v>0.69696000000000002</v>
      </c>
      <c r="D326">
        <v>4.6363549232482901</v>
      </c>
      <c r="E326" t="s">
        <v>61</v>
      </c>
      <c r="F326">
        <v>2.5788888136545798</v>
      </c>
      <c r="G326" s="19" t="s">
        <v>61</v>
      </c>
      <c r="H326" s="1">
        <v>30</v>
      </c>
      <c r="I326" s="7">
        <v>0</v>
      </c>
      <c r="K326" s="13">
        <f t="shared" si="76"/>
        <v>0.72457623584883502</v>
      </c>
      <c r="L326" s="7" t="e">
        <f t="shared" si="77"/>
        <v>#DIV/0!</v>
      </c>
      <c r="M326" s="14" t="e">
        <f t="shared" si="78"/>
        <v>#VALUE!</v>
      </c>
      <c r="N326" s="7" t="e">
        <f t="shared" si="79"/>
        <v>#VALUE!</v>
      </c>
      <c r="P326" s="4" t="e">
        <f t="shared" si="80"/>
        <v>#DIV/0!</v>
      </c>
      <c r="Q326" s="4" t="e">
        <f t="shared" si="81"/>
        <v>#VALUE!</v>
      </c>
      <c r="R326" s="4" t="e">
        <f t="shared" si="82"/>
        <v>#VALUE!</v>
      </c>
    </row>
    <row r="327" spans="1:18" x14ac:dyDescent="0.25">
      <c r="A327">
        <v>14</v>
      </c>
      <c r="B327" s="20" t="s">
        <v>47</v>
      </c>
      <c r="C327" s="19">
        <v>41252.086655999999</v>
      </c>
      <c r="D327">
        <v>19.313225381264001</v>
      </c>
      <c r="E327">
        <v>81.842695041069504</v>
      </c>
      <c r="F327">
        <v>5.3353358689874701</v>
      </c>
      <c r="G327" s="19">
        <v>3180.3030758957798</v>
      </c>
      <c r="H327" s="1">
        <v>30</v>
      </c>
      <c r="I327" s="7">
        <v>3.11009383563727</v>
      </c>
      <c r="K327" s="13">
        <f t="shared" si="76"/>
        <v>0.9305860855031689</v>
      </c>
      <c r="L327" s="7">
        <f t="shared" si="77"/>
        <v>8.6277453497772143</v>
      </c>
      <c r="M327" s="14">
        <f t="shared" si="78"/>
        <v>27.067981574912661</v>
      </c>
      <c r="N327" s="7">
        <f t="shared" si="79"/>
        <v>46.146968116379625</v>
      </c>
      <c r="P327" s="4">
        <f t="shared" si="80"/>
        <v>10.541863687953731</v>
      </c>
      <c r="Q327" s="4">
        <f t="shared" si="81"/>
        <v>33.073179666590491</v>
      </c>
      <c r="R327" s="4">
        <f t="shared" si="82"/>
        <v>56.384956645455773</v>
      </c>
    </row>
    <row r="328" spans="1:18" x14ac:dyDescent="0.25">
      <c r="A328">
        <v>15</v>
      </c>
      <c r="B328" s="20" t="s">
        <v>48</v>
      </c>
      <c r="C328" s="19">
        <v>1303.872768</v>
      </c>
      <c r="D328">
        <v>14.018534237983699</v>
      </c>
      <c r="E328">
        <v>56.444700064560898</v>
      </c>
      <c r="F328">
        <v>0.656631078009141</v>
      </c>
      <c r="G328" s="19">
        <v>981.46141875184503</v>
      </c>
      <c r="H328" s="1">
        <v>30</v>
      </c>
      <c r="I328" s="7">
        <v>2.2486636732948502</v>
      </c>
      <c r="K328" s="13">
        <f t="shared" si="76"/>
        <v>0.27986424706721469</v>
      </c>
      <c r="L328" s="7">
        <f t="shared" si="77"/>
        <v>1.0727930702357902</v>
      </c>
      <c r="M328" s="14">
        <f t="shared" si="78"/>
        <v>6.3175735618172233</v>
      </c>
      <c r="N328" s="7">
        <f t="shared" si="79"/>
        <v>49.054333432507889</v>
      </c>
      <c r="P328" s="4">
        <f t="shared" si="80"/>
        <v>1.9006090368249633</v>
      </c>
      <c r="Q328" s="4">
        <f t="shared" si="81"/>
        <v>11.192500898385932</v>
      </c>
      <c r="R328" s="4">
        <f t="shared" si="82"/>
        <v>86.90689006478911</v>
      </c>
    </row>
    <row r="329" spans="1:18" x14ac:dyDescent="0.25">
      <c r="A329">
        <v>16</v>
      </c>
      <c r="B329" s="20" t="s">
        <v>49</v>
      </c>
      <c r="C329" s="19">
        <v>2202.672384</v>
      </c>
      <c r="D329">
        <v>11.4812869782116</v>
      </c>
      <c r="E329">
        <v>64.621237164033801</v>
      </c>
      <c r="F329">
        <v>0.571708654155476</v>
      </c>
      <c r="G329" s="19">
        <v>890.18348046859103</v>
      </c>
      <c r="H329" s="1">
        <v>30</v>
      </c>
      <c r="I329" s="7">
        <v>2.0205353752689499</v>
      </c>
      <c r="K329" s="13">
        <f t="shared" si="76"/>
        <v>0.24862793746095391</v>
      </c>
      <c r="L329" s="7">
        <f t="shared" si="77"/>
        <v>0.82236950877204851</v>
      </c>
      <c r="M329" s="14">
        <f t="shared" si="78"/>
        <v>6.6020695617147869</v>
      </c>
      <c r="N329" s="7">
        <f t="shared" si="79"/>
        <v>57.196798093546967</v>
      </c>
      <c r="P329" s="4">
        <f t="shared" si="80"/>
        <v>1.2725994500609068</v>
      </c>
      <c r="Q329" s="4">
        <f t="shared" si="81"/>
        <v>10.216563240589421</v>
      </c>
      <c r="R329" s="4">
        <f t="shared" si="82"/>
        <v>88.510837309349682</v>
      </c>
    </row>
    <row r="330" spans="1:18" x14ac:dyDescent="0.25">
      <c r="A330">
        <v>24</v>
      </c>
      <c r="B330" s="20" t="s">
        <v>50</v>
      </c>
      <c r="C330" s="19">
        <v>5947.5081600000003</v>
      </c>
      <c r="D330">
        <v>5.8083115614912604</v>
      </c>
      <c r="E330">
        <v>65.535915332504004</v>
      </c>
      <c r="F330">
        <v>1.38169139815063</v>
      </c>
      <c r="G330" s="19">
        <v>1610.3509101658301</v>
      </c>
      <c r="H330" s="1">
        <v>30</v>
      </c>
      <c r="I330" s="7">
        <v>1.9234077459424599</v>
      </c>
      <c r="K330" s="13">
        <f t="shared" si="76"/>
        <v>0.49884793403696681</v>
      </c>
      <c r="L330" s="7">
        <f t="shared" si="77"/>
        <v>1.3861647711380765</v>
      </c>
      <c r="M330" s="14">
        <f t="shared" si="78"/>
        <v>12.008896165221302</v>
      </c>
      <c r="N330" s="7">
        <f t="shared" si="79"/>
        <v>52.140854396144633</v>
      </c>
      <c r="P330" s="4">
        <f t="shared" si="80"/>
        <v>2.1151223174425962</v>
      </c>
      <c r="Q330" s="4">
        <f t="shared" si="81"/>
        <v>18.324145019250569</v>
      </c>
      <c r="R330" s="4">
        <f t="shared" si="82"/>
        <v>79.560732663306837</v>
      </c>
    </row>
    <row r="331" spans="1:18" x14ac:dyDescent="0.25">
      <c r="A331">
        <v>25</v>
      </c>
      <c r="B331" s="20" t="s">
        <v>51</v>
      </c>
      <c r="C331" s="19">
        <v>1063.7003520000001</v>
      </c>
      <c r="D331">
        <v>5.4445110369347303</v>
      </c>
      <c r="E331">
        <v>118.591424463153</v>
      </c>
      <c r="F331">
        <v>3.05454809464173</v>
      </c>
      <c r="G331" s="19">
        <v>2253.8367676891398</v>
      </c>
      <c r="H331" s="1">
        <v>30</v>
      </c>
      <c r="I331" s="7">
        <v>1.02267068536234</v>
      </c>
      <c r="K331" s="13">
        <f t="shared" si="76"/>
        <v>0.78287326145145153</v>
      </c>
      <c r="L331" s="7">
        <f t="shared" si="77"/>
        <v>1.8026626923421329</v>
      </c>
      <c r="M331" s="14">
        <f t="shared" si="78"/>
        <v>30.5992729772437</v>
      </c>
      <c r="N331" s="7">
        <f t="shared" si="79"/>
        <v>86.189488793567165</v>
      </c>
      <c r="P331" s="4">
        <f t="shared" si="80"/>
        <v>1.5200615900370014</v>
      </c>
      <c r="Q331" s="4">
        <f t="shared" si="81"/>
        <v>25.802264468752593</v>
      </c>
      <c r="R331" s="4">
        <f t="shared" si="82"/>
        <v>72.677673941210401</v>
      </c>
    </row>
    <row r="332" spans="1:18" x14ac:dyDescent="0.25">
      <c r="A332">
        <v>27</v>
      </c>
      <c r="B332" s="20" t="s">
        <v>52</v>
      </c>
      <c r="C332" s="19">
        <v>2.5787520000000002</v>
      </c>
      <c r="D332">
        <v>9.8325447456256807</v>
      </c>
      <c r="E332">
        <v>51.767496418308603</v>
      </c>
      <c r="F332">
        <v>0.38200000698367798</v>
      </c>
      <c r="G332" s="19">
        <v>792.01370239257801</v>
      </c>
      <c r="H332" s="1">
        <v>30</v>
      </c>
      <c r="I332" s="7">
        <v>2</v>
      </c>
      <c r="K332" s="13">
        <f t="shared" si="76"/>
        <v>0.17386741473352807</v>
      </c>
      <c r="L332" s="7">
        <f t="shared" si="77"/>
        <v>0.52802586249221728</v>
      </c>
      <c r="M332" s="14">
        <f t="shared" si="78"/>
        <v>4.7176413734719116</v>
      </c>
      <c r="N332" s="7">
        <f t="shared" si="79"/>
        <v>46.521829182344476</v>
      </c>
      <c r="P332" s="4">
        <f t="shared" si="80"/>
        <v>1.0199949756609641</v>
      </c>
      <c r="Q332" s="4">
        <f t="shared" si="81"/>
        <v>9.1131341089993754</v>
      </c>
      <c r="R332" s="4">
        <f t="shared" si="82"/>
        <v>89.866870915339661</v>
      </c>
    </row>
    <row r="333" spans="1:18" x14ac:dyDescent="0.25">
      <c r="A333">
        <v>35</v>
      </c>
      <c r="B333" s="20" t="s">
        <v>53</v>
      </c>
      <c r="C333" s="19">
        <v>8476.9153920000008</v>
      </c>
      <c r="D333">
        <v>9.0738953884700102</v>
      </c>
      <c r="E333">
        <v>86.232533643143995</v>
      </c>
      <c r="F333">
        <v>1.0751091168964699</v>
      </c>
      <c r="G333" s="19">
        <v>1534.08054768847</v>
      </c>
      <c r="H333" s="1">
        <v>30</v>
      </c>
      <c r="I333" s="7">
        <v>1.5310745147047899</v>
      </c>
      <c r="K333" s="13">
        <f t="shared" si="76"/>
        <v>0.41582492694319839</v>
      </c>
      <c r="L333" s="7">
        <f t="shared" si="77"/>
        <v>1.1460829534799406</v>
      </c>
      <c r="M333" s="14">
        <f t="shared" si="78"/>
        <v>15.173863239698715</v>
      </c>
      <c r="N333" s="7">
        <f t="shared" si="79"/>
        <v>69.912587449965329</v>
      </c>
      <c r="P333" s="4">
        <f t="shared" si="80"/>
        <v>1.3290609762468242</v>
      </c>
      <c r="Q333" s="4">
        <f t="shared" si="81"/>
        <v>17.596448345693631</v>
      </c>
      <c r="R333" s="4">
        <f t="shared" si="82"/>
        <v>81.074490678059533</v>
      </c>
    </row>
    <row r="334" spans="1:18" x14ac:dyDescent="0.25">
      <c r="A334">
        <v>43</v>
      </c>
      <c r="B334" s="20" t="s">
        <v>54</v>
      </c>
      <c r="C334" s="19">
        <v>93603.540095999997</v>
      </c>
      <c r="D334">
        <v>14.9710553941442</v>
      </c>
      <c r="E334">
        <v>73.936840804220296</v>
      </c>
      <c r="F334">
        <v>1.7693311622541901</v>
      </c>
      <c r="G334" s="19">
        <v>2040.9953908417799</v>
      </c>
      <c r="H334" s="1">
        <v>30</v>
      </c>
      <c r="I334" s="7">
        <v>2.6702044487597401</v>
      </c>
      <c r="K334" s="13">
        <f t="shared" si="76"/>
        <v>0.5871477842315701</v>
      </c>
      <c r="L334" s="7">
        <f t="shared" si="77"/>
        <v>3.0728909028421656</v>
      </c>
      <c r="M334" s="14">
        <f t="shared" si="78"/>
        <v>16.813377905391508</v>
      </c>
      <c r="N334" s="7">
        <f t="shared" si="79"/>
        <v>54.05057199598663</v>
      </c>
      <c r="P334" s="4">
        <f t="shared" si="80"/>
        <v>4.1561025186063478</v>
      </c>
      <c r="Q334" s="4">
        <f t="shared" si="81"/>
        <v>22.740189765359577</v>
      </c>
      <c r="R334" s="4">
        <f t="shared" si="82"/>
        <v>73.10370771603408</v>
      </c>
    </row>
    <row r="335" spans="1:18" x14ac:dyDescent="0.25">
      <c r="A335">
        <v>44</v>
      </c>
      <c r="B335" s="20" t="s">
        <v>55</v>
      </c>
      <c r="C335" s="19">
        <v>27868.433472000001</v>
      </c>
      <c r="D335">
        <v>18.874297551661499</v>
      </c>
      <c r="E335">
        <v>81.330637881839195</v>
      </c>
      <c r="F335">
        <v>2.9517563766685901</v>
      </c>
      <c r="G335" s="19">
        <v>2623.4396078251898</v>
      </c>
      <c r="H335" s="1">
        <v>30</v>
      </c>
      <c r="I335" s="7">
        <v>3.0817992432294501</v>
      </c>
      <c r="K335" s="13">
        <f t="shared" si="76"/>
        <v>0.77142209557105768</v>
      </c>
      <c r="L335" s="7">
        <f t="shared" si="77"/>
        <v>5.5987653309422569</v>
      </c>
      <c r="M335" s="14">
        <f t="shared" si="78"/>
        <v>23.096031387057383</v>
      </c>
      <c r="N335" s="7">
        <f t="shared" si="79"/>
        <v>52.635841163839558</v>
      </c>
      <c r="P335" s="4">
        <f t="shared" si="80"/>
        <v>6.8839560057015596</v>
      </c>
      <c r="Q335" s="4">
        <f t="shared" si="81"/>
        <v>28.397701024566334</v>
      </c>
      <c r="R335" s="4">
        <f t="shared" si="82"/>
        <v>64.718342969732106</v>
      </c>
    </row>
    <row r="336" spans="1:18" x14ac:dyDescent="0.25">
      <c r="A336">
        <v>47</v>
      </c>
      <c r="B336" s="20" t="s">
        <v>56</v>
      </c>
      <c r="C336" s="19">
        <v>1280.2458240000001</v>
      </c>
      <c r="D336">
        <v>12.695893400423699</v>
      </c>
      <c r="E336">
        <v>73.557322329786103</v>
      </c>
      <c r="F336">
        <v>1.32779568255652</v>
      </c>
      <c r="G336" s="19">
        <v>1743.8697958806999</v>
      </c>
      <c r="H336" s="1">
        <v>30</v>
      </c>
      <c r="I336" s="7">
        <v>2.2069791496543099</v>
      </c>
      <c r="K336" s="13">
        <f t="shared" si="76"/>
        <v>0.48515934876678524</v>
      </c>
      <c r="L336" s="7">
        <f t="shared" si="77"/>
        <v>1.9857095244856253</v>
      </c>
      <c r="M336" s="14">
        <f t="shared" si="78"/>
        <v>14.50916615308666</v>
      </c>
      <c r="N336" s="7">
        <f t="shared" si="79"/>
        <v>57.062446652213815</v>
      </c>
      <c r="P336" s="4">
        <f t="shared" si="80"/>
        <v>2.6995402518635965</v>
      </c>
      <c r="Q336" s="4">
        <f t="shared" si="81"/>
        <v>19.724978688099089</v>
      </c>
      <c r="R336" s="4">
        <f t="shared" si="82"/>
        <v>77.575481060037305</v>
      </c>
    </row>
    <row r="337" spans="1:18" x14ac:dyDescent="0.25">
      <c r="A337">
        <v>54</v>
      </c>
      <c r="B337" s="20" t="s">
        <v>57</v>
      </c>
      <c r="C337" s="19">
        <v>20444.415551999999</v>
      </c>
      <c r="D337">
        <v>7.0705476858879104</v>
      </c>
      <c r="E337">
        <v>88.970242104627005</v>
      </c>
      <c r="F337">
        <v>0.97218998312531302</v>
      </c>
      <c r="G337" s="19">
        <v>1396.1802492634599</v>
      </c>
      <c r="H337" s="1">
        <v>30</v>
      </c>
      <c r="I337" s="7">
        <v>1.3043155142378899</v>
      </c>
      <c r="K337" s="13">
        <f t="shared" si="76"/>
        <v>0.38497661749353385</v>
      </c>
      <c r="L337" s="7">
        <f t="shared" si="77"/>
        <v>0.86505590934556265</v>
      </c>
      <c r="M337" s="14">
        <f t="shared" si="78"/>
        <v>14.299819580070421</v>
      </c>
      <c r="N337" s="7">
        <f t="shared" si="79"/>
        <v>73.805366615211028</v>
      </c>
      <c r="P337" s="4">
        <f t="shared" si="80"/>
        <v>0.97229802783752839</v>
      </c>
      <c r="Q337" s="4">
        <f t="shared" si="81"/>
        <v>16.072587015391228</v>
      </c>
      <c r="R337" s="4">
        <f t="shared" si="82"/>
        <v>82.955114956771254</v>
      </c>
    </row>
    <row r="338" spans="1:18" x14ac:dyDescent="0.25">
      <c r="A338">
        <v>62</v>
      </c>
      <c r="B338" s="20" t="s">
        <v>58</v>
      </c>
      <c r="C338" s="19">
        <v>17161.246080000001</v>
      </c>
      <c r="D338">
        <v>11.955455453945</v>
      </c>
      <c r="E338">
        <v>70.115591515069994</v>
      </c>
      <c r="F338">
        <v>1.41646012983709</v>
      </c>
      <c r="G338" s="19">
        <v>1802.21546503386</v>
      </c>
      <c r="H338" s="1">
        <v>30</v>
      </c>
      <c r="I338" s="7">
        <v>2.4132883889046801</v>
      </c>
      <c r="K338" s="13">
        <f t="shared" si="76"/>
        <v>0.50748485369226226</v>
      </c>
      <c r="L338" s="7">
        <f t="shared" si="77"/>
        <v>2.1864560834001288</v>
      </c>
      <c r="M338" s="14">
        <f t="shared" si="78"/>
        <v>14.231490717890949</v>
      </c>
      <c r="N338" s="7">
        <f t="shared" si="79"/>
        <v>53.697644713778914</v>
      </c>
      <c r="P338" s="4">
        <f t="shared" si="80"/>
        <v>3.1183593208797107</v>
      </c>
      <c r="Q338" s="4">
        <f t="shared" si="81"/>
        <v>20.297184136045068</v>
      </c>
      <c r="R338" s="4">
        <f t="shared" si="82"/>
        <v>76.58445654307522</v>
      </c>
    </row>
    <row r="339" spans="1:18" x14ac:dyDescent="0.25">
      <c r="A339">
        <v>63</v>
      </c>
      <c r="B339" s="20" t="s">
        <v>59</v>
      </c>
      <c r="C339" s="19">
        <v>1294.7425920000001</v>
      </c>
      <c r="D339">
        <v>11.5205307526616</v>
      </c>
      <c r="E339">
        <v>75.400774499995194</v>
      </c>
      <c r="F339">
        <v>1.20734677560754</v>
      </c>
      <c r="G339" s="19">
        <v>1310.32089560288</v>
      </c>
      <c r="H339" s="1">
        <v>30</v>
      </c>
      <c r="I339" s="7">
        <v>2.3021478171932999</v>
      </c>
      <c r="K339" s="13">
        <f t="shared" si="76"/>
        <v>0.45320066363513378</v>
      </c>
      <c r="L339" s="7">
        <f t="shared" si="77"/>
        <v>1.8138674195186266</v>
      </c>
      <c r="M339" s="14">
        <f t="shared" si="78"/>
        <v>11.208972687071981</v>
      </c>
      <c r="N339" s="7">
        <f t="shared" si="79"/>
        <v>62.377934393404587</v>
      </c>
      <c r="P339" s="4">
        <f t="shared" si="80"/>
        <v>2.4056349971826112</v>
      </c>
      <c r="Q339" s="4">
        <f t="shared" si="81"/>
        <v>14.86585882094977</v>
      </c>
      <c r="R339" s="4">
        <f t="shared" si="82"/>
        <v>82.72850618186763</v>
      </c>
    </row>
    <row r="340" spans="1:18" x14ac:dyDescent="0.25">
      <c r="A340">
        <v>68</v>
      </c>
      <c r="B340" s="21" t="s">
        <v>60</v>
      </c>
      <c r="C340" s="19">
        <v>445.07865600000002</v>
      </c>
      <c r="D340">
        <v>7.4891378846319396</v>
      </c>
      <c r="E340">
        <v>68.033653355706207</v>
      </c>
      <c r="F340">
        <v>1.0134089042582199</v>
      </c>
      <c r="G340" s="19">
        <v>1583.0318427335501</v>
      </c>
      <c r="H340" s="1">
        <v>30</v>
      </c>
      <c r="I340" s="7">
        <v>1.8409019730660801</v>
      </c>
      <c r="K340" s="13">
        <f t="shared" si="76"/>
        <v>0.3975221947945351</v>
      </c>
      <c r="L340" s="7">
        <f t="shared" si="77"/>
        <v>1.146891590641415</v>
      </c>
      <c r="M340" s="14">
        <f t="shared" si="78"/>
        <v>12.308848209828282</v>
      </c>
      <c r="N340" s="7">
        <f t="shared" si="79"/>
        <v>54.577913555236506</v>
      </c>
      <c r="P340" s="4">
        <f t="shared" si="80"/>
        <v>1.6857709884327732</v>
      </c>
      <c r="Q340" s="4">
        <f t="shared" si="81"/>
        <v>18.092293449938477</v>
      </c>
      <c r="R340" s="4">
        <f t="shared" si="82"/>
        <v>80.22193556162874</v>
      </c>
    </row>
    <row r="341" spans="1:18" x14ac:dyDescent="0.25">
      <c r="C341" s="16"/>
      <c r="H341" s="11"/>
      <c r="K341" s="13"/>
      <c r="L341" s="7"/>
      <c r="M341" s="14"/>
      <c r="N341" s="7"/>
      <c r="P341" s="7"/>
    </row>
    <row r="342" spans="1:18" x14ac:dyDescent="0.25">
      <c r="C342" s="5"/>
      <c r="H342" s="11"/>
      <c r="K342" s="13"/>
      <c r="L342" s="7"/>
      <c r="M342" s="14"/>
      <c r="N342" s="7"/>
      <c r="P342" s="7"/>
    </row>
    <row r="343" spans="1:18" x14ac:dyDescent="0.25">
      <c r="C343" s="16"/>
      <c r="H343" s="11"/>
      <c r="K343" s="13"/>
      <c r="L343" s="7"/>
      <c r="M343" s="14"/>
      <c r="N343" s="7"/>
      <c r="P343" s="7"/>
    </row>
    <row r="344" spans="1:18" x14ac:dyDescent="0.25">
      <c r="B344">
        <v>8002.8580000000002</v>
      </c>
      <c r="C344" s="5"/>
      <c r="H344" s="11"/>
      <c r="K344" s="13"/>
      <c r="L344" s="7"/>
      <c r="M344" s="14"/>
      <c r="N344" s="7"/>
      <c r="P344" s="7"/>
    </row>
    <row r="345" spans="1:18" x14ac:dyDescent="0.25">
      <c r="A345" s="1" t="s">
        <v>14</v>
      </c>
      <c r="B345" s="1" t="s">
        <v>1</v>
      </c>
      <c r="C345" s="1" t="s">
        <v>2</v>
      </c>
      <c r="D345" s="1" t="s">
        <v>19</v>
      </c>
      <c r="E345" s="1" t="s">
        <v>15</v>
      </c>
      <c r="F345" s="1" t="s">
        <v>17</v>
      </c>
      <c r="G345" s="1" t="s">
        <v>62</v>
      </c>
      <c r="H345" s="1" t="s">
        <v>20</v>
      </c>
      <c r="I345" s="1" t="s">
        <v>20</v>
      </c>
      <c r="K345" s="11" t="s">
        <v>23</v>
      </c>
      <c r="L345" s="11" t="s">
        <v>24</v>
      </c>
      <c r="M345" s="11" t="s">
        <v>25</v>
      </c>
      <c r="N345" s="11" t="s">
        <v>26</v>
      </c>
      <c r="P345" s="1" t="s">
        <v>30</v>
      </c>
      <c r="Q345" s="1" t="s">
        <v>31</v>
      </c>
      <c r="R345" s="1" t="s">
        <v>29</v>
      </c>
    </row>
    <row r="346" spans="1:18" ht="15.75" x14ac:dyDescent="0.3">
      <c r="C346" s="1" t="s">
        <v>3</v>
      </c>
      <c r="D346" s="1" t="s">
        <v>16</v>
      </c>
      <c r="E346" s="1" t="s">
        <v>16</v>
      </c>
      <c r="F346" t="s">
        <v>18</v>
      </c>
      <c r="G346" s="8" t="s">
        <v>63</v>
      </c>
      <c r="H346" s="1" t="s">
        <v>21</v>
      </c>
      <c r="I346" s="1" t="s">
        <v>22</v>
      </c>
      <c r="K346" s="12"/>
      <c r="L346" s="12"/>
      <c r="M346" s="12"/>
      <c r="N346" s="12" t="s">
        <v>27</v>
      </c>
      <c r="P346" s="1" t="s">
        <v>33</v>
      </c>
      <c r="Q346" s="1" t="s">
        <v>34</v>
      </c>
      <c r="R346" s="1" t="s">
        <v>35</v>
      </c>
    </row>
    <row r="347" spans="1:18" ht="18.75" x14ac:dyDescent="0.3">
      <c r="B347" s="2" t="s">
        <v>4</v>
      </c>
      <c r="C347" s="2" t="s">
        <v>4</v>
      </c>
      <c r="D347" s="2" t="s">
        <v>4</v>
      </c>
      <c r="E347" s="2" t="s">
        <v>4</v>
      </c>
      <c r="F347" s="2" t="s">
        <v>4</v>
      </c>
      <c r="G347" s="2" t="s">
        <v>4</v>
      </c>
      <c r="I347" s="2" t="s">
        <v>4</v>
      </c>
      <c r="K347" s="12" t="s">
        <v>18</v>
      </c>
      <c r="L347" s="12" t="s">
        <v>28</v>
      </c>
      <c r="M347" s="13" t="s">
        <v>16</v>
      </c>
      <c r="N347" s="13" t="s">
        <v>16</v>
      </c>
      <c r="P347" s="1" t="s">
        <v>32</v>
      </c>
      <c r="Q347" s="1" t="s">
        <v>32</v>
      </c>
      <c r="R347" s="1" t="s">
        <v>32</v>
      </c>
    </row>
    <row r="348" spans="1:18" ht="15.75" x14ac:dyDescent="0.3">
      <c r="C348" s="1"/>
      <c r="D348" s="1"/>
      <c r="E348" s="1"/>
      <c r="G348" s="8"/>
      <c r="K348" s="12"/>
      <c r="L348" s="12"/>
      <c r="M348" s="12"/>
      <c r="N348" s="12"/>
    </row>
    <row r="349" spans="1:18" x14ac:dyDescent="0.25">
      <c r="A349">
        <v>1</v>
      </c>
      <c r="B349" s="18" t="s">
        <v>38</v>
      </c>
      <c r="C349" s="19">
        <v>33444.461951999998</v>
      </c>
      <c r="D349">
        <v>9.9232737615598801</v>
      </c>
      <c r="E349">
        <v>60.263360116765398</v>
      </c>
      <c r="F349">
        <v>4.4108165029180499</v>
      </c>
      <c r="G349" s="19">
        <v>2626.7333811336898</v>
      </c>
      <c r="H349" s="1">
        <v>31</v>
      </c>
      <c r="I349" s="7">
        <v>1.96786784533887</v>
      </c>
      <c r="K349" s="13">
        <f>1-EXP(-0.5*F349)</f>
        <v>0.88979447544689239</v>
      </c>
      <c r="L349" s="7">
        <f>F349*(1-1/(1+D349/I349*K349*1/F349))*I349</f>
        <v>4.3770742655977459</v>
      </c>
      <c r="M349" s="14">
        <f>MIN(0.95*(E349-L349),0.95*G349/($B$344)*(E349-L349))</f>
        <v>17.42608127786341</v>
      </c>
      <c r="N349" s="7">
        <f>E349-L349-M349</f>
        <v>38.460204573304239</v>
      </c>
      <c r="P349" s="4">
        <f>L349/E349*100</f>
        <v>7.2632429673964269</v>
      </c>
      <c r="Q349" s="4">
        <f>M349/E349*100</f>
        <v>28.916544387997767</v>
      </c>
      <c r="R349" s="4">
        <f>N349/E349*100</f>
        <v>63.820212644605803</v>
      </c>
    </row>
    <row r="350" spans="1:18" x14ac:dyDescent="0.25">
      <c r="A350">
        <v>2</v>
      </c>
      <c r="B350" s="18" t="s">
        <v>39</v>
      </c>
      <c r="C350" s="19">
        <v>4407.7841280000002</v>
      </c>
      <c r="D350">
        <v>10.808558968603601</v>
      </c>
      <c r="E350">
        <v>66.244237183633999</v>
      </c>
      <c r="F350">
        <v>5.0675615891449199</v>
      </c>
      <c r="G350" s="19">
        <v>3000.00702374102</v>
      </c>
      <c r="H350" s="1">
        <v>31</v>
      </c>
      <c r="I350" s="7">
        <v>1.9629366095852501</v>
      </c>
      <c r="K350" s="13">
        <f t="shared" ref="K350:K371" si="83">1-EXP(-0.5*F350)</f>
        <v>0.92064158548323449</v>
      </c>
      <c r="L350" s="7">
        <f t="shared" ref="L350:L371" si="84">F350*(1-1/(1+D350/I350*K350*1/F350))*I350</f>
        <v>4.9745276030772212</v>
      </c>
      <c r="M350" s="14">
        <f t="shared" ref="M350:M371" si="85">MIN(0.95*(E350-L350),0.95*G350/($B$344)*(E350-L350))</f>
        <v>21.819590092693218</v>
      </c>
      <c r="N350" s="7">
        <f t="shared" ref="N350:N371" si="86">E350-L350-M350</f>
        <v>39.45011948786356</v>
      </c>
      <c r="P350" s="4">
        <f t="shared" ref="P350:P371" si="87">L350/E350*100</f>
        <v>7.5093741200271609</v>
      </c>
      <c r="Q350" s="4">
        <f t="shared" ref="Q350:Q371" si="88">M350/E350*100</f>
        <v>32.938095478717159</v>
      </c>
      <c r="R350" s="4">
        <f t="shared" ref="R350:R371" si="89">N350/E350*100</f>
        <v>59.552530401255687</v>
      </c>
    </row>
    <row r="351" spans="1:18" x14ac:dyDescent="0.25">
      <c r="A351">
        <v>3</v>
      </c>
      <c r="B351" s="18" t="s">
        <v>40</v>
      </c>
      <c r="C351" s="19">
        <v>1092.693888</v>
      </c>
      <c r="D351">
        <v>6.0735545014830201</v>
      </c>
      <c r="E351">
        <v>34.0341071261062</v>
      </c>
      <c r="F351">
        <v>0.21153532914115999</v>
      </c>
      <c r="G351" s="19">
        <v>188.41306622765001</v>
      </c>
      <c r="H351" s="1">
        <v>31</v>
      </c>
      <c r="I351" s="7">
        <v>1.4016456180635299</v>
      </c>
      <c r="K351" s="13">
        <f t="shared" si="83"/>
        <v>0.1003663594349945</v>
      </c>
      <c r="L351" s="7">
        <f t="shared" si="84"/>
        <v>0.19947413698733885</v>
      </c>
      <c r="M351" s="14">
        <f t="shared" si="85"/>
        <v>0.75674747682124677</v>
      </c>
      <c r="N351" s="7">
        <f t="shared" si="86"/>
        <v>33.077885512297613</v>
      </c>
      <c r="P351" s="4">
        <f t="shared" si="87"/>
        <v>0.58610069084001393</v>
      </c>
      <c r="Q351" s="4">
        <f t="shared" si="88"/>
        <v>2.2234973699097753</v>
      </c>
      <c r="R351" s="4">
        <f t="shared" si="89"/>
        <v>97.190401939250208</v>
      </c>
    </row>
    <row r="352" spans="1:18" x14ac:dyDescent="0.25">
      <c r="A352">
        <v>4</v>
      </c>
      <c r="B352" s="18" t="s">
        <v>41</v>
      </c>
      <c r="C352" s="19">
        <v>370.22515199999998</v>
      </c>
      <c r="D352">
        <v>8.5619238279311105</v>
      </c>
      <c r="E352">
        <v>55.732192545129799</v>
      </c>
      <c r="F352">
        <v>3.2163519757551602</v>
      </c>
      <c r="G352" s="19">
        <v>2539.2150338332199</v>
      </c>
      <c r="H352" s="1">
        <v>31</v>
      </c>
      <c r="I352" s="7">
        <v>1.49567018072289</v>
      </c>
      <c r="K352" s="13">
        <f t="shared" si="83"/>
        <v>0.799747455776331</v>
      </c>
      <c r="L352" s="7">
        <f t="shared" si="84"/>
        <v>2.8255329716730433</v>
      </c>
      <c r="M352" s="14">
        <f t="shared" si="85"/>
        <v>15.947342325688743</v>
      </c>
      <c r="N352" s="7">
        <f t="shared" si="86"/>
        <v>36.959317247768013</v>
      </c>
      <c r="P352" s="4">
        <f t="shared" si="87"/>
        <v>5.0698399661650395</v>
      </c>
      <c r="Q352" s="4">
        <f t="shared" si="88"/>
        <v>28.614238194155373</v>
      </c>
      <c r="R352" s="4">
        <f t="shared" si="89"/>
        <v>66.315921839679589</v>
      </c>
    </row>
    <row r="353" spans="1:18" x14ac:dyDescent="0.25">
      <c r="A353">
        <v>6</v>
      </c>
      <c r="B353" s="18" t="s">
        <v>42</v>
      </c>
      <c r="C353" s="19">
        <v>837.46713599999998</v>
      </c>
      <c r="D353">
        <v>4.57706835655652</v>
      </c>
      <c r="E353">
        <v>33.507501475270203</v>
      </c>
      <c r="F353">
        <v>5.7157055573776899E-2</v>
      </c>
      <c r="G353" s="19">
        <v>27.261857238327899</v>
      </c>
      <c r="H353" s="1">
        <v>31</v>
      </c>
      <c r="I353" s="7">
        <v>0.67534953395472697</v>
      </c>
      <c r="K353" s="13">
        <f t="shared" si="83"/>
        <v>2.8174024193500125E-2</v>
      </c>
      <c r="L353" s="7">
        <f t="shared" si="84"/>
        <v>2.9708193191654662E-2</v>
      </c>
      <c r="M353" s="14">
        <f t="shared" si="85"/>
        <v>0.10834048037023326</v>
      </c>
      <c r="N353" s="7">
        <f t="shared" si="86"/>
        <v>33.36945280170832</v>
      </c>
      <c r="P353" s="4">
        <f t="shared" si="87"/>
        <v>8.8661320252661713E-2</v>
      </c>
      <c r="Q353" s="4">
        <f t="shared" si="88"/>
        <v>0.32333201701175068</v>
      </c>
      <c r="R353" s="4">
        <f t="shared" si="89"/>
        <v>99.588006662735609</v>
      </c>
    </row>
    <row r="354" spans="1:18" x14ac:dyDescent="0.25">
      <c r="A354">
        <v>7</v>
      </c>
      <c r="B354" s="18" t="s">
        <v>43</v>
      </c>
      <c r="C354" s="19">
        <v>619.52774399999998</v>
      </c>
      <c r="D354">
        <v>9.6364342993619196</v>
      </c>
      <c r="E354">
        <v>50.855355869552596</v>
      </c>
      <c r="F354">
        <v>1.2436273822086701</v>
      </c>
      <c r="G354" s="19">
        <v>433.798073356695</v>
      </c>
      <c r="H354" s="1">
        <v>31</v>
      </c>
      <c r="I354" s="7">
        <v>1.8294521318483501</v>
      </c>
      <c r="K354" s="13">
        <f t="shared" si="83"/>
        <v>0.4630303432035765</v>
      </c>
      <c r="L354" s="7">
        <f t="shared" si="84"/>
        <v>1.5068255416778207</v>
      </c>
      <c r="M354" s="14">
        <f t="shared" si="85"/>
        <v>2.5412087169678235</v>
      </c>
      <c r="N354" s="7">
        <f t="shared" si="86"/>
        <v>46.807321610906953</v>
      </c>
      <c r="P354" s="4">
        <f t="shared" si="87"/>
        <v>2.9629633219811291</v>
      </c>
      <c r="Q354" s="4">
        <f t="shared" si="88"/>
        <v>4.9969342924001836</v>
      </c>
      <c r="R354" s="4">
        <f t="shared" si="89"/>
        <v>92.040102385618695</v>
      </c>
    </row>
    <row r="355" spans="1:18" x14ac:dyDescent="0.25">
      <c r="A355">
        <v>8</v>
      </c>
      <c r="B355" s="18" t="s">
        <v>44</v>
      </c>
      <c r="C355" s="19">
        <v>33771.127103999999</v>
      </c>
      <c r="D355">
        <v>11.348442556749101</v>
      </c>
      <c r="E355">
        <v>71.259363485634196</v>
      </c>
      <c r="F355">
        <v>3.2164269503165701</v>
      </c>
      <c r="G355" s="19">
        <v>2288.8018170905002</v>
      </c>
      <c r="H355" s="1">
        <v>31</v>
      </c>
      <c r="I355" s="7">
        <v>2.0806647005772398</v>
      </c>
      <c r="K355" s="13">
        <f t="shared" si="83"/>
        <v>0.79975496255896283</v>
      </c>
      <c r="L355" s="7">
        <f t="shared" si="84"/>
        <v>3.8519859631593025</v>
      </c>
      <c r="M355" s="14">
        <f t="shared" si="85"/>
        <v>18.314459878059637</v>
      </c>
      <c r="N355" s="7">
        <f t="shared" si="86"/>
        <v>49.092917644415252</v>
      </c>
      <c r="P355" s="4">
        <f t="shared" si="87"/>
        <v>5.4055857009385981</v>
      </c>
      <c r="Q355" s="4">
        <f t="shared" si="88"/>
        <v>25.701127518142663</v>
      </c>
      <c r="R355" s="4">
        <f t="shared" si="89"/>
        <v>68.893286780918729</v>
      </c>
    </row>
    <row r="356" spans="1:18" x14ac:dyDescent="0.25">
      <c r="A356">
        <v>10</v>
      </c>
      <c r="B356" s="18" t="s">
        <v>45</v>
      </c>
      <c r="C356" s="19">
        <v>108139.198464</v>
      </c>
      <c r="D356">
        <v>11.771758878707301</v>
      </c>
      <c r="E356">
        <v>64.892931167424507</v>
      </c>
      <c r="F356">
        <v>4.6901160167698599</v>
      </c>
      <c r="G356" s="19">
        <v>2558.6791905151399</v>
      </c>
      <c r="H356" s="1">
        <v>31</v>
      </c>
      <c r="I356" s="7">
        <v>2.15228824220925</v>
      </c>
      <c r="K356" s="13">
        <f t="shared" si="83"/>
        <v>0.90415835764963848</v>
      </c>
      <c r="L356" s="7">
        <f t="shared" si="84"/>
        <v>5.180869800618348</v>
      </c>
      <c r="M356" s="14">
        <f t="shared" si="85"/>
        <v>18.136621741871398</v>
      </c>
      <c r="N356" s="7">
        <f t="shared" si="86"/>
        <v>41.575439624934759</v>
      </c>
      <c r="P356" s="4">
        <f t="shared" si="87"/>
        <v>7.983719809560835</v>
      </c>
      <c r="Q356" s="4">
        <f t="shared" si="88"/>
        <v>27.948532167669704</v>
      </c>
      <c r="R356" s="4">
        <f t="shared" si="89"/>
        <v>64.06774802276945</v>
      </c>
    </row>
    <row r="357" spans="1:18" x14ac:dyDescent="0.25">
      <c r="A357">
        <v>13</v>
      </c>
      <c r="B357" s="18" t="s">
        <v>46</v>
      </c>
      <c r="C357" s="19">
        <v>0.69696000000000002</v>
      </c>
      <c r="D357">
        <v>14.887306213378899</v>
      </c>
      <c r="E357" t="s">
        <v>61</v>
      </c>
      <c r="F357">
        <v>2.1962364514668802</v>
      </c>
      <c r="G357" s="19" t="s">
        <v>61</v>
      </c>
      <c r="H357" s="1">
        <v>31</v>
      </c>
      <c r="I357" s="7">
        <v>0</v>
      </c>
      <c r="K357" s="13">
        <f t="shared" si="83"/>
        <v>0.66650193833204541</v>
      </c>
      <c r="L357" s="7" t="e">
        <f t="shared" si="84"/>
        <v>#DIV/0!</v>
      </c>
      <c r="M357" s="14" t="e">
        <f t="shared" si="85"/>
        <v>#VALUE!</v>
      </c>
      <c r="N357" s="7" t="e">
        <f t="shared" si="86"/>
        <v>#VALUE!</v>
      </c>
      <c r="P357" s="4" t="e">
        <f t="shared" si="87"/>
        <v>#DIV/0!</v>
      </c>
      <c r="Q357" s="4" t="e">
        <f t="shared" si="88"/>
        <v>#VALUE!</v>
      </c>
      <c r="R357" s="4" t="e">
        <f t="shared" si="89"/>
        <v>#VALUE!</v>
      </c>
    </row>
    <row r="358" spans="1:18" x14ac:dyDescent="0.25">
      <c r="A358">
        <v>14</v>
      </c>
      <c r="B358" s="20" t="s">
        <v>47</v>
      </c>
      <c r="C358" s="19">
        <v>41252.086655999999</v>
      </c>
      <c r="D358">
        <v>11.0590033787824</v>
      </c>
      <c r="E358">
        <v>68.546859548248804</v>
      </c>
      <c r="F358">
        <v>5.0741683078595701</v>
      </c>
      <c r="G358" s="19">
        <v>2787.5340271125701</v>
      </c>
      <c r="H358" s="1">
        <v>31</v>
      </c>
      <c r="I358" s="7">
        <v>2.1672365962364402</v>
      </c>
      <c r="K358" s="13">
        <f t="shared" si="83"/>
        <v>0.92090330233401518</v>
      </c>
      <c r="L358" s="7">
        <f t="shared" si="84"/>
        <v>5.2875043362681549</v>
      </c>
      <c r="M358" s="14">
        <f t="shared" si="85"/>
        <v>20.932612440114159</v>
      </c>
      <c r="N358" s="7">
        <f t="shared" si="86"/>
        <v>42.326742771866492</v>
      </c>
      <c r="P358" s="4">
        <f t="shared" si="87"/>
        <v>7.7137076317061375</v>
      </c>
      <c r="Q358" s="4">
        <f t="shared" si="88"/>
        <v>30.537668068338125</v>
      </c>
      <c r="R358" s="4">
        <f t="shared" si="89"/>
        <v>61.748624299955736</v>
      </c>
    </row>
    <row r="359" spans="1:18" x14ac:dyDescent="0.25">
      <c r="A359">
        <v>15</v>
      </c>
      <c r="B359" s="20" t="s">
        <v>48</v>
      </c>
      <c r="C359" s="19">
        <v>1303.872768</v>
      </c>
      <c r="D359">
        <v>8.4825013825494295</v>
      </c>
      <c r="E359">
        <v>45.342331875190602</v>
      </c>
      <c r="F359">
        <v>0.56940202463278899</v>
      </c>
      <c r="G359" s="19">
        <v>706.23491907993298</v>
      </c>
      <c r="H359" s="1">
        <v>31</v>
      </c>
      <c r="I359" s="7">
        <v>1.6802971990592299</v>
      </c>
      <c r="K359" s="13">
        <f t="shared" si="83"/>
        <v>0.24776086906468608</v>
      </c>
      <c r="L359" s="7">
        <f t="shared" si="84"/>
        <v>0.65745793510906958</v>
      </c>
      <c r="M359" s="14">
        <f t="shared" si="85"/>
        <v>3.7461763553235552</v>
      </c>
      <c r="N359" s="7">
        <f t="shared" si="86"/>
        <v>40.938697584757975</v>
      </c>
      <c r="P359" s="4">
        <f t="shared" si="87"/>
        <v>1.4499870384231444</v>
      </c>
      <c r="Q359" s="4">
        <f t="shared" si="88"/>
        <v>8.2619843320702788</v>
      </c>
      <c r="R359" s="4">
        <f t="shared" si="89"/>
        <v>90.28802862950657</v>
      </c>
    </row>
    <row r="360" spans="1:18" x14ac:dyDescent="0.25">
      <c r="A360">
        <v>16</v>
      </c>
      <c r="B360" s="20" t="s">
        <v>49</v>
      </c>
      <c r="C360" s="19">
        <v>2202.672384</v>
      </c>
      <c r="D360">
        <v>8.3701665505338791</v>
      </c>
      <c r="E360">
        <v>50.163257551590902</v>
      </c>
      <c r="F360">
        <v>0.40852353127193303</v>
      </c>
      <c r="G360" s="19">
        <v>535.04321389988297</v>
      </c>
      <c r="H360" s="1">
        <v>31</v>
      </c>
      <c r="I360" s="7">
        <v>1.79553221111252</v>
      </c>
      <c r="K360" s="13">
        <f t="shared" si="83"/>
        <v>0.18475106090309579</v>
      </c>
      <c r="L360" s="7">
        <f t="shared" si="84"/>
        <v>0.49752257798732857</v>
      </c>
      <c r="M360" s="14">
        <f t="shared" si="85"/>
        <v>3.154454163491073</v>
      </c>
      <c r="N360" s="7">
        <f t="shared" si="86"/>
        <v>46.511280810112503</v>
      </c>
      <c r="P360" s="4">
        <f t="shared" si="87"/>
        <v>0.99180675711828836</v>
      </c>
      <c r="Q360" s="4">
        <f t="shared" si="88"/>
        <v>6.2883758301518657</v>
      </c>
      <c r="R360" s="4">
        <f t="shared" si="89"/>
        <v>92.719817412729853</v>
      </c>
    </row>
    <row r="361" spans="1:18" x14ac:dyDescent="0.25">
      <c r="A361">
        <v>24</v>
      </c>
      <c r="B361" s="20" t="s">
        <v>50</v>
      </c>
      <c r="C361" s="19">
        <v>5947.5081600000003</v>
      </c>
      <c r="D361">
        <v>4.5427535693214001</v>
      </c>
      <c r="E361">
        <v>53.804796614107502</v>
      </c>
      <c r="F361">
        <v>1.19533471778282</v>
      </c>
      <c r="G361" s="19">
        <v>1288.9440131061999</v>
      </c>
      <c r="H361" s="1">
        <v>31</v>
      </c>
      <c r="I361" s="7">
        <v>2.1180406632683</v>
      </c>
      <c r="K361" s="13">
        <f t="shared" si="83"/>
        <v>0.44990668906018716</v>
      </c>
      <c r="L361" s="7">
        <f t="shared" si="84"/>
        <v>1.1308865555280958</v>
      </c>
      <c r="M361" s="14">
        <f t="shared" si="85"/>
        <v>8.0595001143410716</v>
      </c>
      <c r="N361" s="7">
        <f t="shared" si="86"/>
        <v>44.614409944238339</v>
      </c>
      <c r="P361" s="4">
        <f t="shared" si="87"/>
        <v>2.1018322281541342</v>
      </c>
      <c r="Q361" s="4">
        <f t="shared" si="88"/>
        <v>14.979147997054017</v>
      </c>
      <c r="R361" s="4">
        <f t="shared" si="89"/>
        <v>82.919019774791863</v>
      </c>
    </row>
    <row r="362" spans="1:18" x14ac:dyDescent="0.25">
      <c r="A362">
        <v>25</v>
      </c>
      <c r="B362" s="20" t="s">
        <v>51</v>
      </c>
      <c r="C362" s="19">
        <v>1063.7003520000001</v>
      </c>
      <c r="D362">
        <v>21.790941122490199</v>
      </c>
      <c r="E362">
        <v>103.609172298191</v>
      </c>
      <c r="F362">
        <v>2.9438920774391302</v>
      </c>
      <c r="G362" s="19">
        <v>1664.10372836648</v>
      </c>
      <c r="H362" s="1">
        <v>31</v>
      </c>
      <c r="I362" s="7">
        <v>3.2236928318700002</v>
      </c>
      <c r="K362" s="13">
        <f t="shared" si="83"/>
        <v>0.77052152362076964</v>
      </c>
      <c r="L362" s="7">
        <f t="shared" si="84"/>
        <v>6.0631894837409952</v>
      </c>
      <c r="M362" s="14">
        <f t="shared" si="85"/>
        <v>19.26940375604114</v>
      </c>
      <c r="N362" s="7">
        <f t="shared" si="86"/>
        <v>78.276579058408856</v>
      </c>
      <c r="P362" s="4">
        <f t="shared" si="87"/>
        <v>5.8519813924301154</v>
      </c>
      <c r="Q362" s="4">
        <f t="shared" si="88"/>
        <v>18.598163973922201</v>
      </c>
      <c r="R362" s="4">
        <f t="shared" si="89"/>
        <v>75.549854633647669</v>
      </c>
    </row>
    <row r="363" spans="1:18" x14ac:dyDescent="0.25">
      <c r="A363">
        <v>27</v>
      </c>
      <c r="B363" s="20" t="s">
        <v>52</v>
      </c>
      <c r="C363" s="19">
        <v>2.5787520000000002</v>
      </c>
      <c r="D363">
        <v>6.8918388469799101</v>
      </c>
      <c r="E363">
        <v>43.9882914053427</v>
      </c>
      <c r="F363">
        <v>0.35763440380493799</v>
      </c>
      <c r="G363" s="19">
        <v>664.13182619998304</v>
      </c>
      <c r="H363" s="1">
        <v>31</v>
      </c>
      <c r="I363" s="7">
        <v>1.43243243243243</v>
      </c>
      <c r="K363" s="13">
        <f t="shared" si="83"/>
        <v>0.16374124806506929</v>
      </c>
      <c r="L363" s="7">
        <f t="shared" si="84"/>
        <v>0.35233854243980128</v>
      </c>
      <c r="M363" s="14">
        <f t="shared" si="85"/>
        <v>3.4401489829852374</v>
      </c>
      <c r="N363" s="7">
        <f t="shared" si="86"/>
        <v>40.195803879917662</v>
      </c>
      <c r="P363" s="4">
        <f t="shared" si="87"/>
        <v>0.80098255963860243</v>
      </c>
      <c r="Q363" s="4">
        <f t="shared" si="88"/>
        <v>7.8206015125365971</v>
      </c>
      <c r="R363" s="4">
        <f t="shared" si="89"/>
        <v>91.37841592782479</v>
      </c>
    </row>
    <row r="364" spans="1:18" x14ac:dyDescent="0.25">
      <c r="A364">
        <v>35</v>
      </c>
      <c r="B364" s="20" t="s">
        <v>53</v>
      </c>
      <c r="C364" s="19">
        <v>8476.9153920000008</v>
      </c>
      <c r="D364">
        <v>7.8811301656655299</v>
      </c>
      <c r="E364">
        <v>65.737065905602904</v>
      </c>
      <c r="F364">
        <v>0.81486574646945897</v>
      </c>
      <c r="G364" s="19">
        <v>1048.16040574914</v>
      </c>
      <c r="H364" s="1">
        <v>31</v>
      </c>
      <c r="I364" s="7">
        <v>2.5249081207297701</v>
      </c>
      <c r="K364" s="13">
        <f t="shared" si="83"/>
        <v>0.33464388689736069</v>
      </c>
      <c r="L364" s="7">
        <f t="shared" si="84"/>
        <v>1.1558004873456387</v>
      </c>
      <c r="M364" s="14">
        <f t="shared" si="85"/>
        <v>8.0354979554009027</v>
      </c>
      <c r="N364" s="7">
        <f t="shared" si="86"/>
        <v>56.545767462856361</v>
      </c>
      <c r="P364" s="4">
        <f t="shared" si="87"/>
        <v>1.7582173335897664</v>
      </c>
      <c r="Q364" s="4">
        <f t="shared" si="88"/>
        <v>12.223694265484431</v>
      </c>
      <c r="R364" s="4">
        <f t="shared" si="89"/>
        <v>86.018088400925791</v>
      </c>
    </row>
    <row r="365" spans="1:18" x14ac:dyDescent="0.25">
      <c r="A365">
        <v>43</v>
      </c>
      <c r="B365" s="20" t="s">
        <v>54</v>
      </c>
      <c r="C365" s="19">
        <v>93603.540095999997</v>
      </c>
      <c r="D365">
        <v>9.0036805903858497</v>
      </c>
      <c r="E365">
        <v>55.823495128593201</v>
      </c>
      <c r="F365">
        <v>1.3589634097532</v>
      </c>
      <c r="G365" s="19">
        <v>1540.3071566855799</v>
      </c>
      <c r="H365" s="1">
        <v>31</v>
      </c>
      <c r="I365" s="7">
        <v>1.76329944468685</v>
      </c>
      <c r="K365" s="13">
        <f t="shared" si="83"/>
        <v>0.49312036245985869</v>
      </c>
      <c r="L365" s="7">
        <f t="shared" si="84"/>
        <v>1.5563052410473741</v>
      </c>
      <c r="M365" s="14">
        <f t="shared" si="85"/>
        <v>9.922546908760852</v>
      </c>
      <c r="N365" s="7">
        <f t="shared" si="86"/>
        <v>44.344642978784975</v>
      </c>
      <c r="P365" s="4">
        <f t="shared" si="87"/>
        <v>2.7879036191881568</v>
      </c>
      <c r="Q365" s="4">
        <f t="shared" si="88"/>
        <v>17.774857854929351</v>
      </c>
      <c r="R365" s="4">
        <f t="shared" si="89"/>
        <v>79.437238525882492</v>
      </c>
    </row>
    <row r="366" spans="1:18" x14ac:dyDescent="0.25">
      <c r="A366">
        <v>44</v>
      </c>
      <c r="B366" s="20" t="s">
        <v>55</v>
      </c>
      <c r="C366" s="19">
        <v>27868.433472000001</v>
      </c>
      <c r="D366">
        <v>10.458999108121199</v>
      </c>
      <c r="E366">
        <v>65.562458508724603</v>
      </c>
      <c r="F366">
        <v>2.4837756874183001</v>
      </c>
      <c r="G366" s="19">
        <v>2139.5793128421301</v>
      </c>
      <c r="H366" s="1">
        <v>31</v>
      </c>
      <c r="I366" s="7">
        <v>1.99971739897013</v>
      </c>
      <c r="K366" s="13">
        <f t="shared" si="83"/>
        <v>0.71116157888466325</v>
      </c>
      <c r="L366" s="7">
        <f t="shared" si="84"/>
        <v>2.9781500046387848</v>
      </c>
      <c r="M366" s="14">
        <f t="shared" si="85"/>
        <v>15.895432256161264</v>
      </c>
      <c r="N366" s="7">
        <f t="shared" si="86"/>
        <v>46.688876247924554</v>
      </c>
      <c r="P366" s="4">
        <f t="shared" si="87"/>
        <v>4.5424623669999695</v>
      </c>
      <c r="Q366" s="4">
        <f t="shared" si="88"/>
        <v>24.244716591959421</v>
      </c>
      <c r="R366" s="4">
        <f t="shared" si="89"/>
        <v>71.212821041040613</v>
      </c>
    </row>
    <row r="367" spans="1:18" x14ac:dyDescent="0.25">
      <c r="A367">
        <v>47</v>
      </c>
      <c r="B367" s="20" t="s">
        <v>56</v>
      </c>
      <c r="C367" s="19">
        <v>1280.2458240000001</v>
      </c>
      <c r="D367">
        <v>9.0491276168169108</v>
      </c>
      <c r="E367">
        <v>56.688469108483702</v>
      </c>
      <c r="F367">
        <v>1.0654827199444801</v>
      </c>
      <c r="G367" s="19">
        <v>1306.9842191081</v>
      </c>
      <c r="H367" s="1">
        <v>31</v>
      </c>
      <c r="I367" s="7">
        <v>1.95862594588709</v>
      </c>
      <c r="K367" s="13">
        <f t="shared" si="83"/>
        <v>0.41300639874540723</v>
      </c>
      <c r="L367" s="7">
        <f t="shared" si="84"/>
        <v>1.3391305317046414</v>
      </c>
      <c r="M367" s="14">
        <f t="shared" si="85"/>
        <v>8.5873917111893441</v>
      </c>
      <c r="N367" s="7">
        <f t="shared" si="86"/>
        <v>46.761946865589721</v>
      </c>
      <c r="P367" s="4">
        <f t="shared" si="87"/>
        <v>2.3622626484090996</v>
      </c>
      <c r="Q367" s="4">
        <f t="shared" si="88"/>
        <v>15.148392338406257</v>
      </c>
      <c r="R367" s="4">
        <f t="shared" si="89"/>
        <v>82.489345013184646</v>
      </c>
    </row>
    <row r="368" spans="1:18" x14ac:dyDescent="0.25">
      <c r="A368">
        <v>54</v>
      </c>
      <c r="B368" s="20" t="s">
        <v>57</v>
      </c>
      <c r="C368" s="19">
        <v>20444.415551999999</v>
      </c>
      <c r="D368">
        <v>8.0071961609204294</v>
      </c>
      <c r="E368">
        <v>71.506917633029403</v>
      </c>
      <c r="F368">
        <v>0.84779808874785501</v>
      </c>
      <c r="G368" s="19">
        <v>1020.32750494974</v>
      </c>
      <c r="H368" s="1">
        <v>31</v>
      </c>
      <c r="I368" s="7">
        <v>2.3106052083439899</v>
      </c>
      <c r="K368" s="13">
        <f t="shared" si="83"/>
        <v>0.34551004698335763</v>
      </c>
      <c r="L368" s="7">
        <f t="shared" si="84"/>
        <v>1.1468646555313537</v>
      </c>
      <c r="M368" s="14">
        <f t="shared" si="85"/>
        <v>8.5220533011492883</v>
      </c>
      <c r="N368" s="7">
        <f t="shared" si="86"/>
        <v>61.837999676348758</v>
      </c>
      <c r="P368" s="4">
        <f t="shared" si="87"/>
        <v>1.6038513384355575</v>
      </c>
      <c r="Q368" s="4">
        <f t="shared" si="88"/>
        <v>11.917802617201485</v>
      </c>
      <c r="R368" s="4">
        <f t="shared" si="89"/>
        <v>86.478346044362951</v>
      </c>
    </row>
    <row r="369" spans="1:18" x14ac:dyDescent="0.25">
      <c r="A369">
        <v>62</v>
      </c>
      <c r="B369" s="20" t="s">
        <v>58</v>
      </c>
      <c r="C369" s="19">
        <v>17161.246080000001</v>
      </c>
      <c r="D369">
        <v>8.0366245912773504</v>
      </c>
      <c r="E369">
        <v>52.4691961785906</v>
      </c>
      <c r="F369">
        <v>1.0634432811702099</v>
      </c>
      <c r="G369" s="19">
        <v>1347.25570939662</v>
      </c>
      <c r="H369" s="1">
        <v>31</v>
      </c>
      <c r="I369" s="7">
        <v>1.6766275433537801</v>
      </c>
      <c r="K369" s="13">
        <f t="shared" si="83"/>
        <v>0.41240752470024034</v>
      </c>
      <c r="L369" s="7">
        <f t="shared" si="84"/>
        <v>1.1593261974949531</v>
      </c>
      <c r="M369" s="14">
        <f t="shared" si="85"/>
        <v>8.2059608600337359</v>
      </c>
      <c r="N369" s="7">
        <f t="shared" si="86"/>
        <v>43.103909121061911</v>
      </c>
      <c r="P369" s="4">
        <f t="shared" si="87"/>
        <v>2.2095367985987968</v>
      </c>
      <c r="Q369" s="4">
        <f t="shared" si="88"/>
        <v>15.639577995635609</v>
      </c>
      <c r="R369" s="4">
        <f t="shared" si="89"/>
        <v>82.15088520576559</v>
      </c>
    </row>
    <row r="370" spans="1:18" x14ac:dyDescent="0.25">
      <c r="A370">
        <v>63</v>
      </c>
      <c r="B370" s="20" t="s">
        <v>59</v>
      </c>
      <c r="C370" s="19">
        <v>1294.7425920000001</v>
      </c>
      <c r="D370">
        <v>7.45391895967773</v>
      </c>
      <c r="E370">
        <v>61.154435893779699</v>
      </c>
      <c r="F370">
        <v>0.93441254032492704</v>
      </c>
      <c r="G370" s="19">
        <v>946.32464121216503</v>
      </c>
      <c r="H370" s="1">
        <v>31</v>
      </c>
      <c r="I370" s="7">
        <v>1.6325563869300701</v>
      </c>
      <c r="K370" s="13">
        <f t="shared" si="83"/>
        <v>0.37324920291058172</v>
      </c>
      <c r="L370" s="7">
        <f t="shared" si="84"/>
        <v>0.98525794916603149</v>
      </c>
      <c r="M370" s="14">
        <f t="shared" si="85"/>
        <v>6.7591599081158336</v>
      </c>
      <c r="N370" s="7">
        <f t="shared" si="86"/>
        <v>53.410018036497831</v>
      </c>
      <c r="P370" s="4">
        <f t="shared" si="87"/>
        <v>1.6110980908684118</v>
      </c>
      <c r="Q370" s="4">
        <f t="shared" si="88"/>
        <v>11.052607728825995</v>
      </c>
      <c r="R370" s="4">
        <f t="shared" si="89"/>
        <v>87.336294180305586</v>
      </c>
    </row>
    <row r="371" spans="1:18" x14ac:dyDescent="0.25">
      <c r="A371">
        <v>68</v>
      </c>
      <c r="B371" s="21" t="s">
        <v>60</v>
      </c>
      <c r="C371" s="19">
        <v>445.07865600000002</v>
      </c>
      <c r="D371">
        <v>6.0227009091973098</v>
      </c>
      <c r="E371">
        <v>52.1297742577813</v>
      </c>
      <c r="F371">
        <v>0.83158297366523903</v>
      </c>
      <c r="G371" s="19">
        <v>1256.5209510551399</v>
      </c>
      <c r="H371" s="1">
        <v>31</v>
      </c>
      <c r="I371" s="7">
        <v>1.01158784841842</v>
      </c>
      <c r="K371" s="13">
        <f t="shared" si="83"/>
        <v>0.34018216315125305</v>
      </c>
      <c r="L371" s="7">
        <f t="shared" si="84"/>
        <v>0.59636064655756094</v>
      </c>
      <c r="M371" s="14">
        <f t="shared" si="85"/>
        <v>7.6866505925505741</v>
      </c>
      <c r="N371" s="7">
        <f t="shared" si="86"/>
        <v>43.846763018673158</v>
      </c>
      <c r="P371" s="4">
        <f t="shared" si="87"/>
        <v>1.1439923825654077</v>
      </c>
      <c r="Q371" s="4">
        <f t="shared" si="88"/>
        <v>14.74522132887081</v>
      </c>
      <c r="R371" s="4">
        <f t="shared" si="89"/>
        <v>84.110786288563759</v>
      </c>
    </row>
    <row r="372" spans="1:18" x14ac:dyDescent="0.25">
      <c r="A372" s="1"/>
      <c r="B372" s="1"/>
      <c r="C372" s="1"/>
      <c r="D372" s="1"/>
      <c r="E372" s="1"/>
      <c r="F372" s="1"/>
      <c r="G372" s="1"/>
      <c r="H372" s="1"/>
      <c r="I372" s="1"/>
      <c r="K372" s="11"/>
      <c r="L372" s="11"/>
      <c r="M372" s="11"/>
      <c r="N372" s="11"/>
    </row>
    <row r="373" spans="1:18" ht="15.75" x14ac:dyDescent="0.3">
      <c r="C373" s="1"/>
      <c r="D373" s="1"/>
      <c r="E373" s="1"/>
      <c r="G373" s="8"/>
      <c r="K373" s="12"/>
      <c r="L373" s="12"/>
      <c r="M373" s="12"/>
      <c r="N373" s="12"/>
    </row>
    <row r="374" spans="1:18" x14ac:dyDescent="0.25">
      <c r="C374" s="5"/>
      <c r="H374" s="11"/>
      <c r="K374" s="13"/>
      <c r="L374" s="7"/>
      <c r="M374" s="14"/>
      <c r="N374" s="7"/>
      <c r="P374" s="7"/>
    </row>
    <row r="375" spans="1:18" x14ac:dyDescent="0.25">
      <c r="C375" s="16"/>
      <c r="H375" s="11"/>
      <c r="K375" s="13"/>
      <c r="L375" s="7"/>
      <c r="M375" s="14"/>
      <c r="N375" s="7"/>
      <c r="P375" s="7"/>
    </row>
    <row r="376" spans="1:18" x14ac:dyDescent="0.25">
      <c r="C376" s="5"/>
      <c r="H376" s="11"/>
      <c r="K376" s="13"/>
      <c r="L376" s="7"/>
      <c r="M376" s="14"/>
      <c r="N376" s="7"/>
      <c r="P376" s="7"/>
    </row>
    <row r="377" spans="1:18" x14ac:dyDescent="0.25">
      <c r="C377" s="16"/>
      <c r="H377" s="11"/>
      <c r="K377" s="13"/>
      <c r="L377" s="7"/>
      <c r="M377" s="14"/>
      <c r="N377" s="7"/>
      <c r="P377" s="7"/>
    </row>
    <row r="378" spans="1:18" x14ac:dyDescent="0.25">
      <c r="C378" s="5"/>
      <c r="H378" s="11"/>
      <c r="K378" s="13"/>
      <c r="L378" s="7"/>
      <c r="M378" s="14"/>
      <c r="N378" s="7"/>
      <c r="P378" s="7"/>
    </row>
    <row r="379" spans="1:18" x14ac:dyDescent="0.25">
      <c r="C379" s="5"/>
      <c r="H379" s="11"/>
      <c r="K379" s="13"/>
      <c r="L379" s="7"/>
      <c r="M379" s="14"/>
      <c r="N379" s="7"/>
      <c r="P379" s="7"/>
    </row>
    <row r="380" spans="1:18" x14ac:dyDescent="0.25">
      <c r="C380" s="12"/>
      <c r="H380" s="11"/>
      <c r="K380" s="13"/>
      <c r="L380" s="7"/>
      <c r="M380" s="14"/>
      <c r="N380" s="7"/>
      <c r="P380" s="7"/>
    </row>
    <row r="381" spans="1:18" x14ac:dyDescent="0.25">
      <c r="C381" s="17"/>
      <c r="H381" s="11"/>
      <c r="K381" s="13"/>
      <c r="L381" s="7"/>
      <c r="M381" s="14"/>
      <c r="N381" s="7"/>
      <c r="P381" s="7"/>
    </row>
    <row r="382" spans="1:18" x14ac:dyDescent="0.25">
      <c r="C382" s="12"/>
      <c r="H382" s="11"/>
      <c r="K382" s="13"/>
      <c r="L382" s="7"/>
      <c r="M382" s="14"/>
      <c r="N382" s="7"/>
      <c r="P382" s="7"/>
    </row>
    <row r="383" spans="1:18" x14ac:dyDescent="0.25">
      <c r="C383" s="3"/>
      <c r="D383" s="6"/>
      <c r="E383" s="5"/>
      <c r="F383" s="6"/>
      <c r="G383" s="10"/>
      <c r="H383" s="1"/>
      <c r="I383" s="7"/>
      <c r="K383" s="13"/>
      <c r="L383" s="7"/>
      <c r="M383" s="14"/>
      <c r="N383" s="7"/>
      <c r="P383" s="7"/>
    </row>
    <row r="384" spans="1:18" x14ac:dyDescent="0.25">
      <c r="C384" s="3"/>
      <c r="D384" s="6"/>
      <c r="E384" s="5"/>
      <c r="F384" s="6"/>
      <c r="G384" s="10"/>
      <c r="H384" s="1"/>
      <c r="I384" s="7"/>
      <c r="K384" s="13"/>
      <c r="L384" s="7"/>
      <c r="M384" s="14"/>
      <c r="N384" s="7"/>
      <c r="P384" s="7"/>
    </row>
    <row r="385" spans="1:18" x14ac:dyDescent="0.25">
      <c r="C385" s="3"/>
      <c r="D385" s="6"/>
      <c r="E385" s="5"/>
      <c r="F385" s="6"/>
      <c r="G385" s="10"/>
      <c r="H385" s="1"/>
      <c r="I385" s="7"/>
      <c r="K385" s="13"/>
      <c r="L385" s="7"/>
      <c r="M385" s="14"/>
      <c r="N385" s="7"/>
      <c r="P385" s="7"/>
    </row>
    <row r="386" spans="1:18" x14ac:dyDescent="0.25">
      <c r="C386" s="3"/>
      <c r="D386" s="6"/>
      <c r="E386" s="5"/>
      <c r="F386" s="6"/>
      <c r="G386" s="10"/>
      <c r="H386" s="1"/>
      <c r="I386" s="7"/>
      <c r="K386" s="13"/>
      <c r="L386" s="7"/>
      <c r="M386" s="14"/>
      <c r="N386" s="7"/>
      <c r="P386" s="7"/>
    </row>
    <row r="387" spans="1:18" x14ac:dyDescent="0.25">
      <c r="C387" s="3"/>
      <c r="D387" s="6"/>
      <c r="E387" s="5"/>
      <c r="F387" s="6"/>
      <c r="G387" s="10"/>
      <c r="H387" s="1"/>
      <c r="I387" s="7"/>
      <c r="K387" s="13"/>
      <c r="L387" s="7"/>
      <c r="M387" s="14"/>
      <c r="N387" s="7"/>
      <c r="P387" s="7"/>
    </row>
    <row r="388" spans="1:18" x14ac:dyDescent="0.25">
      <c r="C388" s="3"/>
      <c r="D388" s="6"/>
      <c r="E388" s="5"/>
      <c r="F388" s="6"/>
      <c r="G388" s="10"/>
      <c r="H388" s="1"/>
      <c r="I388" s="7"/>
      <c r="K388" s="13"/>
      <c r="L388" s="7"/>
      <c r="M388" s="14"/>
      <c r="N388" s="7"/>
      <c r="P388" s="7"/>
    </row>
    <row r="389" spans="1:18" x14ac:dyDescent="0.25">
      <c r="C389" s="3"/>
      <c r="D389" s="6"/>
      <c r="E389" s="5"/>
      <c r="F389" s="6"/>
      <c r="G389" s="10"/>
      <c r="H389" s="1"/>
      <c r="I389" s="7"/>
      <c r="K389" s="13"/>
      <c r="L389" s="7"/>
      <c r="M389" s="14"/>
      <c r="N389" s="7"/>
      <c r="P389" s="7"/>
    </row>
    <row r="390" spans="1:18" x14ac:dyDescent="0.25">
      <c r="C390" s="3"/>
      <c r="D390" s="6"/>
      <c r="E390" s="5"/>
      <c r="F390" s="6"/>
      <c r="G390" s="10"/>
      <c r="H390" s="1"/>
      <c r="I390" s="7"/>
      <c r="K390" s="13"/>
      <c r="L390" s="7"/>
      <c r="M390" s="14"/>
      <c r="N390" s="7"/>
      <c r="P390" s="7"/>
    </row>
    <row r="391" spans="1:18" x14ac:dyDescent="0.25">
      <c r="C391" s="3"/>
      <c r="D391" s="6"/>
      <c r="E391" s="5"/>
      <c r="F391" s="6"/>
      <c r="G391" s="10"/>
      <c r="H391" s="1"/>
      <c r="I391" s="7"/>
      <c r="K391" s="13"/>
      <c r="L391" s="7"/>
      <c r="M391" s="14"/>
      <c r="N391" s="7"/>
      <c r="P391" s="7"/>
    </row>
    <row r="392" spans="1:18" x14ac:dyDescent="0.25">
      <c r="C392" s="3"/>
      <c r="D392" s="6"/>
      <c r="E392" s="5"/>
      <c r="F392" s="6"/>
      <c r="G392" s="10"/>
      <c r="H392" s="1"/>
      <c r="I392" s="7"/>
      <c r="K392" s="13"/>
      <c r="L392" s="7"/>
      <c r="M392" s="14"/>
      <c r="N392" s="7"/>
      <c r="P392" s="7"/>
    </row>
    <row r="393" spans="1:18" x14ac:dyDescent="0.25">
      <c r="C393" s="4"/>
      <c r="D393" s="7"/>
      <c r="E393" s="4"/>
      <c r="F393" s="1"/>
      <c r="G393" s="9"/>
      <c r="H393" s="1"/>
      <c r="I393" s="1"/>
      <c r="P393" s="7"/>
      <c r="Q393" s="7"/>
      <c r="R393" s="7"/>
    </row>
    <row r="394" spans="1:18" x14ac:dyDescent="0.25">
      <c r="C394" s="4"/>
      <c r="D394" s="4"/>
      <c r="E394" s="4"/>
      <c r="F394" s="1"/>
      <c r="G394" s="9"/>
      <c r="H394" s="1"/>
      <c r="I394" s="1"/>
      <c r="P394" s="7"/>
      <c r="Q394" s="7"/>
      <c r="R394" s="7"/>
    </row>
    <row r="395" spans="1:18" x14ac:dyDescent="0.25">
      <c r="C395" s="4"/>
      <c r="D395" s="4"/>
      <c r="E395" s="4"/>
      <c r="F395" s="1"/>
      <c r="G395" s="9"/>
      <c r="H395" s="1"/>
      <c r="I395" s="1"/>
      <c r="P395" s="7"/>
      <c r="Q395" s="7"/>
      <c r="R395" s="7"/>
    </row>
    <row r="396" spans="1:18" x14ac:dyDescent="0.25">
      <c r="A396" s="1"/>
      <c r="B396" s="1"/>
      <c r="C396" s="1"/>
      <c r="D396" s="1"/>
      <c r="E396" s="1"/>
      <c r="F396" s="1"/>
      <c r="G396" s="1"/>
      <c r="H396" s="1"/>
      <c r="I396" s="1"/>
      <c r="K396" s="11"/>
      <c r="L396" s="11"/>
      <c r="M396" s="11"/>
      <c r="N396" s="11"/>
    </row>
    <row r="397" spans="1:18" ht="15.75" x14ac:dyDescent="0.3">
      <c r="C397" s="1"/>
      <c r="D397" s="1"/>
      <c r="E397" s="1"/>
      <c r="G397" s="8"/>
      <c r="K397" s="12"/>
      <c r="L397" s="12"/>
      <c r="M397" s="12"/>
      <c r="N397" s="12"/>
    </row>
    <row r="398" spans="1:18" x14ac:dyDescent="0.25">
      <c r="C398" s="5"/>
      <c r="H398" s="11"/>
      <c r="K398" s="13"/>
      <c r="L398" s="7"/>
      <c r="M398" s="14"/>
      <c r="N398" s="7"/>
      <c r="P398" s="7"/>
    </row>
    <row r="399" spans="1:18" x14ac:dyDescent="0.25">
      <c r="C399" s="16"/>
      <c r="H399" s="11"/>
      <c r="K399" s="13"/>
      <c r="L399" s="7"/>
      <c r="M399" s="14"/>
      <c r="N399" s="7"/>
      <c r="P399" s="7"/>
    </row>
    <row r="400" spans="1:18" x14ac:dyDescent="0.25">
      <c r="C400" s="5"/>
      <c r="H400" s="11"/>
      <c r="K400" s="13"/>
      <c r="L400" s="7"/>
      <c r="M400" s="14"/>
      <c r="N400" s="7"/>
      <c r="P400" s="7"/>
    </row>
    <row r="401" spans="3:16" x14ac:dyDescent="0.25">
      <c r="C401" s="5"/>
      <c r="H401" s="11"/>
      <c r="K401" s="13"/>
      <c r="L401" s="7"/>
      <c r="M401" s="14"/>
      <c r="N401" s="7"/>
      <c r="P401" s="7"/>
    </row>
    <row r="402" spans="3:16" x14ac:dyDescent="0.25">
      <c r="C402" s="12"/>
      <c r="H402" s="11"/>
      <c r="K402" s="13"/>
      <c r="L402" s="7"/>
      <c r="M402" s="14"/>
      <c r="N402" s="7"/>
      <c r="P402" s="7"/>
    </row>
    <row r="403" spans="3:16" x14ac:dyDescent="0.25">
      <c r="C403" s="12"/>
      <c r="H403" s="11"/>
      <c r="K403" s="13"/>
      <c r="L403" s="7"/>
      <c r="M403" s="14"/>
      <c r="N403" s="7"/>
      <c r="P403" s="7"/>
    </row>
    <row r="404" spans="3:16" x14ac:dyDescent="0.25">
      <c r="C404" s="12"/>
      <c r="H404" s="11"/>
      <c r="K404" s="13"/>
      <c r="L404" s="7"/>
      <c r="M404" s="14"/>
      <c r="N404" s="7"/>
      <c r="P404" s="7"/>
    </row>
    <row r="405" spans="3:16" x14ac:dyDescent="0.25">
      <c r="C405" s="12"/>
      <c r="H405" s="11"/>
      <c r="K405" s="13"/>
      <c r="L405" s="7"/>
      <c r="M405" s="14"/>
      <c r="N405" s="7"/>
      <c r="P405" s="7"/>
    </row>
    <row r="406" spans="3:16" x14ac:dyDescent="0.25">
      <c r="C406" s="12"/>
      <c r="H406" s="11"/>
      <c r="K406" s="13"/>
      <c r="L406" s="7"/>
      <c r="M406" s="14"/>
      <c r="N406" s="7"/>
      <c r="P406" s="7"/>
    </row>
    <row r="407" spans="3:16" x14ac:dyDescent="0.25">
      <c r="C407" s="3"/>
      <c r="D407" s="6"/>
      <c r="E407" s="5"/>
      <c r="F407" s="6"/>
      <c r="G407" s="10"/>
      <c r="H407" s="1"/>
      <c r="I407" s="7"/>
      <c r="K407" s="13"/>
      <c r="L407" s="7"/>
      <c r="M407" s="14"/>
      <c r="N407" s="7"/>
      <c r="P407" s="7"/>
    </row>
    <row r="408" spans="3:16" x14ac:dyDescent="0.25">
      <c r="C408" s="3"/>
      <c r="D408" s="6"/>
      <c r="E408" s="5"/>
      <c r="F408" s="6"/>
      <c r="G408" s="10"/>
      <c r="H408" s="1"/>
      <c r="I408" s="7"/>
      <c r="K408" s="13"/>
      <c r="L408" s="7"/>
      <c r="M408" s="14"/>
      <c r="N408" s="7"/>
      <c r="P408" s="7"/>
    </row>
    <row r="409" spans="3:16" x14ac:dyDescent="0.25">
      <c r="C409" s="3"/>
      <c r="D409" s="6"/>
      <c r="E409" s="5"/>
      <c r="F409" s="6"/>
      <c r="G409" s="10"/>
      <c r="H409" s="1"/>
      <c r="I409" s="7"/>
      <c r="K409" s="13"/>
      <c r="L409" s="7"/>
      <c r="M409" s="14"/>
      <c r="N409" s="7"/>
      <c r="P409" s="7"/>
    </row>
    <row r="410" spans="3:16" x14ac:dyDescent="0.25">
      <c r="C410" s="3"/>
      <c r="D410" s="6"/>
      <c r="E410" s="5"/>
      <c r="F410" s="6"/>
      <c r="G410" s="10"/>
      <c r="H410" s="1"/>
      <c r="I410" s="7"/>
      <c r="K410" s="13"/>
      <c r="L410" s="7"/>
      <c r="M410" s="14"/>
      <c r="N410" s="7"/>
      <c r="P410" s="7"/>
    </row>
    <row r="411" spans="3:16" x14ac:dyDescent="0.25">
      <c r="C411" s="3"/>
      <c r="D411" s="6"/>
      <c r="E411" s="5"/>
      <c r="F411" s="6"/>
      <c r="G411" s="10"/>
      <c r="H411" s="1"/>
      <c r="I411" s="7"/>
      <c r="K411" s="13"/>
      <c r="L411" s="7"/>
      <c r="M411" s="14"/>
      <c r="N411" s="7"/>
      <c r="P411" s="7"/>
    </row>
    <row r="412" spans="3:16" x14ac:dyDescent="0.25">
      <c r="C412" s="3"/>
      <c r="D412" s="6"/>
      <c r="E412" s="5"/>
      <c r="F412" s="6"/>
      <c r="G412" s="10"/>
      <c r="H412" s="1"/>
      <c r="I412" s="7"/>
      <c r="K412" s="13"/>
      <c r="L412" s="7"/>
      <c r="M412" s="14"/>
      <c r="N412" s="7"/>
      <c r="P412" s="7"/>
    </row>
    <row r="413" spans="3:16" x14ac:dyDescent="0.25">
      <c r="C413" s="3"/>
      <c r="D413" s="6"/>
      <c r="E413" s="5"/>
      <c r="F413" s="6"/>
      <c r="G413" s="10"/>
      <c r="H413" s="1"/>
      <c r="I413" s="7"/>
      <c r="K413" s="13"/>
      <c r="L413" s="7"/>
      <c r="M413" s="14"/>
      <c r="N413" s="7"/>
      <c r="P413" s="7"/>
    </row>
    <row r="414" spans="3:16" x14ac:dyDescent="0.25">
      <c r="C414" s="3"/>
      <c r="D414" s="6"/>
      <c r="E414" s="5"/>
      <c r="F414" s="6"/>
      <c r="G414" s="10"/>
      <c r="H414" s="1"/>
      <c r="I414" s="7"/>
      <c r="K414" s="13"/>
      <c r="L414" s="7"/>
      <c r="M414" s="14"/>
      <c r="N414" s="7"/>
      <c r="P414" s="7"/>
    </row>
    <row r="415" spans="3:16" x14ac:dyDescent="0.25">
      <c r="C415" s="3"/>
      <c r="D415" s="6"/>
      <c r="E415" s="5"/>
      <c r="F415" s="6"/>
      <c r="G415" s="10"/>
      <c r="H415" s="1"/>
      <c r="I415" s="7"/>
      <c r="K415" s="13"/>
      <c r="L415" s="7"/>
      <c r="M415" s="14"/>
      <c r="N415" s="7"/>
      <c r="P415" s="7"/>
    </row>
    <row r="416" spans="3:16" x14ac:dyDescent="0.25">
      <c r="C416" s="3"/>
      <c r="D416" s="6"/>
      <c r="E416" s="5"/>
      <c r="F416" s="6"/>
      <c r="G416" s="10"/>
      <c r="H416" s="1"/>
      <c r="I416" s="7"/>
      <c r="K416" s="13"/>
      <c r="L416" s="7"/>
      <c r="M416" s="14"/>
      <c r="N416" s="7"/>
      <c r="P416" s="7"/>
    </row>
    <row r="417" spans="16:18" x14ac:dyDescent="0.25">
      <c r="P417" s="7"/>
      <c r="Q417" s="7"/>
      <c r="R417" s="7"/>
    </row>
    <row r="418" spans="16:18" x14ac:dyDescent="0.25">
      <c r="P418" s="7"/>
      <c r="Q418" s="7"/>
      <c r="R418" s="7"/>
    </row>
    <row r="419" spans="16:18" x14ac:dyDescent="0.25">
      <c r="P419" s="7"/>
      <c r="Q419" s="7"/>
      <c r="R419" s="7"/>
    </row>
    <row r="420" spans="16:18" x14ac:dyDescent="0.25">
      <c r="P420" s="7"/>
      <c r="Q420" s="7"/>
      <c r="R420" s="7"/>
    </row>
    <row r="421" spans="16:18" x14ac:dyDescent="0.25">
      <c r="P421" s="7"/>
      <c r="Q421" s="7"/>
      <c r="R421" s="7"/>
    </row>
    <row r="422" spans="16:18" x14ac:dyDescent="0.25">
      <c r="P422" s="7"/>
      <c r="Q422" s="7"/>
      <c r="R422" s="7"/>
    </row>
    <row r="423" spans="16:18" x14ac:dyDescent="0.25">
      <c r="P423" s="7"/>
      <c r="Q423" s="7"/>
      <c r="R423" s="7"/>
    </row>
    <row r="424" spans="16:18" x14ac:dyDescent="0.25">
      <c r="P424" s="7"/>
      <c r="Q424" s="7"/>
      <c r="R424" s="7"/>
    </row>
    <row r="425" spans="16:18" x14ac:dyDescent="0.25">
      <c r="P425" s="7"/>
      <c r="Q425" s="7"/>
      <c r="R425" s="7"/>
    </row>
    <row r="426" spans="16:18" x14ac:dyDescent="0.25">
      <c r="P426" s="7"/>
      <c r="Q426" s="7"/>
      <c r="R426" s="7"/>
    </row>
    <row r="427" spans="16:18" x14ac:dyDescent="0.25">
      <c r="P427" s="7"/>
      <c r="Q427" s="7"/>
      <c r="R427" s="7"/>
    </row>
    <row r="428" spans="16:18" x14ac:dyDescent="0.25">
      <c r="P428" s="7"/>
      <c r="Q428" s="7"/>
      <c r="R428" s="7"/>
    </row>
    <row r="429" spans="16:18" x14ac:dyDescent="0.25">
      <c r="P429" s="7"/>
      <c r="Q429" s="7"/>
      <c r="R429" s="7"/>
    </row>
    <row r="430" spans="16:18" x14ac:dyDescent="0.25">
      <c r="P430" s="7"/>
      <c r="Q430" s="7"/>
      <c r="R430" s="7"/>
    </row>
    <row r="431" spans="16:18" x14ac:dyDescent="0.25">
      <c r="P431" s="7"/>
      <c r="Q431" s="7"/>
      <c r="R431" s="7"/>
    </row>
    <row r="432" spans="16:18" x14ac:dyDescent="0.25">
      <c r="P432" s="7"/>
      <c r="Q432" s="7"/>
      <c r="R432" s="7"/>
    </row>
    <row r="433" spans="16:18" x14ac:dyDescent="0.25">
      <c r="P433" s="7"/>
      <c r="Q433" s="7"/>
      <c r="R433" s="7"/>
    </row>
    <row r="434" spans="16:18" x14ac:dyDescent="0.25">
      <c r="P434" s="7"/>
      <c r="Q434" s="7"/>
      <c r="R434" s="7"/>
    </row>
    <row r="435" spans="16:18" x14ac:dyDescent="0.25">
      <c r="P435" s="7"/>
      <c r="Q435" s="7"/>
      <c r="R435" s="7"/>
    </row>
    <row r="436" spans="16:18" x14ac:dyDescent="0.25">
      <c r="P436" s="7"/>
      <c r="Q436" s="7"/>
      <c r="R436" s="7"/>
    </row>
    <row r="437" spans="16:18" x14ac:dyDescent="0.25">
      <c r="P437" s="7"/>
      <c r="Q437" s="7"/>
      <c r="R437" s="7"/>
    </row>
    <row r="438" spans="16:18" x14ac:dyDescent="0.25">
      <c r="P438" s="7"/>
      <c r="Q438" s="7"/>
      <c r="R438" s="7"/>
    </row>
    <row r="439" spans="16:18" x14ac:dyDescent="0.25">
      <c r="P439" s="7"/>
      <c r="Q439" s="7"/>
      <c r="R439" s="7"/>
    </row>
  </sheetData>
  <mergeCells count="2">
    <mergeCell ref="C1:I1"/>
    <mergeCell ref="K1:R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9172FADFE44BA3B2D45895C3F1CE" ma:contentTypeVersion="2" ma:contentTypeDescription="Create a new document." ma:contentTypeScope="" ma:versionID="6f468f86ab3daa0ab123239b00b8014a">
  <xsd:schema xmlns:xsd="http://www.w3.org/2001/XMLSchema" xmlns:xs="http://www.w3.org/2001/XMLSchema" xmlns:p="http://schemas.microsoft.com/office/2006/metadata/properties" xmlns:ns2="5f43158f-1af8-4deb-b883-2d1ff2dfa0b2" targetNamespace="http://schemas.microsoft.com/office/2006/metadata/properties" ma:root="true" ma:fieldsID="697548b46eb5571d99f754d3d680e0cf" ns2:_="">
    <xsd:import namespace="5f43158f-1af8-4deb-b883-2d1ff2dfa0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3158f-1af8-4deb-b883-2d1ff2dfa0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7E7D44-EC88-4633-8323-EDCE407AAF21}"/>
</file>

<file path=customXml/itemProps2.xml><?xml version="1.0" encoding="utf-8"?>
<ds:datastoreItem xmlns:ds="http://schemas.openxmlformats.org/officeDocument/2006/customXml" ds:itemID="{A9C3B7F0-BA7B-4530-A240-BB92CE86E04D}"/>
</file>

<file path=customXml/itemProps3.xml><?xml version="1.0" encoding="utf-8"?>
<ds:datastoreItem xmlns:ds="http://schemas.openxmlformats.org/officeDocument/2006/customXml" ds:itemID="{E11267AC-6E08-4801-A180-998E55BF0E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Data_and Calculations</vt:lpstr>
      <vt:lpstr>CASE1</vt:lpstr>
      <vt:lpstr>CASE2</vt:lpstr>
      <vt:lpstr>CASE3</vt:lpstr>
    </vt:vector>
  </TitlesOfParts>
  <Company>IWMI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Mansoor Leh</dc:creator>
  <cp:lastModifiedBy>IWMI</cp:lastModifiedBy>
  <dcterms:created xsi:type="dcterms:W3CDTF">2016-07-20T07:26:38Z</dcterms:created>
  <dcterms:modified xsi:type="dcterms:W3CDTF">2020-02-12T01:39:10Z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0x010100EC7C9172FADFE44BA3B2D45895C3F1CE</vt:lpwstr>
  </property>
</Properties>
</file>