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武将" sheetId="1" r:id="rId1"/>
    <sheet name="绝技" sheetId="2" r:id="rId2"/>
    <sheet name="兵种" sheetId="3" r:id="rId3"/>
    <sheet name="伤害模拟器" sheetId="4" r:id="rId4"/>
  </sheets>
  <definedNames>
    <definedName name="_xlnm._FilterDatabase" localSheetId="0" hidden="1">武将!$B$2:$W$691</definedName>
    <definedName name="Eval">EVALUATE</definedName>
  </definedNames>
  <calcPr calcId="124519"/>
</workbook>
</file>

<file path=xl/calcChain.xml><?xml version="1.0" encoding="utf-8"?>
<calcChain xmlns="http://schemas.openxmlformats.org/spreadsheetml/2006/main">
  <c r="K4" i="3"/>
  <c r="K5"/>
  <c r="K6"/>
  <c r="K7"/>
  <c r="K8"/>
  <c r="K9"/>
  <c r="K3"/>
  <c r="K4" i="4"/>
  <c r="K3"/>
  <c r="J4"/>
  <c r="J3"/>
  <c r="I4"/>
  <c r="I3"/>
  <c r="G4"/>
  <c r="G3"/>
  <c r="S4"/>
  <c r="S3"/>
  <c r="R4"/>
  <c r="R3"/>
  <c r="Q4"/>
  <c r="Q3"/>
  <c r="P4"/>
  <c r="P3"/>
  <c r="O4"/>
  <c r="O3"/>
  <c r="N4"/>
  <c r="N3"/>
  <c r="V4" i="1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R4"/>
  <c r="S4"/>
  <c r="T4"/>
  <c r="U4"/>
  <c r="R5"/>
  <c r="S5"/>
  <c r="T5"/>
  <c r="U5"/>
  <c r="R6"/>
  <c r="S6"/>
  <c r="T6"/>
  <c r="U6"/>
  <c r="R7"/>
  <c r="S7"/>
  <c r="T7"/>
  <c r="U7"/>
  <c r="R8"/>
  <c r="S8"/>
  <c r="T8"/>
  <c r="U8"/>
  <c r="R9"/>
  <c r="S9"/>
  <c r="T9"/>
  <c r="U9"/>
  <c r="R10"/>
  <c r="S10"/>
  <c r="T10"/>
  <c r="U10"/>
  <c r="R11"/>
  <c r="S11"/>
  <c r="T11"/>
  <c r="U11"/>
  <c r="R12"/>
  <c r="S12"/>
  <c r="T12"/>
  <c r="U12"/>
  <c r="R13"/>
  <c r="S13"/>
  <c r="T13"/>
  <c r="U13"/>
  <c r="R14"/>
  <c r="S14"/>
  <c r="T14"/>
  <c r="U14"/>
  <c r="R15"/>
  <c r="S15"/>
  <c r="T15"/>
  <c r="U15"/>
  <c r="R16"/>
  <c r="S16"/>
  <c r="T16"/>
  <c r="U16"/>
  <c r="R17"/>
  <c r="S17"/>
  <c r="T17"/>
  <c r="U17"/>
  <c r="R18"/>
  <c r="S18"/>
  <c r="T18"/>
  <c r="U18"/>
  <c r="R19"/>
  <c r="S19"/>
  <c r="T19"/>
  <c r="U19"/>
  <c r="R20"/>
  <c r="S20"/>
  <c r="T20"/>
  <c r="U20"/>
  <c r="R21"/>
  <c r="S21"/>
  <c r="T21"/>
  <c r="U21"/>
  <c r="R22"/>
  <c r="S22"/>
  <c r="T22"/>
  <c r="U22"/>
  <c r="R23"/>
  <c r="S23"/>
  <c r="T23"/>
  <c r="U23"/>
  <c r="R24"/>
  <c r="S24"/>
  <c r="T24"/>
  <c r="U24"/>
  <c r="R25"/>
  <c r="S25"/>
  <c r="T25"/>
  <c r="U25"/>
  <c r="R26"/>
  <c r="S26"/>
  <c r="T26"/>
  <c r="U26"/>
  <c r="R27"/>
  <c r="S27"/>
  <c r="T27"/>
  <c r="U27"/>
  <c r="R28"/>
  <c r="S28"/>
  <c r="T28"/>
  <c r="U28"/>
  <c r="R29"/>
  <c r="S29"/>
  <c r="T29"/>
  <c r="U29"/>
  <c r="R30"/>
  <c r="S30"/>
  <c r="T30"/>
  <c r="U30"/>
  <c r="R31"/>
  <c r="S31"/>
  <c r="T31"/>
  <c r="U31"/>
  <c r="R32"/>
  <c r="S32"/>
  <c r="T32"/>
  <c r="U32"/>
  <c r="R33"/>
  <c r="S33"/>
  <c r="T33"/>
  <c r="U33"/>
  <c r="R34"/>
  <c r="S34"/>
  <c r="T34"/>
  <c r="U34"/>
  <c r="R35"/>
  <c r="S35"/>
  <c r="T35"/>
  <c r="U35"/>
  <c r="R36"/>
  <c r="S36"/>
  <c r="T36"/>
  <c r="U36"/>
  <c r="R37"/>
  <c r="S37"/>
  <c r="T37"/>
  <c r="U37"/>
  <c r="R38"/>
  <c r="S38"/>
  <c r="T38"/>
  <c r="U38"/>
  <c r="R39"/>
  <c r="S39"/>
  <c r="T39"/>
  <c r="U39"/>
  <c r="R40"/>
  <c r="S40"/>
  <c r="T40"/>
  <c r="U40"/>
  <c r="R41"/>
  <c r="S41"/>
  <c r="T41"/>
  <c r="U41"/>
  <c r="R42"/>
  <c r="S42"/>
  <c r="T42"/>
  <c r="U42"/>
  <c r="R43"/>
  <c r="S43"/>
  <c r="T43"/>
  <c r="U43"/>
  <c r="R44"/>
  <c r="S44"/>
  <c r="T44"/>
  <c r="U44"/>
  <c r="R45"/>
  <c r="S45"/>
  <c r="T45"/>
  <c r="U45"/>
  <c r="R46"/>
  <c r="S46"/>
  <c r="T46"/>
  <c r="U46"/>
  <c r="R47"/>
  <c r="S47"/>
  <c r="T47"/>
  <c r="U47"/>
  <c r="R48"/>
  <c r="S48"/>
  <c r="T48"/>
  <c r="U48"/>
  <c r="R49"/>
  <c r="S49"/>
  <c r="T49"/>
  <c r="U49"/>
  <c r="R50"/>
  <c r="S50"/>
  <c r="T50"/>
  <c r="U50"/>
  <c r="R51"/>
  <c r="S51"/>
  <c r="T51"/>
  <c r="U51"/>
  <c r="R52"/>
  <c r="S52"/>
  <c r="T52"/>
  <c r="U52"/>
  <c r="R53"/>
  <c r="S53"/>
  <c r="T53"/>
  <c r="U53"/>
  <c r="R54"/>
  <c r="S54"/>
  <c r="T54"/>
  <c r="U54"/>
  <c r="R55"/>
  <c r="S55"/>
  <c r="T55"/>
  <c r="U55"/>
  <c r="R56"/>
  <c r="S56"/>
  <c r="T56"/>
  <c r="U56"/>
  <c r="R57"/>
  <c r="S57"/>
  <c r="T57"/>
  <c r="U57"/>
  <c r="R58"/>
  <c r="S58"/>
  <c r="T58"/>
  <c r="U58"/>
  <c r="R59"/>
  <c r="S59"/>
  <c r="T59"/>
  <c r="U59"/>
  <c r="R60"/>
  <c r="S60"/>
  <c r="T60"/>
  <c r="U60"/>
  <c r="R61"/>
  <c r="S61"/>
  <c r="T61"/>
  <c r="U61"/>
  <c r="R62"/>
  <c r="S62"/>
  <c r="T62"/>
  <c r="U62"/>
  <c r="R63"/>
  <c r="S63"/>
  <c r="T63"/>
  <c r="U63"/>
  <c r="R64"/>
  <c r="S64"/>
  <c r="T64"/>
  <c r="U64"/>
  <c r="R65"/>
  <c r="S65"/>
  <c r="T65"/>
  <c r="U65"/>
  <c r="R66"/>
  <c r="S66"/>
  <c r="T66"/>
  <c r="U66"/>
  <c r="R67"/>
  <c r="S67"/>
  <c r="T67"/>
  <c r="U67"/>
  <c r="R68"/>
  <c r="S68"/>
  <c r="T68"/>
  <c r="U68"/>
  <c r="R69"/>
  <c r="S69"/>
  <c r="T69"/>
  <c r="U69"/>
  <c r="R70"/>
  <c r="S70"/>
  <c r="T70"/>
  <c r="U70"/>
  <c r="R71"/>
  <c r="S71"/>
  <c r="T71"/>
  <c r="U71"/>
  <c r="R72"/>
  <c r="S72"/>
  <c r="T72"/>
  <c r="U72"/>
  <c r="R73"/>
  <c r="S73"/>
  <c r="T73"/>
  <c r="U73"/>
  <c r="R74"/>
  <c r="S74"/>
  <c r="T74"/>
  <c r="U74"/>
  <c r="R75"/>
  <c r="S75"/>
  <c r="T75"/>
  <c r="U75"/>
  <c r="R76"/>
  <c r="S76"/>
  <c r="T76"/>
  <c r="U76"/>
  <c r="R77"/>
  <c r="S77"/>
  <c r="T77"/>
  <c r="U77"/>
  <c r="R78"/>
  <c r="S78"/>
  <c r="T78"/>
  <c r="U78"/>
  <c r="R79"/>
  <c r="S79"/>
  <c r="T79"/>
  <c r="U79"/>
  <c r="R80"/>
  <c r="S80"/>
  <c r="T80"/>
  <c r="U80"/>
  <c r="R81"/>
  <c r="S81"/>
  <c r="T81"/>
  <c r="U81"/>
  <c r="R82"/>
  <c r="S82"/>
  <c r="T82"/>
  <c r="U82"/>
  <c r="R83"/>
  <c r="S83"/>
  <c r="T83"/>
  <c r="U83"/>
  <c r="R84"/>
  <c r="S84"/>
  <c r="T84"/>
  <c r="U84"/>
  <c r="R85"/>
  <c r="S85"/>
  <c r="T85"/>
  <c r="U85"/>
  <c r="R86"/>
  <c r="S86"/>
  <c r="T86"/>
  <c r="U86"/>
  <c r="R87"/>
  <c r="S87"/>
  <c r="T87"/>
  <c r="U87"/>
  <c r="R88"/>
  <c r="S88"/>
  <c r="T88"/>
  <c r="U88"/>
  <c r="R89"/>
  <c r="S89"/>
  <c r="T89"/>
  <c r="U89"/>
  <c r="R90"/>
  <c r="S90"/>
  <c r="T90"/>
  <c r="U90"/>
  <c r="R91"/>
  <c r="S91"/>
  <c r="T91"/>
  <c r="U91"/>
  <c r="R92"/>
  <c r="S92"/>
  <c r="T92"/>
  <c r="U92"/>
  <c r="R93"/>
  <c r="S93"/>
  <c r="T93"/>
  <c r="U93"/>
  <c r="R94"/>
  <c r="S94"/>
  <c r="T94"/>
  <c r="U94"/>
  <c r="R95"/>
  <c r="S95"/>
  <c r="T95"/>
  <c r="U95"/>
  <c r="R96"/>
  <c r="S96"/>
  <c r="T96"/>
  <c r="U96"/>
  <c r="R97"/>
  <c r="S97"/>
  <c r="T97"/>
  <c r="U97"/>
  <c r="R98"/>
  <c r="S98"/>
  <c r="T98"/>
  <c r="U98"/>
  <c r="R99"/>
  <c r="S99"/>
  <c r="T99"/>
  <c r="U99"/>
  <c r="R100"/>
  <c r="S100"/>
  <c r="T100"/>
  <c r="U100"/>
  <c r="R101"/>
  <c r="S101"/>
  <c r="T101"/>
  <c r="U101"/>
  <c r="R102"/>
  <c r="S102"/>
  <c r="T102"/>
  <c r="U102"/>
  <c r="R103"/>
  <c r="S103"/>
  <c r="T103"/>
  <c r="U103"/>
  <c r="R104"/>
  <c r="S104"/>
  <c r="T104"/>
  <c r="U104"/>
  <c r="R105"/>
  <c r="S105"/>
  <c r="T105"/>
  <c r="U105"/>
  <c r="R106"/>
  <c r="S106"/>
  <c r="T106"/>
  <c r="U106"/>
  <c r="R107"/>
  <c r="S107"/>
  <c r="T107"/>
  <c r="U107"/>
  <c r="R108"/>
  <c r="S108"/>
  <c r="T108"/>
  <c r="U108"/>
  <c r="R109"/>
  <c r="S109"/>
  <c r="T109"/>
  <c r="U109"/>
  <c r="R110"/>
  <c r="S110"/>
  <c r="T110"/>
  <c r="U110"/>
  <c r="R111"/>
  <c r="S111"/>
  <c r="T111"/>
  <c r="U111"/>
  <c r="R112"/>
  <c r="S112"/>
  <c r="T112"/>
  <c r="U112"/>
  <c r="R113"/>
  <c r="S113"/>
  <c r="T113"/>
  <c r="U113"/>
  <c r="R114"/>
  <c r="S114"/>
  <c r="T114"/>
  <c r="U114"/>
  <c r="R115"/>
  <c r="S115"/>
  <c r="T115"/>
  <c r="U115"/>
  <c r="R116"/>
  <c r="S116"/>
  <c r="T116"/>
  <c r="U116"/>
  <c r="R117"/>
  <c r="S117"/>
  <c r="T117"/>
  <c r="U117"/>
  <c r="R118"/>
  <c r="S118"/>
  <c r="T118"/>
  <c r="U118"/>
  <c r="R119"/>
  <c r="S119"/>
  <c r="T119"/>
  <c r="U119"/>
  <c r="R120"/>
  <c r="S120"/>
  <c r="T120"/>
  <c r="U120"/>
  <c r="R121"/>
  <c r="S121"/>
  <c r="T121"/>
  <c r="U121"/>
  <c r="R122"/>
  <c r="S122"/>
  <c r="T122"/>
  <c r="U122"/>
  <c r="R123"/>
  <c r="S123"/>
  <c r="T123"/>
  <c r="U123"/>
  <c r="R124"/>
  <c r="S124"/>
  <c r="T124"/>
  <c r="U124"/>
  <c r="R125"/>
  <c r="S125"/>
  <c r="T125"/>
  <c r="U125"/>
  <c r="R126"/>
  <c r="S126"/>
  <c r="T126"/>
  <c r="U126"/>
  <c r="R127"/>
  <c r="S127"/>
  <c r="T127"/>
  <c r="U127"/>
  <c r="R128"/>
  <c r="S128"/>
  <c r="T128"/>
  <c r="U128"/>
  <c r="R129"/>
  <c r="S129"/>
  <c r="T129"/>
  <c r="U129"/>
  <c r="R130"/>
  <c r="S130"/>
  <c r="T130"/>
  <c r="U130"/>
  <c r="R131"/>
  <c r="S131"/>
  <c r="T131"/>
  <c r="U131"/>
  <c r="R132"/>
  <c r="S132"/>
  <c r="T132"/>
  <c r="U132"/>
  <c r="R133"/>
  <c r="S133"/>
  <c r="T133"/>
  <c r="U133"/>
  <c r="R134"/>
  <c r="S134"/>
  <c r="T134"/>
  <c r="U134"/>
  <c r="R135"/>
  <c r="S135"/>
  <c r="T135"/>
  <c r="U135"/>
  <c r="R136"/>
  <c r="S136"/>
  <c r="T136"/>
  <c r="U136"/>
  <c r="R137"/>
  <c r="S137"/>
  <c r="T137"/>
  <c r="U137"/>
  <c r="R138"/>
  <c r="S138"/>
  <c r="T138"/>
  <c r="U138"/>
  <c r="R139"/>
  <c r="S139"/>
  <c r="T139"/>
  <c r="U139"/>
  <c r="R140"/>
  <c r="S140"/>
  <c r="T140"/>
  <c r="U140"/>
  <c r="R141"/>
  <c r="S141"/>
  <c r="T141"/>
  <c r="U141"/>
  <c r="R142"/>
  <c r="S142"/>
  <c r="T142"/>
  <c r="U142"/>
  <c r="R143"/>
  <c r="S143"/>
  <c r="T143"/>
  <c r="U143"/>
  <c r="R144"/>
  <c r="S144"/>
  <c r="T144"/>
  <c r="U144"/>
  <c r="R145"/>
  <c r="S145"/>
  <c r="T145"/>
  <c r="U145"/>
  <c r="R146"/>
  <c r="S146"/>
  <c r="T146"/>
  <c r="U146"/>
  <c r="R147"/>
  <c r="S147"/>
  <c r="T147"/>
  <c r="U147"/>
  <c r="R148"/>
  <c r="S148"/>
  <c r="T148"/>
  <c r="U148"/>
  <c r="R149"/>
  <c r="S149"/>
  <c r="T149"/>
  <c r="U149"/>
  <c r="R150"/>
  <c r="S150"/>
  <c r="T150"/>
  <c r="U150"/>
  <c r="R151"/>
  <c r="S151"/>
  <c r="T151"/>
  <c r="U151"/>
  <c r="R152"/>
  <c r="S152"/>
  <c r="T152"/>
  <c r="U152"/>
  <c r="R153"/>
  <c r="S153"/>
  <c r="T153"/>
  <c r="U153"/>
  <c r="R154"/>
  <c r="S154"/>
  <c r="T154"/>
  <c r="U154"/>
  <c r="R155"/>
  <c r="S155"/>
  <c r="T155"/>
  <c r="U155"/>
  <c r="R156"/>
  <c r="S156"/>
  <c r="T156"/>
  <c r="U156"/>
  <c r="R157"/>
  <c r="S157"/>
  <c r="T157"/>
  <c r="U157"/>
  <c r="R158"/>
  <c r="S158"/>
  <c r="T158"/>
  <c r="U158"/>
  <c r="R159"/>
  <c r="S159"/>
  <c r="T159"/>
  <c r="U159"/>
  <c r="R160"/>
  <c r="S160"/>
  <c r="T160"/>
  <c r="U160"/>
  <c r="R161"/>
  <c r="S161"/>
  <c r="T161"/>
  <c r="U161"/>
  <c r="R162"/>
  <c r="S162"/>
  <c r="T162"/>
  <c r="U162"/>
  <c r="R163"/>
  <c r="S163"/>
  <c r="T163"/>
  <c r="U163"/>
  <c r="R164"/>
  <c r="S164"/>
  <c r="T164"/>
  <c r="U164"/>
  <c r="R165"/>
  <c r="S165"/>
  <c r="T165"/>
  <c r="U165"/>
  <c r="R166"/>
  <c r="S166"/>
  <c r="T166"/>
  <c r="U166"/>
  <c r="R167"/>
  <c r="S167"/>
  <c r="T167"/>
  <c r="U167"/>
  <c r="R168"/>
  <c r="S168"/>
  <c r="T168"/>
  <c r="U168"/>
  <c r="R169"/>
  <c r="S169"/>
  <c r="T169"/>
  <c r="U169"/>
  <c r="R170"/>
  <c r="S170"/>
  <c r="T170"/>
  <c r="U170"/>
  <c r="R171"/>
  <c r="S171"/>
  <c r="T171"/>
  <c r="U171"/>
  <c r="R172"/>
  <c r="S172"/>
  <c r="T172"/>
  <c r="U172"/>
  <c r="R173"/>
  <c r="S173"/>
  <c r="T173"/>
  <c r="U173"/>
  <c r="R174"/>
  <c r="S174"/>
  <c r="T174"/>
  <c r="U174"/>
  <c r="R175"/>
  <c r="S175"/>
  <c r="T175"/>
  <c r="U175"/>
  <c r="R176"/>
  <c r="S176"/>
  <c r="T176"/>
  <c r="U176"/>
  <c r="R177"/>
  <c r="S177"/>
  <c r="T177"/>
  <c r="U177"/>
  <c r="R178"/>
  <c r="S178"/>
  <c r="T178"/>
  <c r="U178"/>
  <c r="R179"/>
  <c r="S179"/>
  <c r="T179"/>
  <c r="U179"/>
  <c r="R180"/>
  <c r="S180"/>
  <c r="T180"/>
  <c r="U180"/>
  <c r="R181"/>
  <c r="S181"/>
  <c r="T181"/>
  <c r="U181"/>
  <c r="R182"/>
  <c r="S182"/>
  <c r="T182"/>
  <c r="U182"/>
  <c r="R183"/>
  <c r="S183"/>
  <c r="T183"/>
  <c r="U183"/>
  <c r="R184"/>
  <c r="S184"/>
  <c r="T184"/>
  <c r="U184"/>
  <c r="R185"/>
  <c r="S185"/>
  <c r="T185"/>
  <c r="U185"/>
  <c r="R186"/>
  <c r="S186"/>
  <c r="T186"/>
  <c r="U186"/>
  <c r="R187"/>
  <c r="S187"/>
  <c r="T187"/>
  <c r="U187"/>
  <c r="R188"/>
  <c r="S188"/>
  <c r="T188"/>
  <c r="U188"/>
  <c r="R189"/>
  <c r="S189"/>
  <c r="T189"/>
  <c r="U189"/>
  <c r="R190"/>
  <c r="S190"/>
  <c r="T190"/>
  <c r="U190"/>
  <c r="R191"/>
  <c r="S191"/>
  <c r="T191"/>
  <c r="U191"/>
  <c r="R192"/>
  <c r="S192"/>
  <c r="T192"/>
  <c r="U192"/>
  <c r="R193"/>
  <c r="S193"/>
  <c r="T193"/>
  <c r="U193"/>
  <c r="R194"/>
  <c r="S194"/>
  <c r="T194"/>
  <c r="U194"/>
  <c r="R195"/>
  <c r="S195"/>
  <c r="T195"/>
  <c r="U195"/>
  <c r="R196"/>
  <c r="S196"/>
  <c r="T196"/>
  <c r="U196"/>
  <c r="R197"/>
  <c r="S197"/>
  <c r="T197"/>
  <c r="U197"/>
  <c r="R198"/>
  <c r="S198"/>
  <c r="T198"/>
  <c r="U198"/>
  <c r="R199"/>
  <c r="S199"/>
  <c r="T199"/>
  <c r="U199"/>
  <c r="R200"/>
  <c r="S200"/>
  <c r="T200"/>
  <c r="U200"/>
  <c r="R201"/>
  <c r="S201"/>
  <c r="T201"/>
  <c r="U201"/>
  <c r="R202"/>
  <c r="S202"/>
  <c r="T202"/>
  <c r="U202"/>
  <c r="R203"/>
  <c r="S203"/>
  <c r="T203"/>
  <c r="U203"/>
  <c r="R204"/>
  <c r="S204"/>
  <c r="T204"/>
  <c r="U204"/>
  <c r="R205"/>
  <c r="S205"/>
  <c r="T205"/>
  <c r="U205"/>
  <c r="R206"/>
  <c r="S206"/>
  <c r="T206"/>
  <c r="U206"/>
  <c r="R207"/>
  <c r="S207"/>
  <c r="T207"/>
  <c r="U207"/>
  <c r="R208"/>
  <c r="S208"/>
  <c r="T208"/>
  <c r="U208"/>
  <c r="R209"/>
  <c r="S209"/>
  <c r="T209"/>
  <c r="U209"/>
  <c r="R210"/>
  <c r="S210"/>
  <c r="T210"/>
  <c r="U210"/>
  <c r="R211"/>
  <c r="S211"/>
  <c r="T211"/>
  <c r="U211"/>
  <c r="R212"/>
  <c r="S212"/>
  <c r="T212"/>
  <c r="U212"/>
  <c r="R213"/>
  <c r="S213"/>
  <c r="T213"/>
  <c r="U213"/>
  <c r="R214"/>
  <c r="S214"/>
  <c r="T214"/>
  <c r="U214"/>
  <c r="R215"/>
  <c r="S215"/>
  <c r="T215"/>
  <c r="U215"/>
  <c r="R216"/>
  <c r="S216"/>
  <c r="T216"/>
  <c r="U216"/>
  <c r="R217"/>
  <c r="S217"/>
  <c r="T217"/>
  <c r="U217"/>
  <c r="R218"/>
  <c r="S218"/>
  <c r="T218"/>
  <c r="U218"/>
  <c r="R219"/>
  <c r="S219"/>
  <c r="T219"/>
  <c r="U219"/>
  <c r="R220"/>
  <c r="S220"/>
  <c r="T220"/>
  <c r="U220"/>
  <c r="R221"/>
  <c r="S221"/>
  <c r="T221"/>
  <c r="U221"/>
  <c r="R222"/>
  <c r="S222"/>
  <c r="T222"/>
  <c r="U222"/>
  <c r="R223"/>
  <c r="S223"/>
  <c r="T223"/>
  <c r="U223"/>
  <c r="R224"/>
  <c r="S224"/>
  <c r="T224"/>
  <c r="U224"/>
  <c r="R225"/>
  <c r="S225"/>
  <c r="T225"/>
  <c r="U225"/>
  <c r="R226"/>
  <c r="S226"/>
  <c r="T226"/>
  <c r="U226"/>
  <c r="R227"/>
  <c r="S227"/>
  <c r="T227"/>
  <c r="U227"/>
  <c r="R228"/>
  <c r="S228"/>
  <c r="T228"/>
  <c r="U228"/>
  <c r="R229"/>
  <c r="S229"/>
  <c r="T229"/>
  <c r="U229"/>
  <c r="R230"/>
  <c r="S230"/>
  <c r="T230"/>
  <c r="U230"/>
  <c r="R231"/>
  <c r="S231"/>
  <c r="T231"/>
  <c r="U231"/>
  <c r="R232"/>
  <c r="S232"/>
  <c r="T232"/>
  <c r="U232"/>
  <c r="R233"/>
  <c r="S233"/>
  <c r="T233"/>
  <c r="U233"/>
  <c r="R234"/>
  <c r="S234"/>
  <c r="T234"/>
  <c r="U234"/>
  <c r="R235"/>
  <c r="S235"/>
  <c r="T235"/>
  <c r="U235"/>
  <c r="R236"/>
  <c r="S236"/>
  <c r="T236"/>
  <c r="U236"/>
  <c r="R237"/>
  <c r="S237"/>
  <c r="T237"/>
  <c r="U237"/>
  <c r="R238"/>
  <c r="S238"/>
  <c r="T238"/>
  <c r="U238"/>
  <c r="R239"/>
  <c r="S239"/>
  <c r="T239"/>
  <c r="U239"/>
  <c r="R240"/>
  <c r="S240"/>
  <c r="T240"/>
  <c r="U240"/>
  <c r="R241"/>
  <c r="S241"/>
  <c r="T241"/>
  <c r="U241"/>
  <c r="R242"/>
  <c r="S242"/>
  <c r="T242"/>
  <c r="U242"/>
  <c r="R243"/>
  <c r="S243"/>
  <c r="T243"/>
  <c r="U243"/>
  <c r="R244"/>
  <c r="S244"/>
  <c r="T244"/>
  <c r="U244"/>
  <c r="R245"/>
  <c r="S245"/>
  <c r="T245"/>
  <c r="U245"/>
  <c r="R246"/>
  <c r="S246"/>
  <c r="T246"/>
  <c r="U246"/>
  <c r="R247"/>
  <c r="S247"/>
  <c r="T247"/>
  <c r="U247"/>
  <c r="R248"/>
  <c r="S248"/>
  <c r="T248"/>
  <c r="U248"/>
  <c r="R249"/>
  <c r="S249"/>
  <c r="T249"/>
  <c r="U249"/>
  <c r="R250"/>
  <c r="S250"/>
  <c r="T250"/>
  <c r="U250"/>
  <c r="R251"/>
  <c r="S251"/>
  <c r="T251"/>
  <c r="U251"/>
  <c r="R252"/>
  <c r="S252"/>
  <c r="T252"/>
  <c r="U252"/>
  <c r="R253"/>
  <c r="S253"/>
  <c r="T253"/>
  <c r="U253"/>
  <c r="R254"/>
  <c r="S254"/>
  <c r="T254"/>
  <c r="U254"/>
  <c r="R255"/>
  <c r="S255"/>
  <c r="T255"/>
  <c r="U255"/>
  <c r="R256"/>
  <c r="S256"/>
  <c r="T256"/>
  <c r="U256"/>
  <c r="R257"/>
  <c r="S257"/>
  <c r="T257"/>
  <c r="U257"/>
  <c r="R258"/>
  <c r="S258"/>
  <c r="T258"/>
  <c r="U258"/>
  <c r="R259"/>
  <c r="S259"/>
  <c r="T259"/>
  <c r="U259"/>
  <c r="R260"/>
  <c r="S260"/>
  <c r="T260"/>
  <c r="U260"/>
  <c r="R261"/>
  <c r="S261"/>
  <c r="T261"/>
  <c r="U261"/>
  <c r="R262"/>
  <c r="S262"/>
  <c r="T262"/>
  <c r="U262"/>
  <c r="R263"/>
  <c r="S263"/>
  <c r="T263"/>
  <c r="U263"/>
  <c r="R264"/>
  <c r="S264"/>
  <c r="T264"/>
  <c r="U264"/>
  <c r="R265"/>
  <c r="S265"/>
  <c r="T265"/>
  <c r="U265"/>
  <c r="R266"/>
  <c r="S266"/>
  <c r="T266"/>
  <c r="U266"/>
  <c r="R267"/>
  <c r="S267"/>
  <c r="T267"/>
  <c r="U267"/>
  <c r="R268"/>
  <c r="S268"/>
  <c r="T268"/>
  <c r="U268"/>
  <c r="R269"/>
  <c r="S269"/>
  <c r="T269"/>
  <c r="U269"/>
  <c r="R270"/>
  <c r="S270"/>
  <c r="T270"/>
  <c r="U270"/>
  <c r="R271"/>
  <c r="S271"/>
  <c r="T271"/>
  <c r="U271"/>
  <c r="R272"/>
  <c r="S272"/>
  <c r="T272"/>
  <c r="U272"/>
  <c r="R273"/>
  <c r="S273"/>
  <c r="T273"/>
  <c r="U273"/>
  <c r="R274"/>
  <c r="S274"/>
  <c r="T274"/>
  <c r="U274"/>
  <c r="R275"/>
  <c r="S275"/>
  <c r="T275"/>
  <c r="U275"/>
  <c r="R276"/>
  <c r="S276"/>
  <c r="T276"/>
  <c r="U276"/>
  <c r="R277"/>
  <c r="S277"/>
  <c r="T277"/>
  <c r="U277"/>
  <c r="R278"/>
  <c r="S278"/>
  <c r="T278"/>
  <c r="U278"/>
  <c r="R279"/>
  <c r="S279"/>
  <c r="T279"/>
  <c r="U279"/>
  <c r="R280"/>
  <c r="S280"/>
  <c r="T280"/>
  <c r="U280"/>
  <c r="R281"/>
  <c r="S281"/>
  <c r="T281"/>
  <c r="U281"/>
  <c r="R282"/>
  <c r="S282"/>
  <c r="T282"/>
  <c r="U282"/>
  <c r="R283"/>
  <c r="S283"/>
  <c r="T283"/>
  <c r="U283"/>
  <c r="R284"/>
  <c r="S284"/>
  <c r="T284"/>
  <c r="U284"/>
  <c r="R285"/>
  <c r="S285"/>
  <c r="T285"/>
  <c r="U285"/>
  <c r="R286"/>
  <c r="S286"/>
  <c r="T286"/>
  <c r="U286"/>
  <c r="R287"/>
  <c r="S287"/>
  <c r="T287"/>
  <c r="U287"/>
  <c r="R288"/>
  <c r="S288"/>
  <c r="T288"/>
  <c r="U288"/>
  <c r="R289"/>
  <c r="S289"/>
  <c r="T289"/>
  <c r="U289"/>
  <c r="R290"/>
  <c r="S290"/>
  <c r="T290"/>
  <c r="U290"/>
  <c r="R291"/>
  <c r="S291"/>
  <c r="T291"/>
  <c r="U291"/>
  <c r="R292"/>
  <c r="S292"/>
  <c r="T292"/>
  <c r="U292"/>
  <c r="R293"/>
  <c r="S293"/>
  <c r="T293"/>
  <c r="U293"/>
  <c r="R294"/>
  <c r="S294"/>
  <c r="T294"/>
  <c r="U294"/>
  <c r="R295"/>
  <c r="S295"/>
  <c r="T295"/>
  <c r="U295"/>
  <c r="R296"/>
  <c r="S296"/>
  <c r="T296"/>
  <c r="U296"/>
  <c r="R297"/>
  <c r="S297"/>
  <c r="T297"/>
  <c r="U297"/>
  <c r="R298"/>
  <c r="S298"/>
  <c r="T298"/>
  <c r="U298"/>
  <c r="R299"/>
  <c r="S299"/>
  <c r="T299"/>
  <c r="U299"/>
  <c r="R300"/>
  <c r="S300"/>
  <c r="T300"/>
  <c r="U300"/>
  <c r="R301"/>
  <c r="S301"/>
  <c r="T301"/>
  <c r="U301"/>
  <c r="R302"/>
  <c r="S302"/>
  <c r="T302"/>
  <c r="U302"/>
  <c r="R303"/>
  <c r="S303"/>
  <c r="T303"/>
  <c r="U303"/>
  <c r="R304"/>
  <c r="S304"/>
  <c r="T304"/>
  <c r="U304"/>
  <c r="R305"/>
  <c r="S305"/>
  <c r="T305"/>
  <c r="U305"/>
  <c r="R306"/>
  <c r="S306"/>
  <c r="T306"/>
  <c r="U306"/>
  <c r="R307"/>
  <c r="S307"/>
  <c r="T307"/>
  <c r="U307"/>
  <c r="R308"/>
  <c r="S308"/>
  <c r="T308"/>
  <c r="U308"/>
  <c r="R309"/>
  <c r="S309"/>
  <c r="T309"/>
  <c r="U309"/>
  <c r="R310"/>
  <c r="S310"/>
  <c r="T310"/>
  <c r="U310"/>
  <c r="R311"/>
  <c r="S311"/>
  <c r="T311"/>
  <c r="U311"/>
  <c r="R312"/>
  <c r="S312"/>
  <c r="T312"/>
  <c r="U312"/>
  <c r="R313"/>
  <c r="S313"/>
  <c r="T313"/>
  <c r="U313"/>
  <c r="R314"/>
  <c r="S314"/>
  <c r="T314"/>
  <c r="U314"/>
  <c r="R315"/>
  <c r="S315"/>
  <c r="T315"/>
  <c r="U315"/>
  <c r="R316"/>
  <c r="S316"/>
  <c r="T316"/>
  <c r="U316"/>
  <c r="R317"/>
  <c r="S317"/>
  <c r="T317"/>
  <c r="U317"/>
  <c r="R318"/>
  <c r="S318"/>
  <c r="T318"/>
  <c r="U318"/>
  <c r="R319"/>
  <c r="S319"/>
  <c r="T319"/>
  <c r="U319"/>
  <c r="R320"/>
  <c r="S320"/>
  <c r="T320"/>
  <c r="U320"/>
  <c r="R321"/>
  <c r="S321"/>
  <c r="T321"/>
  <c r="U321"/>
  <c r="R322"/>
  <c r="S322"/>
  <c r="T322"/>
  <c r="U322"/>
  <c r="R323"/>
  <c r="S323"/>
  <c r="T323"/>
  <c r="U323"/>
  <c r="R324"/>
  <c r="S324"/>
  <c r="T324"/>
  <c r="U324"/>
  <c r="R325"/>
  <c r="S325"/>
  <c r="T325"/>
  <c r="U325"/>
  <c r="R326"/>
  <c r="S326"/>
  <c r="T326"/>
  <c r="U326"/>
  <c r="R327"/>
  <c r="S327"/>
  <c r="T327"/>
  <c r="U327"/>
  <c r="R328"/>
  <c r="S328"/>
  <c r="T328"/>
  <c r="U328"/>
  <c r="R329"/>
  <c r="S329"/>
  <c r="T329"/>
  <c r="U329"/>
  <c r="R330"/>
  <c r="S330"/>
  <c r="T330"/>
  <c r="U330"/>
  <c r="R331"/>
  <c r="S331"/>
  <c r="T331"/>
  <c r="U331"/>
  <c r="R332"/>
  <c r="S332"/>
  <c r="T332"/>
  <c r="U332"/>
  <c r="R333"/>
  <c r="S333"/>
  <c r="T333"/>
  <c r="U333"/>
  <c r="R334"/>
  <c r="S334"/>
  <c r="T334"/>
  <c r="U334"/>
  <c r="R335"/>
  <c r="S335"/>
  <c r="T335"/>
  <c r="U335"/>
  <c r="R336"/>
  <c r="S336"/>
  <c r="T336"/>
  <c r="U336"/>
  <c r="R337"/>
  <c r="S337"/>
  <c r="T337"/>
  <c r="U337"/>
  <c r="R338"/>
  <c r="S338"/>
  <c r="T338"/>
  <c r="U338"/>
  <c r="R339"/>
  <c r="S339"/>
  <c r="T339"/>
  <c r="U339"/>
  <c r="R340"/>
  <c r="S340"/>
  <c r="T340"/>
  <c r="U340"/>
  <c r="R341"/>
  <c r="S341"/>
  <c r="T341"/>
  <c r="U341"/>
  <c r="R342"/>
  <c r="S342"/>
  <c r="T342"/>
  <c r="U342"/>
  <c r="R343"/>
  <c r="S343"/>
  <c r="T343"/>
  <c r="U343"/>
  <c r="R344"/>
  <c r="S344"/>
  <c r="T344"/>
  <c r="U344"/>
  <c r="R345"/>
  <c r="S345"/>
  <c r="T345"/>
  <c r="U345"/>
  <c r="R346"/>
  <c r="S346"/>
  <c r="T346"/>
  <c r="U346"/>
  <c r="R347"/>
  <c r="S347"/>
  <c r="T347"/>
  <c r="U347"/>
  <c r="R348"/>
  <c r="S348"/>
  <c r="T348"/>
  <c r="U348"/>
  <c r="R349"/>
  <c r="S349"/>
  <c r="T349"/>
  <c r="U349"/>
  <c r="R350"/>
  <c r="S350"/>
  <c r="T350"/>
  <c r="U350"/>
  <c r="R351"/>
  <c r="S351"/>
  <c r="T351"/>
  <c r="U351"/>
  <c r="R352"/>
  <c r="S352"/>
  <c r="T352"/>
  <c r="U352"/>
  <c r="R353"/>
  <c r="S353"/>
  <c r="T353"/>
  <c r="U353"/>
  <c r="R354"/>
  <c r="S354"/>
  <c r="T354"/>
  <c r="U354"/>
  <c r="R355"/>
  <c r="S355"/>
  <c r="T355"/>
  <c r="U355"/>
  <c r="R356"/>
  <c r="S356"/>
  <c r="T356"/>
  <c r="U356"/>
  <c r="R357"/>
  <c r="S357"/>
  <c r="T357"/>
  <c r="U357"/>
  <c r="R358"/>
  <c r="S358"/>
  <c r="T358"/>
  <c r="U358"/>
  <c r="R359"/>
  <c r="S359"/>
  <c r="T359"/>
  <c r="U359"/>
  <c r="R360"/>
  <c r="S360"/>
  <c r="T360"/>
  <c r="U360"/>
  <c r="R361"/>
  <c r="S361"/>
  <c r="T361"/>
  <c r="U361"/>
  <c r="R362"/>
  <c r="S362"/>
  <c r="T362"/>
  <c r="U362"/>
  <c r="R363"/>
  <c r="S363"/>
  <c r="T363"/>
  <c r="U363"/>
  <c r="R364"/>
  <c r="S364"/>
  <c r="T364"/>
  <c r="U364"/>
  <c r="R365"/>
  <c r="S365"/>
  <c r="T365"/>
  <c r="U365"/>
  <c r="R366"/>
  <c r="S366"/>
  <c r="T366"/>
  <c r="U366"/>
  <c r="R367"/>
  <c r="S367"/>
  <c r="T367"/>
  <c r="U367"/>
  <c r="R368"/>
  <c r="S368"/>
  <c r="T368"/>
  <c r="U368"/>
  <c r="R369"/>
  <c r="S369"/>
  <c r="T369"/>
  <c r="U369"/>
  <c r="R370"/>
  <c r="S370"/>
  <c r="T370"/>
  <c r="U370"/>
  <c r="R371"/>
  <c r="S371"/>
  <c r="T371"/>
  <c r="U371"/>
  <c r="R372"/>
  <c r="S372"/>
  <c r="T372"/>
  <c r="U372"/>
  <c r="R373"/>
  <c r="S373"/>
  <c r="T373"/>
  <c r="U373"/>
  <c r="R374"/>
  <c r="S374"/>
  <c r="T374"/>
  <c r="U374"/>
  <c r="R375"/>
  <c r="S375"/>
  <c r="T375"/>
  <c r="U375"/>
  <c r="R376"/>
  <c r="S376"/>
  <c r="T376"/>
  <c r="U376"/>
  <c r="R377"/>
  <c r="S377"/>
  <c r="T377"/>
  <c r="U377"/>
  <c r="R378"/>
  <c r="S378"/>
  <c r="T378"/>
  <c r="U378"/>
  <c r="R379"/>
  <c r="S379"/>
  <c r="T379"/>
  <c r="U379"/>
  <c r="R380"/>
  <c r="S380"/>
  <c r="T380"/>
  <c r="U380"/>
  <c r="R381"/>
  <c r="S381"/>
  <c r="T381"/>
  <c r="U381"/>
  <c r="R382"/>
  <c r="S382"/>
  <c r="T382"/>
  <c r="U382"/>
  <c r="R383"/>
  <c r="S383"/>
  <c r="T383"/>
  <c r="U383"/>
  <c r="R384"/>
  <c r="S384"/>
  <c r="T384"/>
  <c r="U384"/>
  <c r="R385"/>
  <c r="S385"/>
  <c r="T385"/>
  <c r="U385"/>
  <c r="R386"/>
  <c r="S386"/>
  <c r="T386"/>
  <c r="U386"/>
  <c r="R387"/>
  <c r="S387"/>
  <c r="T387"/>
  <c r="U387"/>
  <c r="R388"/>
  <c r="S388"/>
  <c r="T388"/>
  <c r="U388"/>
  <c r="R389"/>
  <c r="S389"/>
  <c r="T389"/>
  <c r="U389"/>
  <c r="R390"/>
  <c r="S390"/>
  <c r="T390"/>
  <c r="U390"/>
  <c r="R391"/>
  <c r="S391"/>
  <c r="T391"/>
  <c r="U391"/>
  <c r="R392"/>
  <c r="S392"/>
  <c r="T392"/>
  <c r="U392"/>
  <c r="R393"/>
  <c r="S393"/>
  <c r="T393"/>
  <c r="U393"/>
  <c r="R394"/>
  <c r="S394"/>
  <c r="T394"/>
  <c r="U394"/>
  <c r="R395"/>
  <c r="S395"/>
  <c r="T395"/>
  <c r="U395"/>
  <c r="R396"/>
  <c r="S396"/>
  <c r="T396"/>
  <c r="U396"/>
  <c r="R397"/>
  <c r="S397"/>
  <c r="T397"/>
  <c r="U397"/>
  <c r="R398"/>
  <c r="S398"/>
  <c r="T398"/>
  <c r="U398"/>
  <c r="R399"/>
  <c r="S399"/>
  <c r="T399"/>
  <c r="U399"/>
  <c r="R400"/>
  <c r="S400"/>
  <c r="T400"/>
  <c r="U400"/>
  <c r="R401"/>
  <c r="S401"/>
  <c r="T401"/>
  <c r="U401"/>
  <c r="R402"/>
  <c r="S402"/>
  <c r="T402"/>
  <c r="U402"/>
  <c r="R403"/>
  <c r="S403"/>
  <c r="T403"/>
  <c r="U403"/>
  <c r="R404"/>
  <c r="S404"/>
  <c r="T404"/>
  <c r="U404"/>
  <c r="R405"/>
  <c r="S405"/>
  <c r="T405"/>
  <c r="U405"/>
  <c r="R406"/>
  <c r="S406"/>
  <c r="T406"/>
  <c r="U406"/>
  <c r="R407"/>
  <c r="S407"/>
  <c r="T407"/>
  <c r="U407"/>
  <c r="R408"/>
  <c r="S408"/>
  <c r="T408"/>
  <c r="U408"/>
  <c r="R409"/>
  <c r="S409"/>
  <c r="T409"/>
  <c r="U409"/>
  <c r="R410"/>
  <c r="S410"/>
  <c r="T410"/>
  <c r="U410"/>
  <c r="R411"/>
  <c r="S411"/>
  <c r="T411"/>
  <c r="U411"/>
  <c r="R412"/>
  <c r="S412"/>
  <c r="T412"/>
  <c r="U412"/>
  <c r="R413"/>
  <c r="S413"/>
  <c r="T413"/>
  <c r="U413"/>
  <c r="R414"/>
  <c r="S414"/>
  <c r="T414"/>
  <c r="U414"/>
  <c r="R415"/>
  <c r="S415"/>
  <c r="T415"/>
  <c r="U415"/>
  <c r="R416"/>
  <c r="S416"/>
  <c r="T416"/>
  <c r="U416"/>
  <c r="R417"/>
  <c r="S417"/>
  <c r="T417"/>
  <c r="U417"/>
  <c r="R418"/>
  <c r="S418"/>
  <c r="T418"/>
  <c r="U418"/>
  <c r="R419"/>
  <c r="S419"/>
  <c r="T419"/>
  <c r="U419"/>
  <c r="R420"/>
  <c r="S420"/>
  <c r="T420"/>
  <c r="U420"/>
  <c r="R421"/>
  <c r="S421"/>
  <c r="T421"/>
  <c r="U421"/>
  <c r="R422"/>
  <c r="S422"/>
  <c r="T422"/>
  <c r="U422"/>
  <c r="R423"/>
  <c r="S423"/>
  <c r="T423"/>
  <c r="U423"/>
  <c r="R424"/>
  <c r="S424"/>
  <c r="T424"/>
  <c r="U424"/>
  <c r="R425"/>
  <c r="S425"/>
  <c r="T425"/>
  <c r="U425"/>
  <c r="R426"/>
  <c r="S426"/>
  <c r="T426"/>
  <c r="U426"/>
  <c r="R427"/>
  <c r="S427"/>
  <c r="T427"/>
  <c r="U427"/>
  <c r="R428"/>
  <c r="S428"/>
  <c r="T428"/>
  <c r="U428"/>
  <c r="R429"/>
  <c r="S429"/>
  <c r="T429"/>
  <c r="U429"/>
  <c r="R430"/>
  <c r="S430"/>
  <c r="T430"/>
  <c r="U430"/>
  <c r="R431"/>
  <c r="S431"/>
  <c r="T431"/>
  <c r="U431"/>
  <c r="R432"/>
  <c r="S432"/>
  <c r="T432"/>
  <c r="U432"/>
  <c r="R433"/>
  <c r="S433"/>
  <c r="T433"/>
  <c r="U433"/>
  <c r="R434"/>
  <c r="S434"/>
  <c r="T434"/>
  <c r="U434"/>
  <c r="R435"/>
  <c r="S435"/>
  <c r="T435"/>
  <c r="U435"/>
  <c r="R436"/>
  <c r="S436"/>
  <c r="T436"/>
  <c r="U436"/>
  <c r="R437"/>
  <c r="S437"/>
  <c r="T437"/>
  <c r="U437"/>
  <c r="R438"/>
  <c r="S438"/>
  <c r="T438"/>
  <c r="U438"/>
  <c r="R439"/>
  <c r="S439"/>
  <c r="T439"/>
  <c r="U439"/>
  <c r="R440"/>
  <c r="S440"/>
  <c r="T440"/>
  <c r="U440"/>
  <c r="R441"/>
  <c r="S441"/>
  <c r="T441"/>
  <c r="U441"/>
  <c r="R442"/>
  <c r="S442"/>
  <c r="T442"/>
  <c r="U442"/>
  <c r="R443"/>
  <c r="S443"/>
  <c r="T443"/>
  <c r="U443"/>
  <c r="R444"/>
  <c r="S444"/>
  <c r="T444"/>
  <c r="U444"/>
  <c r="R445"/>
  <c r="S445"/>
  <c r="T445"/>
  <c r="U445"/>
  <c r="R446"/>
  <c r="S446"/>
  <c r="T446"/>
  <c r="U446"/>
  <c r="R447"/>
  <c r="S447"/>
  <c r="T447"/>
  <c r="U447"/>
  <c r="R448"/>
  <c r="S448"/>
  <c r="T448"/>
  <c r="U448"/>
  <c r="R449"/>
  <c r="S449"/>
  <c r="T449"/>
  <c r="U449"/>
  <c r="R450"/>
  <c r="S450"/>
  <c r="T450"/>
  <c r="U450"/>
  <c r="R451"/>
  <c r="S451"/>
  <c r="T451"/>
  <c r="U451"/>
  <c r="R452"/>
  <c r="S452"/>
  <c r="T452"/>
  <c r="U452"/>
  <c r="R453"/>
  <c r="S453"/>
  <c r="T453"/>
  <c r="U453"/>
  <c r="R454"/>
  <c r="S454"/>
  <c r="T454"/>
  <c r="U454"/>
  <c r="R455"/>
  <c r="S455"/>
  <c r="T455"/>
  <c r="U455"/>
  <c r="R456"/>
  <c r="S456"/>
  <c r="T456"/>
  <c r="U456"/>
  <c r="R457"/>
  <c r="S457"/>
  <c r="T457"/>
  <c r="U457"/>
  <c r="R458"/>
  <c r="S458"/>
  <c r="T458"/>
  <c r="U458"/>
  <c r="R459"/>
  <c r="S459"/>
  <c r="T459"/>
  <c r="U459"/>
  <c r="R460"/>
  <c r="S460"/>
  <c r="T460"/>
  <c r="U460"/>
  <c r="R461"/>
  <c r="S461"/>
  <c r="T461"/>
  <c r="U461"/>
  <c r="R462"/>
  <c r="S462"/>
  <c r="T462"/>
  <c r="U462"/>
  <c r="R463"/>
  <c r="S463"/>
  <c r="T463"/>
  <c r="U463"/>
  <c r="R464"/>
  <c r="S464"/>
  <c r="T464"/>
  <c r="U464"/>
  <c r="R465"/>
  <c r="S465"/>
  <c r="T465"/>
  <c r="U465"/>
  <c r="R466"/>
  <c r="S466"/>
  <c r="T466"/>
  <c r="U466"/>
  <c r="R467"/>
  <c r="S467"/>
  <c r="T467"/>
  <c r="U467"/>
  <c r="R468"/>
  <c r="S468"/>
  <c r="T468"/>
  <c r="U468"/>
  <c r="R469"/>
  <c r="S469"/>
  <c r="T469"/>
  <c r="U469"/>
  <c r="R470"/>
  <c r="S470"/>
  <c r="T470"/>
  <c r="U470"/>
  <c r="R471"/>
  <c r="S471"/>
  <c r="T471"/>
  <c r="U471"/>
  <c r="R472"/>
  <c r="S472"/>
  <c r="T472"/>
  <c r="U472"/>
  <c r="R473"/>
  <c r="S473"/>
  <c r="T473"/>
  <c r="U473"/>
  <c r="R474"/>
  <c r="S474"/>
  <c r="T474"/>
  <c r="U474"/>
  <c r="R475"/>
  <c r="S475"/>
  <c r="T475"/>
  <c r="U475"/>
  <c r="R476"/>
  <c r="S476"/>
  <c r="T476"/>
  <c r="U476"/>
  <c r="R477"/>
  <c r="S477"/>
  <c r="T477"/>
  <c r="U477"/>
  <c r="R478"/>
  <c r="S478"/>
  <c r="T478"/>
  <c r="U478"/>
  <c r="R479"/>
  <c r="S479"/>
  <c r="T479"/>
  <c r="U479"/>
  <c r="R480"/>
  <c r="S480"/>
  <c r="T480"/>
  <c r="U480"/>
  <c r="R481"/>
  <c r="S481"/>
  <c r="T481"/>
  <c r="U481"/>
  <c r="R482"/>
  <c r="S482"/>
  <c r="T482"/>
  <c r="U482"/>
  <c r="R483"/>
  <c r="S483"/>
  <c r="T483"/>
  <c r="U483"/>
  <c r="R484"/>
  <c r="S484"/>
  <c r="T484"/>
  <c r="U484"/>
  <c r="R485"/>
  <c r="S485"/>
  <c r="T485"/>
  <c r="U485"/>
  <c r="R486"/>
  <c r="S486"/>
  <c r="T486"/>
  <c r="U486"/>
  <c r="R487"/>
  <c r="S487"/>
  <c r="T487"/>
  <c r="U487"/>
  <c r="R488"/>
  <c r="S488"/>
  <c r="T488"/>
  <c r="U488"/>
  <c r="R489"/>
  <c r="S489"/>
  <c r="T489"/>
  <c r="U489"/>
  <c r="R490"/>
  <c r="S490"/>
  <c r="T490"/>
  <c r="U490"/>
  <c r="R491"/>
  <c r="S491"/>
  <c r="T491"/>
  <c r="U491"/>
  <c r="R492"/>
  <c r="S492"/>
  <c r="T492"/>
  <c r="U492"/>
  <c r="R493"/>
  <c r="S493"/>
  <c r="T493"/>
  <c r="U493"/>
  <c r="R494"/>
  <c r="S494"/>
  <c r="T494"/>
  <c r="U494"/>
  <c r="R495"/>
  <c r="S495"/>
  <c r="T495"/>
  <c r="U495"/>
  <c r="R496"/>
  <c r="S496"/>
  <c r="T496"/>
  <c r="U496"/>
  <c r="R497"/>
  <c r="S497"/>
  <c r="T497"/>
  <c r="U497"/>
  <c r="R498"/>
  <c r="S498"/>
  <c r="T498"/>
  <c r="U498"/>
  <c r="R499"/>
  <c r="S499"/>
  <c r="T499"/>
  <c r="U499"/>
  <c r="R500"/>
  <c r="S500"/>
  <c r="T500"/>
  <c r="U500"/>
  <c r="R501"/>
  <c r="S501"/>
  <c r="T501"/>
  <c r="U501"/>
  <c r="R502"/>
  <c r="S502"/>
  <c r="T502"/>
  <c r="U502"/>
  <c r="R503"/>
  <c r="S503"/>
  <c r="T503"/>
  <c r="U503"/>
  <c r="R504"/>
  <c r="S504"/>
  <c r="T504"/>
  <c r="U504"/>
  <c r="R505"/>
  <c r="S505"/>
  <c r="T505"/>
  <c r="U505"/>
  <c r="R506"/>
  <c r="S506"/>
  <c r="T506"/>
  <c r="U506"/>
  <c r="R507"/>
  <c r="S507"/>
  <c r="T507"/>
  <c r="U507"/>
  <c r="R508"/>
  <c r="S508"/>
  <c r="T508"/>
  <c r="U508"/>
  <c r="R509"/>
  <c r="S509"/>
  <c r="T509"/>
  <c r="U509"/>
  <c r="R510"/>
  <c r="S510"/>
  <c r="T510"/>
  <c r="U510"/>
  <c r="R511"/>
  <c r="S511"/>
  <c r="T511"/>
  <c r="U511"/>
  <c r="R512"/>
  <c r="S512"/>
  <c r="T512"/>
  <c r="U512"/>
  <c r="R513"/>
  <c r="S513"/>
  <c r="T513"/>
  <c r="U513"/>
  <c r="R514"/>
  <c r="S514"/>
  <c r="T514"/>
  <c r="U514"/>
  <c r="R515"/>
  <c r="S515"/>
  <c r="T515"/>
  <c r="U515"/>
  <c r="R516"/>
  <c r="S516"/>
  <c r="T516"/>
  <c r="U516"/>
  <c r="R517"/>
  <c r="S517"/>
  <c r="T517"/>
  <c r="U517"/>
  <c r="R518"/>
  <c r="S518"/>
  <c r="T518"/>
  <c r="U518"/>
  <c r="R519"/>
  <c r="S519"/>
  <c r="T519"/>
  <c r="U519"/>
  <c r="R520"/>
  <c r="S520"/>
  <c r="T520"/>
  <c r="U520"/>
  <c r="R521"/>
  <c r="S521"/>
  <c r="T521"/>
  <c r="U521"/>
  <c r="R522"/>
  <c r="S522"/>
  <c r="T522"/>
  <c r="U522"/>
  <c r="R523"/>
  <c r="S523"/>
  <c r="T523"/>
  <c r="U523"/>
  <c r="R524"/>
  <c r="S524"/>
  <c r="T524"/>
  <c r="U524"/>
  <c r="R525"/>
  <c r="S525"/>
  <c r="T525"/>
  <c r="U525"/>
  <c r="R526"/>
  <c r="S526"/>
  <c r="T526"/>
  <c r="U526"/>
  <c r="R527"/>
  <c r="S527"/>
  <c r="T527"/>
  <c r="U527"/>
  <c r="R528"/>
  <c r="S528"/>
  <c r="T528"/>
  <c r="U528"/>
  <c r="R529"/>
  <c r="S529"/>
  <c r="T529"/>
  <c r="U529"/>
  <c r="R530"/>
  <c r="S530"/>
  <c r="T530"/>
  <c r="U530"/>
  <c r="R531"/>
  <c r="S531"/>
  <c r="T531"/>
  <c r="U531"/>
  <c r="R532"/>
  <c r="S532"/>
  <c r="T532"/>
  <c r="U532"/>
  <c r="R533"/>
  <c r="S533"/>
  <c r="T533"/>
  <c r="U533"/>
  <c r="R534"/>
  <c r="S534"/>
  <c r="T534"/>
  <c r="U534"/>
  <c r="R535"/>
  <c r="S535"/>
  <c r="T535"/>
  <c r="U535"/>
  <c r="R536"/>
  <c r="S536"/>
  <c r="T536"/>
  <c r="U536"/>
  <c r="R537"/>
  <c r="S537"/>
  <c r="T537"/>
  <c r="U537"/>
  <c r="R538"/>
  <c r="S538"/>
  <c r="T538"/>
  <c r="U538"/>
  <c r="R539"/>
  <c r="S539"/>
  <c r="T539"/>
  <c r="U539"/>
  <c r="R540"/>
  <c r="S540"/>
  <c r="T540"/>
  <c r="U540"/>
  <c r="R541"/>
  <c r="S541"/>
  <c r="T541"/>
  <c r="U541"/>
  <c r="R542"/>
  <c r="S542"/>
  <c r="T542"/>
  <c r="U542"/>
  <c r="R543"/>
  <c r="S543"/>
  <c r="T543"/>
  <c r="U543"/>
  <c r="R544"/>
  <c r="S544"/>
  <c r="T544"/>
  <c r="U544"/>
  <c r="R545"/>
  <c r="S545"/>
  <c r="T545"/>
  <c r="U545"/>
  <c r="R546"/>
  <c r="S546"/>
  <c r="T546"/>
  <c r="U546"/>
  <c r="R547"/>
  <c r="S547"/>
  <c r="T547"/>
  <c r="U547"/>
  <c r="R548"/>
  <c r="S548"/>
  <c r="T548"/>
  <c r="U548"/>
  <c r="R549"/>
  <c r="S549"/>
  <c r="T549"/>
  <c r="U549"/>
  <c r="R550"/>
  <c r="S550"/>
  <c r="T550"/>
  <c r="U550"/>
  <c r="R551"/>
  <c r="S551"/>
  <c r="T551"/>
  <c r="U551"/>
  <c r="R552"/>
  <c r="S552"/>
  <c r="T552"/>
  <c r="U552"/>
  <c r="R553"/>
  <c r="S553"/>
  <c r="T553"/>
  <c r="U553"/>
  <c r="R554"/>
  <c r="S554"/>
  <c r="T554"/>
  <c r="U554"/>
  <c r="R555"/>
  <c r="S555"/>
  <c r="T555"/>
  <c r="U555"/>
  <c r="R556"/>
  <c r="S556"/>
  <c r="T556"/>
  <c r="U556"/>
  <c r="R557"/>
  <c r="S557"/>
  <c r="T557"/>
  <c r="U557"/>
  <c r="R558"/>
  <c r="S558"/>
  <c r="T558"/>
  <c r="U558"/>
  <c r="R559"/>
  <c r="S559"/>
  <c r="T559"/>
  <c r="U559"/>
  <c r="R560"/>
  <c r="S560"/>
  <c r="T560"/>
  <c r="U560"/>
  <c r="R561"/>
  <c r="S561"/>
  <c r="T561"/>
  <c r="U561"/>
  <c r="R562"/>
  <c r="S562"/>
  <c r="T562"/>
  <c r="U562"/>
  <c r="R563"/>
  <c r="S563"/>
  <c r="T563"/>
  <c r="U563"/>
  <c r="R564"/>
  <c r="S564"/>
  <c r="T564"/>
  <c r="U564"/>
  <c r="R565"/>
  <c r="S565"/>
  <c r="T565"/>
  <c r="U565"/>
  <c r="R566"/>
  <c r="S566"/>
  <c r="T566"/>
  <c r="U566"/>
  <c r="R567"/>
  <c r="S567"/>
  <c r="T567"/>
  <c r="U567"/>
  <c r="R568"/>
  <c r="S568"/>
  <c r="T568"/>
  <c r="U568"/>
  <c r="R569"/>
  <c r="S569"/>
  <c r="T569"/>
  <c r="U569"/>
  <c r="R570"/>
  <c r="S570"/>
  <c r="T570"/>
  <c r="U570"/>
  <c r="R571"/>
  <c r="S571"/>
  <c r="T571"/>
  <c r="U571"/>
  <c r="R572"/>
  <c r="S572"/>
  <c r="T572"/>
  <c r="U572"/>
  <c r="R573"/>
  <c r="S573"/>
  <c r="T573"/>
  <c r="U573"/>
  <c r="R574"/>
  <c r="S574"/>
  <c r="T574"/>
  <c r="U574"/>
  <c r="R575"/>
  <c r="S575"/>
  <c r="T575"/>
  <c r="U575"/>
  <c r="R576"/>
  <c r="S576"/>
  <c r="T576"/>
  <c r="U576"/>
  <c r="R577"/>
  <c r="S577"/>
  <c r="T577"/>
  <c r="U577"/>
  <c r="R578"/>
  <c r="S578"/>
  <c r="T578"/>
  <c r="U578"/>
  <c r="R579"/>
  <c r="S579"/>
  <c r="T579"/>
  <c r="U579"/>
  <c r="R580"/>
  <c r="S580"/>
  <c r="T580"/>
  <c r="U580"/>
  <c r="R581"/>
  <c r="S581"/>
  <c r="T581"/>
  <c r="U581"/>
  <c r="R582"/>
  <c r="S582"/>
  <c r="T582"/>
  <c r="U582"/>
  <c r="R583"/>
  <c r="S583"/>
  <c r="T583"/>
  <c r="U583"/>
  <c r="R584"/>
  <c r="S584"/>
  <c r="T584"/>
  <c r="U584"/>
  <c r="R585"/>
  <c r="S585"/>
  <c r="T585"/>
  <c r="U585"/>
  <c r="R586"/>
  <c r="S586"/>
  <c r="T586"/>
  <c r="U586"/>
  <c r="R587"/>
  <c r="S587"/>
  <c r="T587"/>
  <c r="U587"/>
  <c r="R588"/>
  <c r="S588"/>
  <c r="T588"/>
  <c r="U588"/>
  <c r="R589"/>
  <c r="S589"/>
  <c r="T589"/>
  <c r="U589"/>
  <c r="R590"/>
  <c r="S590"/>
  <c r="T590"/>
  <c r="U590"/>
  <c r="R591"/>
  <c r="S591"/>
  <c r="T591"/>
  <c r="U591"/>
  <c r="R592"/>
  <c r="S592"/>
  <c r="T592"/>
  <c r="U592"/>
  <c r="R593"/>
  <c r="S593"/>
  <c r="T593"/>
  <c r="U593"/>
  <c r="R594"/>
  <c r="S594"/>
  <c r="T594"/>
  <c r="U594"/>
  <c r="R595"/>
  <c r="S595"/>
  <c r="T595"/>
  <c r="U595"/>
  <c r="R596"/>
  <c r="S596"/>
  <c r="T596"/>
  <c r="U596"/>
  <c r="R597"/>
  <c r="S597"/>
  <c r="T597"/>
  <c r="U597"/>
  <c r="R598"/>
  <c r="S598"/>
  <c r="T598"/>
  <c r="U598"/>
  <c r="R599"/>
  <c r="S599"/>
  <c r="T599"/>
  <c r="U599"/>
  <c r="R600"/>
  <c r="S600"/>
  <c r="T600"/>
  <c r="U600"/>
  <c r="R601"/>
  <c r="S601"/>
  <c r="T601"/>
  <c r="U601"/>
  <c r="R602"/>
  <c r="S602"/>
  <c r="T602"/>
  <c r="U602"/>
  <c r="R603"/>
  <c r="S603"/>
  <c r="T603"/>
  <c r="U603"/>
  <c r="R604"/>
  <c r="S604"/>
  <c r="T604"/>
  <c r="U604"/>
  <c r="R605"/>
  <c r="S605"/>
  <c r="T605"/>
  <c r="U605"/>
  <c r="R606"/>
  <c r="S606"/>
  <c r="T606"/>
  <c r="U606"/>
  <c r="R607"/>
  <c r="S607"/>
  <c r="T607"/>
  <c r="U607"/>
  <c r="R608"/>
  <c r="S608"/>
  <c r="T608"/>
  <c r="U608"/>
  <c r="R609"/>
  <c r="S609"/>
  <c r="T609"/>
  <c r="U609"/>
  <c r="R610"/>
  <c r="S610"/>
  <c r="T610"/>
  <c r="U610"/>
  <c r="R611"/>
  <c r="S611"/>
  <c r="T611"/>
  <c r="U611"/>
  <c r="R612"/>
  <c r="S612"/>
  <c r="T612"/>
  <c r="U612"/>
  <c r="R613"/>
  <c r="S613"/>
  <c r="T613"/>
  <c r="U613"/>
  <c r="R614"/>
  <c r="S614"/>
  <c r="T614"/>
  <c r="U614"/>
  <c r="R615"/>
  <c r="S615"/>
  <c r="T615"/>
  <c r="U615"/>
  <c r="R616"/>
  <c r="S616"/>
  <c r="T616"/>
  <c r="U616"/>
  <c r="R617"/>
  <c r="S617"/>
  <c r="T617"/>
  <c r="U617"/>
  <c r="R618"/>
  <c r="S618"/>
  <c r="T618"/>
  <c r="U618"/>
  <c r="R619"/>
  <c r="S619"/>
  <c r="T619"/>
  <c r="U619"/>
  <c r="R620"/>
  <c r="S620"/>
  <c r="T620"/>
  <c r="U620"/>
  <c r="R621"/>
  <c r="S621"/>
  <c r="T621"/>
  <c r="U621"/>
  <c r="R622"/>
  <c r="S622"/>
  <c r="T622"/>
  <c r="U622"/>
  <c r="R623"/>
  <c r="S623"/>
  <c r="T623"/>
  <c r="U623"/>
  <c r="R624"/>
  <c r="S624"/>
  <c r="T624"/>
  <c r="U624"/>
  <c r="R625"/>
  <c r="S625"/>
  <c r="T625"/>
  <c r="U625"/>
  <c r="R626"/>
  <c r="S626"/>
  <c r="T626"/>
  <c r="U626"/>
  <c r="R627"/>
  <c r="S627"/>
  <c r="T627"/>
  <c r="U627"/>
  <c r="R628"/>
  <c r="S628"/>
  <c r="T628"/>
  <c r="U628"/>
  <c r="R629"/>
  <c r="S629"/>
  <c r="T629"/>
  <c r="U629"/>
  <c r="R630"/>
  <c r="S630"/>
  <c r="T630"/>
  <c r="U630"/>
  <c r="R631"/>
  <c r="S631"/>
  <c r="T631"/>
  <c r="U631"/>
  <c r="R632"/>
  <c r="S632"/>
  <c r="T632"/>
  <c r="U632"/>
  <c r="R633"/>
  <c r="S633"/>
  <c r="T633"/>
  <c r="U633"/>
  <c r="R634"/>
  <c r="S634"/>
  <c r="T634"/>
  <c r="U634"/>
  <c r="R635"/>
  <c r="S635"/>
  <c r="T635"/>
  <c r="U635"/>
  <c r="R636"/>
  <c r="S636"/>
  <c r="T636"/>
  <c r="U636"/>
  <c r="R637"/>
  <c r="S637"/>
  <c r="T637"/>
  <c r="U637"/>
  <c r="R638"/>
  <c r="S638"/>
  <c r="T638"/>
  <c r="U638"/>
  <c r="R639"/>
  <c r="S639"/>
  <c r="T639"/>
  <c r="U639"/>
  <c r="R640"/>
  <c r="S640"/>
  <c r="T640"/>
  <c r="U640"/>
  <c r="R641"/>
  <c r="S641"/>
  <c r="T641"/>
  <c r="U641"/>
  <c r="R642"/>
  <c r="S642"/>
  <c r="T642"/>
  <c r="U642"/>
  <c r="R643"/>
  <c r="S643"/>
  <c r="T643"/>
  <c r="U643"/>
  <c r="R644"/>
  <c r="S644"/>
  <c r="T644"/>
  <c r="U644"/>
  <c r="R645"/>
  <c r="S645"/>
  <c r="T645"/>
  <c r="U645"/>
  <c r="R646"/>
  <c r="S646"/>
  <c r="T646"/>
  <c r="U646"/>
  <c r="R647"/>
  <c r="S647"/>
  <c r="T647"/>
  <c r="U647"/>
  <c r="R648"/>
  <c r="S648"/>
  <c r="T648"/>
  <c r="U648"/>
  <c r="R649"/>
  <c r="S649"/>
  <c r="T649"/>
  <c r="U649"/>
  <c r="R650"/>
  <c r="S650"/>
  <c r="T650"/>
  <c r="U650"/>
  <c r="R651"/>
  <c r="S651"/>
  <c r="T651"/>
  <c r="U651"/>
  <c r="R652"/>
  <c r="S652"/>
  <c r="T652"/>
  <c r="U652"/>
  <c r="R653"/>
  <c r="S653"/>
  <c r="T653"/>
  <c r="U653"/>
  <c r="R654"/>
  <c r="S654"/>
  <c r="T654"/>
  <c r="U654"/>
  <c r="R655"/>
  <c r="S655"/>
  <c r="T655"/>
  <c r="U655"/>
  <c r="R656"/>
  <c r="S656"/>
  <c r="T656"/>
  <c r="U656"/>
  <c r="R657"/>
  <c r="S657"/>
  <c r="T657"/>
  <c r="U657"/>
  <c r="R658"/>
  <c r="S658"/>
  <c r="T658"/>
  <c r="U658"/>
  <c r="R659"/>
  <c r="S659"/>
  <c r="T659"/>
  <c r="U659"/>
  <c r="R660"/>
  <c r="S660"/>
  <c r="T660"/>
  <c r="U660"/>
  <c r="R661"/>
  <c r="S661"/>
  <c r="T661"/>
  <c r="U661"/>
  <c r="R662"/>
  <c r="S662"/>
  <c r="T662"/>
  <c r="U662"/>
  <c r="R663"/>
  <c r="S663"/>
  <c r="T663"/>
  <c r="U663"/>
  <c r="R664"/>
  <c r="S664"/>
  <c r="T664"/>
  <c r="U664"/>
  <c r="R665"/>
  <c r="S665"/>
  <c r="T665"/>
  <c r="U665"/>
  <c r="R666"/>
  <c r="S666"/>
  <c r="T666"/>
  <c r="U666"/>
  <c r="R667"/>
  <c r="S667"/>
  <c r="T667"/>
  <c r="U667"/>
  <c r="R668"/>
  <c r="S668"/>
  <c r="T668"/>
  <c r="U668"/>
  <c r="R669"/>
  <c r="S669"/>
  <c r="T669"/>
  <c r="U669"/>
  <c r="R670"/>
  <c r="S670"/>
  <c r="T670"/>
  <c r="U670"/>
  <c r="R671"/>
  <c r="S671"/>
  <c r="T671"/>
  <c r="U671"/>
  <c r="R672"/>
  <c r="S672"/>
  <c r="T672"/>
  <c r="U672"/>
  <c r="R673"/>
  <c r="S673"/>
  <c r="T673"/>
  <c r="U673"/>
  <c r="R674"/>
  <c r="S674"/>
  <c r="T674"/>
  <c r="U674"/>
  <c r="R675"/>
  <c r="S675"/>
  <c r="T675"/>
  <c r="U675"/>
  <c r="R676"/>
  <c r="S676"/>
  <c r="T676"/>
  <c r="U676"/>
  <c r="R677"/>
  <c r="S677"/>
  <c r="T677"/>
  <c r="U677"/>
  <c r="R678"/>
  <c r="S678"/>
  <c r="T678"/>
  <c r="U678"/>
  <c r="R679"/>
  <c r="S679"/>
  <c r="T679"/>
  <c r="U679"/>
  <c r="R680"/>
  <c r="S680"/>
  <c r="T680"/>
  <c r="U680"/>
  <c r="R681"/>
  <c r="S681"/>
  <c r="T681"/>
  <c r="U681"/>
  <c r="R682"/>
  <c r="S682"/>
  <c r="T682"/>
  <c r="U682"/>
  <c r="R683"/>
  <c r="S683"/>
  <c r="T683"/>
  <c r="U683"/>
  <c r="R684"/>
  <c r="S684"/>
  <c r="T684"/>
  <c r="U684"/>
  <c r="R685"/>
  <c r="S685"/>
  <c r="T685"/>
  <c r="U685"/>
  <c r="R686"/>
  <c r="S686"/>
  <c r="T686"/>
  <c r="U686"/>
  <c r="R687"/>
  <c r="S687"/>
  <c r="T687"/>
  <c r="U687"/>
  <c r="R688"/>
  <c r="S688"/>
  <c r="T688"/>
  <c r="U688"/>
  <c r="R689"/>
  <c r="S689"/>
  <c r="T689"/>
  <c r="U689"/>
  <c r="R690"/>
  <c r="S690"/>
  <c r="T690"/>
  <c r="U690"/>
  <c r="R691"/>
  <c r="S691"/>
  <c r="T691"/>
  <c r="U691"/>
  <c r="V3"/>
  <c r="U3"/>
  <c r="T3"/>
  <c r="S3"/>
  <c r="R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3"/>
  <c r="H3"/>
  <c r="P3" s="1"/>
  <c r="H4"/>
  <c r="P4" s="1"/>
  <c r="H5"/>
  <c r="P5" s="1"/>
  <c r="H6"/>
  <c r="P6" s="1"/>
  <c r="H7"/>
  <c r="P7" s="1"/>
  <c r="H8"/>
  <c r="P8" s="1"/>
  <c r="H9"/>
  <c r="P9" s="1"/>
  <c r="H10"/>
  <c r="P10" s="1"/>
  <c r="H11"/>
  <c r="P11" s="1"/>
  <c r="H12"/>
  <c r="P12" s="1"/>
  <c r="H13"/>
  <c r="P13" s="1"/>
  <c r="H14"/>
  <c r="P14" s="1"/>
  <c r="H15"/>
  <c r="P15" s="1"/>
  <c r="H16"/>
  <c r="P16" s="1"/>
  <c r="H17"/>
  <c r="P17" s="1"/>
  <c r="H18"/>
  <c r="P18" s="1"/>
  <c r="H19"/>
  <c r="P19" s="1"/>
  <c r="H20"/>
  <c r="P20" s="1"/>
  <c r="H21"/>
  <c r="P21" s="1"/>
  <c r="H22"/>
  <c r="P22" s="1"/>
  <c r="H23"/>
  <c r="P23" s="1"/>
  <c r="H24"/>
  <c r="P24" s="1"/>
  <c r="H25"/>
  <c r="P25" s="1"/>
  <c r="H26"/>
  <c r="P26" s="1"/>
  <c r="H27"/>
  <c r="P27" s="1"/>
  <c r="H28"/>
  <c r="P28" s="1"/>
  <c r="H29"/>
  <c r="P29" s="1"/>
  <c r="H30"/>
  <c r="P30" s="1"/>
  <c r="H31"/>
  <c r="P31" s="1"/>
  <c r="H32"/>
  <c r="P32" s="1"/>
  <c r="H33"/>
  <c r="P33" s="1"/>
  <c r="H34"/>
  <c r="P34" s="1"/>
  <c r="H35"/>
  <c r="P35" s="1"/>
  <c r="H36"/>
  <c r="P36" s="1"/>
  <c r="H37"/>
  <c r="P37" s="1"/>
  <c r="H38"/>
  <c r="P38" s="1"/>
  <c r="H39"/>
  <c r="P39" s="1"/>
  <c r="H40"/>
  <c r="P40" s="1"/>
  <c r="H41"/>
  <c r="P41" s="1"/>
  <c r="H42"/>
  <c r="P42" s="1"/>
  <c r="H43"/>
  <c r="P43" s="1"/>
  <c r="H44"/>
  <c r="P44" s="1"/>
  <c r="H45"/>
  <c r="P45" s="1"/>
  <c r="H46"/>
  <c r="P46" s="1"/>
  <c r="H47"/>
  <c r="P47" s="1"/>
  <c r="H48"/>
  <c r="P48" s="1"/>
  <c r="H49"/>
  <c r="P49" s="1"/>
  <c r="H50"/>
  <c r="P50" s="1"/>
  <c r="H51"/>
  <c r="P51" s="1"/>
  <c r="H52"/>
  <c r="P52" s="1"/>
  <c r="H53"/>
  <c r="P53" s="1"/>
  <c r="H54"/>
  <c r="P54" s="1"/>
  <c r="H55"/>
  <c r="P55" s="1"/>
  <c r="H56"/>
  <c r="P56" s="1"/>
  <c r="H57"/>
  <c r="P57" s="1"/>
  <c r="H58"/>
  <c r="P58" s="1"/>
  <c r="H59"/>
  <c r="P59" s="1"/>
  <c r="H60"/>
  <c r="P60" s="1"/>
  <c r="H61"/>
  <c r="P61" s="1"/>
  <c r="H62"/>
  <c r="P62" s="1"/>
  <c r="H63"/>
  <c r="P63" s="1"/>
  <c r="H64"/>
  <c r="P64" s="1"/>
  <c r="H65"/>
  <c r="P65" s="1"/>
  <c r="H66"/>
  <c r="P66" s="1"/>
  <c r="H67"/>
  <c r="P67" s="1"/>
  <c r="H68"/>
  <c r="P68" s="1"/>
  <c r="H69"/>
  <c r="P69" s="1"/>
  <c r="H70"/>
  <c r="P70" s="1"/>
  <c r="H71"/>
  <c r="P71" s="1"/>
  <c r="H72"/>
  <c r="P72" s="1"/>
  <c r="H73"/>
  <c r="P73" s="1"/>
  <c r="H74"/>
  <c r="P74" s="1"/>
  <c r="H75"/>
  <c r="P75" s="1"/>
  <c r="H76"/>
  <c r="P76" s="1"/>
  <c r="H77"/>
  <c r="P77" s="1"/>
  <c r="H78"/>
  <c r="P78" s="1"/>
  <c r="H79"/>
  <c r="P79" s="1"/>
  <c r="H80"/>
  <c r="P80" s="1"/>
  <c r="H81"/>
  <c r="P81" s="1"/>
  <c r="H82"/>
  <c r="P82" s="1"/>
  <c r="H83"/>
  <c r="P83" s="1"/>
  <c r="H84"/>
  <c r="P84" s="1"/>
  <c r="H85"/>
  <c r="P85" s="1"/>
  <c r="H86"/>
  <c r="P86" s="1"/>
  <c r="H87"/>
  <c r="P87" s="1"/>
  <c r="H88"/>
  <c r="P88" s="1"/>
  <c r="H89"/>
  <c r="P89" s="1"/>
  <c r="H90"/>
  <c r="P90" s="1"/>
  <c r="H91"/>
  <c r="P91" s="1"/>
  <c r="H92"/>
  <c r="P92" s="1"/>
  <c r="H93"/>
  <c r="P93" s="1"/>
  <c r="H94"/>
  <c r="P94" s="1"/>
  <c r="H95"/>
  <c r="P95" s="1"/>
  <c r="H96"/>
  <c r="P96" s="1"/>
  <c r="H97"/>
  <c r="P97" s="1"/>
  <c r="H98"/>
  <c r="P98" s="1"/>
  <c r="H99"/>
  <c r="P99" s="1"/>
  <c r="H100"/>
  <c r="P100" s="1"/>
  <c r="H101"/>
  <c r="P101" s="1"/>
  <c r="H102"/>
  <c r="P102" s="1"/>
  <c r="H103"/>
  <c r="P103" s="1"/>
  <c r="H104"/>
  <c r="P104" s="1"/>
  <c r="H105"/>
  <c r="P105" s="1"/>
  <c r="H106"/>
  <c r="P106" s="1"/>
  <c r="H107"/>
  <c r="P107" s="1"/>
  <c r="H108"/>
  <c r="P108" s="1"/>
  <c r="H109"/>
  <c r="P109" s="1"/>
  <c r="H110"/>
  <c r="P110" s="1"/>
  <c r="H111"/>
  <c r="P111" s="1"/>
  <c r="H112"/>
  <c r="P112" s="1"/>
  <c r="H113"/>
  <c r="P113" s="1"/>
  <c r="H114"/>
  <c r="P114" s="1"/>
  <c r="H115"/>
  <c r="P115" s="1"/>
  <c r="H116"/>
  <c r="P116" s="1"/>
  <c r="H117"/>
  <c r="P117" s="1"/>
  <c r="H118"/>
  <c r="P118" s="1"/>
  <c r="H119"/>
  <c r="P119" s="1"/>
  <c r="H120"/>
  <c r="P120" s="1"/>
  <c r="H121"/>
  <c r="P121" s="1"/>
  <c r="H122"/>
  <c r="P122" s="1"/>
  <c r="H123"/>
  <c r="P123" s="1"/>
  <c r="H124"/>
  <c r="P124" s="1"/>
  <c r="H125"/>
  <c r="P125" s="1"/>
  <c r="H126"/>
  <c r="P126" s="1"/>
  <c r="H127"/>
  <c r="P127" s="1"/>
  <c r="H128"/>
  <c r="P128" s="1"/>
  <c r="H129"/>
  <c r="P129" s="1"/>
  <c r="H130"/>
  <c r="P130" s="1"/>
  <c r="H131"/>
  <c r="P131" s="1"/>
  <c r="H132"/>
  <c r="P132" s="1"/>
  <c r="H133"/>
  <c r="P133" s="1"/>
  <c r="H134"/>
  <c r="P134" s="1"/>
  <c r="H135"/>
  <c r="P135" s="1"/>
  <c r="H136"/>
  <c r="P136" s="1"/>
  <c r="H137"/>
  <c r="P137" s="1"/>
  <c r="H138"/>
  <c r="P138" s="1"/>
  <c r="H139"/>
  <c r="P139" s="1"/>
  <c r="H140"/>
  <c r="P140" s="1"/>
  <c r="H141"/>
  <c r="P141" s="1"/>
  <c r="H142"/>
  <c r="P142" s="1"/>
  <c r="H143"/>
  <c r="P143" s="1"/>
  <c r="H144"/>
  <c r="P144" s="1"/>
  <c r="H145"/>
  <c r="P145" s="1"/>
  <c r="H146"/>
  <c r="P146" s="1"/>
  <c r="H147"/>
  <c r="P147" s="1"/>
  <c r="H148"/>
  <c r="P148" s="1"/>
  <c r="H149"/>
  <c r="P149" s="1"/>
  <c r="H150"/>
  <c r="P150" s="1"/>
  <c r="H151"/>
  <c r="P151" s="1"/>
  <c r="H152"/>
  <c r="P152" s="1"/>
  <c r="H153"/>
  <c r="P153" s="1"/>
  <c r="H154"/>
  <c r="P154" s="1"/>
  <c r="H155"/>
  <c r="P155" s="1"/>
  <c r="H156"/>
  <c r="P156" s="1"/>
  <c r="H157"/>
  <c r="P157" s="1"/>
  <c r="H158"/>
  <c r="P158" s="1"/>
  <c r="H159"/>
  <c r="P159" s="1"/>
  <c r="H160"/>
  <c r="P160" s="1"/>
  <c r="H161"/>
  <c r="P161" s="1"/>
  <c r="H162"/>
  <c r="P162" s="1"/>
  <c r="H163"/>
  <c r="P163" s="1"/>
  <c r="H164"/>
  <c r="P164" s="1"/>
  <c r="H165"/>
  <c r="P165" s="1"/>
  <c r="H166"/>
  <c r="P166" s="1"/>
  <c r="H167"/>
  <c r="P167" s="1"/>
  <c r="H168"/>
  <c r="P168" s="1"/>
  <c r="H169"/>
  <c r="P169" s="1"/>
  <c r="H170"/>
  <c r="P170" s="1"/>
  <c r="H171"/>
  <c r="P171" s="1"/>
  <c r="H172"/>
  <c r="P172" s="1"/>
  <c r="H173"/>
  <c r="P173" s="1"/>
  <c r="H174"/>
  <c r="P174" s="1"/>
  <c r="H175"/>
  <c r="P175" s="1"/>
  <c r="H176"/>
  <c r="P176" s="1"/>
  <c r="H177"/>
  <c r="P177" s="1"/>
  <c r="H178"/>
  <c r="P178" s="1"/>
  <c r="H179"/>
  <c r="P179" s="1"/>
  <c r="H180"/>
  <c r="P180" s="1"/>
  <c r="H181"/>
  <c r="P181" s="1"/>
  <c r="H182"/>
  <c r="P182" s="1"/>
  <c r="H183"/>
  <c r="P183" s="1"/>
  <c r="H184"/>
  <c r="P184" s="1"/>
  <c r="H185"/>
  <c r="P185" s="1"/>
  <c r="H186"/>
  <c r="P186" s="1"/>
  <c r="H187"/>
  <c r="P187" s="1"/>
  <c r="H188"/>
  <c r="P188" s="1"/>
  <c r="H189"/>
  <c r="P189" s="1"/>
  <c r="H190"/>
  <c r="P190" s="1"/>
  <c r="H191"/>
  <c r="P191" s="1"/>
  <c r="H192"/>
  <c r="P192" s="1"/>
  <c r="H193"/>
  <c r="P193" s="1"/>
  <c r="H194"/>
  <c r="P194" s="1"/>
  <c r="H195"/>
  <c r="P195" s="1"/>
  <c r="H196"/>
  <c r="P196" s="1"/>
  <c r="H197"/>
  <c r="P197" s="1"/>
  <c r="H198"/>
  <c r="P198" s="1"/>
  <c r="H199"/>
  <c r="P199" s="1"/>
  <c r="H200"/>
  <c r="P200" s="1"/>
  <c r="H201"/>
  <c r="P201" s="1"/>
  <c r="H202"/>
  <c r="P202" s="1"/>
  <c r="H203"/>
  <c r="P203" s="1"/>
  <c r="H204"/>
  <c r="P204" s="1"/>
  <c r="H205"/>
  <c r="P205" s="1"/>
  <c r="H206"/>
  <c r="P206" s="1"/>
  <c r="H207"/>
  <c r="P207" s="1"/>
  <c r="H208"/>
  <c r="P208" s="1"/>
  <c r="H209"/>
  <c r="P209" s="1"/>
  <c r="H210"/>
  <c r="P210" s="1"/>
  <c r="H211"/>
  <c r="P211" s="1"/>
  <c r="H212"/>
  <c r="P212" s="1"/>
  <c r="H213"/>
  <c r="P213" s="1"/>
  <c r="H214"/>
  <c r="P214" s="1"/>
  <c r="H215"/>
  <c r="P215" s="1"/>
  <c r="H216"/>
  <c r="P216" s="1"/>
  <c r="H217"/>
  <c r="P217" s="1"/>
  <c r="H218"/>
  <c r="P218" s="1"/>
  <c r="H219"/>
  <c r="P219" s="1"/>
  <c r="H220"/>
  <c r="P220" s="1"/>
  <c r="H221"/>
  <c r="P221" s="1"/>
  <c r="H222"/>
  <c r="P222" s="1"/>
  <c r="H223"/>
  <c r="P223" s="1"/>
  <c r="H224"/>
  <c r="P224" s="1"/>
  <c r="H225"/>
  <c r="P225" s="1"/>
  <c r="H226"/>
  <c r="P226" s="1"/>
  <c r="H227"/>
  <c r="P227" s="1"/>
  <c r="H228"/>
  <c r="P228" s="1"/>
  <c r="H229"/>
  <c r="P229" s="1"/>
  <c r="H230"/>
  <c r="P230" s="1"/>
  <c r="H231"/>
  <c r="P231" s="1"/>
  <c r="H232"/>
  <c r="P232" s="1"/>
  <c r="H233"/>
  <c r="P233" s="1"/>
  <c r="H234"/>
  <c r="P234" s="1"/>
  <c r="H235"/>
  <c r="P235" s="1"/>
  <c r="H236"/>
  <c r="P236" s="1"/>
  <c r="H237"/>
  <c r="P237" s="1"/>
  <c r="H238"/>
  <c r="P238" s="1"/>
  <c r="H239"/>
  <c r="P239" s="1"/>
  <c r="H240"/>
  <c r="P240" s="1"/>
  <c r="H241"/>
  <c r="P241" s="1"/>
  <c r="H242"/>
  <c r="P242" s="1"/>
  <c r="H243"/>
  <c r="P243" s="1"/>
  <c r="H244"/>
  <c r="P244" s="1"/>
  <c r="H245"/>
  <c r="P245" s="1"/>
  <c r="H246"/>
  <c r="P246" s="1"/>
  <c r="H247"/>
  <c r="P247" s="1"/>
  <c r="H248"/>
  <c r="P248" s="1"/>
  <c r="H249"/>
  <c r="P249" s="1"/>
  <c r="H250"/>
  <c r="P250" s="1"/>
  <c r="H251"/>
  <c r="P251" s="1"/>
  <c r="H252"/>
  <c r="P252" s="1"/>
  <c r="H253"/>
  <c r="P253" s="1"/>
  <c r="H254"/>
  <c r="P254" s="1"/>
  <c r="H255"/>
  <c r="P255" s="1"/>
  <c r="H256"/>
  <c r="P256" s="1"/>
  <c r="H257"/>
  <c r="P257" s="1"/>
  <c r="H258"/>
  <c r="P258" s="1"/>
  <c r="H259"/>
  <c r="P259" s="1"/>
  <c r="H260"/>
  <c r="P260" s="1"/>
  <c r="H261"/>
  <c r="P261" s="1"/>
  <c r="H262"/>
  <c r="P262" s="1"/>
  <c r="H263"/>
  <c r="P263" s="1"/>
  <c r="H264"/>
  <c r="P264" s="1"/>
  <c r="H265"/>
  <c r="P265" s="1"/>
  <c r="H266"/>
  <c r="P266" s="1"/>
  <c r="H267"/>
  <c r="P267" s="1"/>
  <c r="H268"/>
  <c r="P268" s="1"/>
  <c r="H269"/>
  <c r="P269" s="1"/>
  <c r="H270"/>
  <c r="P270" s="1"/>
  <c r="H271"/>
  <c r="P271" s="1"/>
  <c r="H272"/>
  <c r="P272" s="1"/>
  <c r="H273"/>
  <c r="P273" s="1"/>
  <c r="H274"/>
  <c r="P274" s="1"/>
  <c r="H275"/>
  <c r="P275" s="1"/>
  <c r="H276"/>
  <c r="P276" s="1"/>
  <c r="H277"/>
  <c r="P277" s="1"/>
  <c r="H278"/>
  <c r="P278" s="1"/>
  <c r="H279"/>
  <c r="P279" s="1"/>
  <c r="H280"/>
  <c r="P280" s="1"/>
  <c r="H281"/>
  <c r="P281" s="1"/>
  <c r="H282"/>
  <c r="P282" s="1"/>
  <c r="H283"/>
  <c r="P283" s="1"/>
  <c r="H284"/>
  <c r="P284" s="1"/>
  <c r="H285"/>
  <c r="P285" s="1"/>
  <c r="H286"/>
  <c r="P286" s="1"/>
  <c r="H287"/>
  <c r="P287" s="1"/>
  <c r="H288"/>
  <c r="P288" s="1"/>
  <c r="H289"/>
  <c r="P289" s="1"/>
  <c r="H290"/>
  <c r="P290" s="1"/>
  <c r="H291"/>
  <c r="P291" s="1"/>
  <c r="H292"/>
  <c r="P292" s="1"/>
  <c r="H293"/>
  <c r="P293" s="1"/>
  <c r="H294"/>
  <c r="P294" s="1"/>
  <c r="H295"/>
  <c r="P295" s="1"/>
  <c r="H296"/>
  <c r="P296" s="1"/>
  <c r="H297"/>
  <c r="P297" s="1"/>
  <c r="H298"/>
  <c r="P298" s="1"/>
  <c r="H299"/>
  <c r="P299" s="1"/>
  <c r="H300"/>
  <c r="P300" s="1"/>
  <c r="H301"/>
  <c r="P301" s="1"/>
  <c r="H302"/>
  <c r="P302" s="1"/>
  <c r="H303"/>
  <c r="P303" s="1"/>
  <c r="H304"/>
  <c r="P304" s="1"/>
  <c r="H305"/>
  <c r="P305" s="1"/>
  <c r="H306"/>
  <c r="P306" s="1"/>
  <c r="H307"/>
  <c r="P307" s="1"/>
  <c r="H308"/>
  <c r="P308" s="1"/>
  <c r="H309"/>
  <c r="P309" s="1"/>
  <c r="H310"/>
  <c r="P310" s="1"/>
  <c r="H311"/>
  <c r="P311" s="1"/>
  <c r="H312"/>
  <c r="P312" s="1"/>
  <c r="H313"/>
  <c r="P313" s="1"/>
  <c r="H314"/>
  <c r="P314" s="1"/>
  <c r="H315"/>
  <c r="P315" s="1"/>
  <c r="H316"/>
  <c r="P316" s="1"/>
  <c r="H317"/>
  <c r="P317" s="1"/>
  <c r="H318"/>
  <c r="P318" s="1"/>
  <c r="H319"/>
  <c r="P319" s="1"/>
  <c r="H320"/>
  <c r="P320" s="1"/>
  <c r="H321"/>
  <c r="P321" s="1"/>
  <c r="H322"/>
  <c r="P322" s="1"/>
  <c r="H323"/>
  <c r="P323" s="1"/>
  <c r="H324"/>
  <c r="P324" s="1"/>
  <c r="H325"/>
  <c r="P325" s="1"/>
  <c r="H326"/>
  <c r="P326" s="1"/>
  <c r="H327"/>
  <c r="P327" s="1"/>
  <c r="H328"/>
  <c r="P328" s="1"/>
  <c r="H329"/>
  <c r="P329" s="1"/>
  <c r="H330"/>
  <c r="P330" s="1"/>
  <c r="H331"/>
  <c r="P331" s="1"/>
  <c r="H332"/>
  <c r="P332" s="1"/>
  <c r="H333"/>
  <c r="P333" s="1"/>
  <c r="H334"/>
  <c r="P334" s="1"/>
  <c r="H335"/>
  <c r="P335" s="1"/>
  <c r="H336"/>
  <c r="P336" s="1"/>
  <c r="H337"/>
  <c r="P337" s="1"/>
  <c r="H338"/>
  <c r="P338" s="1"/>
  <c r="H339"/>
  <c r="P339" s="1"/>
  <c r="H340"/>
  <c r="P340" s="1"/>
  <c r="H341"/>
  <c r="P341" s="1"/>
  <c r="H342"/>
  <c r="P342" s="1"/>
  <c r="H343"/>
  <c r="P343" s="1"/>
  <c r="H344"/>
  <c r="P344" s="1"/>
  <c r="H345"/>
  <c r="P345" s="1"/>
  <c r="H346"/>
  <c r="P346" s="1"/>
  <c r="H347"/>
  <c r="P347" s="1"/>
  <c r="H348"/>
  <c r="P348" s="1"/>
  <c r="H349"/>
  <c r="P349" s="1"/>
  <c r="H350"/>
  <c r="P350" s="1"/>
  <c r="H351"/>
  <c r="P351" s="1"/>
  <c r="H352"/>
  <c r="P352" s="1"/>
  <c r="H353"/>
  <c r="P353" s="1"/>
  <c r="H354"/>
  <c r="P354" s="1"/>
  <c r="H355"/>
  <c r="P355" s="1"/>
  <c r="H356"/>
  <c r="P356" s="1"/>
  <c r="H357"/>
  <c r="P357" s="1"/>
  <c r="H358"/>
  <c r="P358" s="1"/>
  <c r="H359"/>
  <c r="P359" s="1"/>
  <c r="H360"/>
  <c r="P360" s="1"/>
  <c r="H361"/>
  <c r="P361" s="1"/>
  <c r="H362"/>
  <c r="P362" s="1"/>
  <c r="H363"/>
  <c r="P363" s="1"/>
  <c r="H364"/>
  <c r="P364" s="1"/>
  <c r="H365"/>
  <c r="P365" s="1"/>
  <c r="H366"/>
  <c r="P366" s="1"/>
  <c r="H367"/>
  <c r="P367" s="1"/>
  <c r="H368"/>
  <c r="P368" s="1"/>
  <c r="H369"/>
  <c r="P369" s="1"/>
  <c r="H370"/>
  <c r="P370" s="1"/>
  <c r="H371"/>
  <c r="P371" s="1"/>
  <c r="H372"/>
  <c r="P372" s="1"/>
  <c r="H373"/>
  <c r="P373" s="1"/>
  <c r="H374"/>
  <c r="P374" s="1"/>
  <c r="H375"/>
  <c r="P375" s="1"/>
  <c r="H376"/>
  <c r="P376" s="1"/>
  <c r="H377"/>
  <c r="P377" s="1"/>
  <c r="H378"/>
  <c r="P378" s="1"/>
  <c r="H379"/>
  <c r="P379" s="1"/>
  <c r="H380"/>
  <c r="P380" s="1"/>
  <c r="H381"/>
  <c r="P381" s="1"/>
  <c r="H382"/>
  <c r="P382" s="1"/>
  <c r="H383"/>
  <c r="P383" s="1"/>
  <c r="H384"/>
  <c r="P384" s="1"/>
  <c r="H385"/>
  <c r="P385" s="1"/>
  <c r="H386"/>
  <c r="P386" s="1"/>
  <c r="H387"/>
  <c r="P387" s="1"/>
  <c r="H388"/>
  <c r="P388" s="1"/>
  <c r="H389"/>
  <c r="P389" s="1"/>
  <c r="H390"/>
  <c r="P390" s="1"/>
  <c r="H391"/>
  <c r="P391" s="1"/>
  <c r="H392"/>
  <c r="P392" s="1"/>
  <c r="H393"/>
  <c r="P393" s="1"/>
  <c r="H394"/>
  <c r="P394" s="1"/>
  <c r="H395"/>
  <c r="P395" s="1"/>
  <c r="H396"/>
  <c r="P396" s="1"/>
  <c r="H397"/>
  <c r="P397" s="1"/>
  <c r="H398"/>
  <c r="P398" s="1"/>
  <c r="H399"/>
  <c r="P399" s="1"/>
  <c r="H400"/>
  <c r="P400" s="1"/>
  <c r="H401"/>
  <c r="P401" s="1"/>
  <c r="H402"/>
  <c r="P402" s="1"/>
  <c r="H403"/>
  <c r="P403" s="1"/>
  <c r="H404"/>
  <c r="P404" s="1"/>
  <c r="H405"/>
  <c r="P405" s="1"/>
  <c r="H406"/>
  <c r="P406" s="1"/>
  <c r="H407"/>
  <c r="P407" s="1"/>
  <c r="H408"/>
  <c r="P408" s="1"/>
  <c r="H409"/>
  <c r="P409" s="1"/>
  <c r="H410"/>
  <c r="P410" s="1"/>
  <c r="H411"/>
  <c r="P411" s="1"/>
  <c r="H412"/>
  <c r="P412" s="1"/>
  <c r="H413"/>
  <c r="P413" s="1"/>
  <c r="H414"/>
  <c r="P414" s="1"/>
  <c r="H415"/>
  <c r="P415" s="1"/>
  <c r="H416"/>
  <c r="P416" s="1"/>
  <c r="H417"/>
  <c r="P417" s="1"/>
  <c r="H418"/>
  <c r="P418" s="1"/>
  <c r="H419"/>
  <c r="P419" s="1"/>
  <c r="H420"/>
  <c r="P420" s="1"/>
  <c r="H421"/>
  <c r="P421" s="1"/>
  <c r="H422"/>
  <c r="P422" s="1"/>
  <c r="H423"/>
  <c r="P423" s="1"/>
  <c r="H424"/>
  <c r="P424" s="1"/>
  <c r="H425"/>
  <c r="P425" s="1"/>
  <c r="H426"/>
  <c r="P426" s="1"/>
  <c r="H427"/>
  <c r="P427" s="1"/>
  <c r="H428"/>
  <c r="P428" s="1"/>
  <c r="H429"/>
  <c r="P429" s="1"/>
  <c r="H430"/>
  <c r="P430" s="1"/>
  <c r="H431"/>
  <c r="P431" s="1"/>
  <c r="H432"/>
  <c r="P432" s="1"/>
  <c r="H433"/>
  <c r="P433" s="1"/>
  <c r="H434"/>
  <c r="P434" s="1"/>
  <c r="H435"/>
  <c r="P435" s="1"/>
  <c r="H436"/>
  <c r="P436" s="1"/>
  <c r="H437"/>
  <c r="P437" s="1"/>
  <c r="H438"/>
  <c r="P438" s="1"/>
  <c r="H439"/>
  <c r="P439" s="1"/>
  <c r="H440"/>
  <c r="P440" s="1"/>
  <c r="H441"/>
  <c r="P441" s="1"/>
  <c r="H442"/>
  <c r="P442" s="1"/>
  <c r="H443"/>
  <c r="P443" s="1"/>
  <c r="H444"/>
  <c r="P444" s="1"/>
  <c r="H445"/>
  <c r="P445" s="1"/>
  <c r="H446"/>
  <c r="P446" s="1"/>
  <c r="H447"/>
  <c r="P447" s="1"/>
  <c r="H448"/>
  <c r="P448" s="1"/>
  <c r="H449"/>
  <c r="P449" s="1"/>
  <c r="H450"/>
  <c r="P450" s="1"/>
  <c r="H451"/>
  <c r="P451" s="1"/>
  <c r="H452"/>
  <c r="P452" s="1"/>
  <c r="H453"/>
  <c r="P453" s="1"/>
  <c r="H454"/>
  <c r="P454" s="1"/>
  <c r="H455"/>
  <c r="P455" s="1"/>
  <c r="H456"/>
  <c r="P456" s="1"/>
  <c r="H457"/>
  <c r="P457" s="1"/>
  <c r="H458"/>
  <c r="P458" s="1"/>
  <c r="H459"/>
  <c r="P459" s="1"/>
  <c r="H460"/>
  <c r="P460" s="1"/>
  <c r="H461"/>
  <c r="P461" s="1"/>
  <c r="H462"/>
  <c r="P462" s="1"/>
  <c r="H463"/>
  <c r="P463" s="1"/>
  <c r="H464"/>
  <c r="P464" s="1"/>
  <c r="H465"/>
  <c r="P465" s="1"/>
  <c r="H466"/>
  <c r="P466" s="1"/>
  <c r="H467"/>
  <c r="P467" s="1"/>
  <c r="H468"/>
  <c r="P468" s="1"/>
  <c r="H469"/>
  <c r="P469" s="1"/>
  <c r="H470"/>
  <c r="P470" s="1"/>
  <c r="H471"/>
  <c r="P471" s="1"/>
  <c r="H472"/>
  <c r="P472" s="1"/>
  <c r="H473"/>
  <c r="P473" s="1"/>
  <c r="H474"/>
  <c r="P474" s="1"/>
  <c r="H475"/>
  <c r="P475" s="1"/>
  <c r="H476"/>
  <c r="P476" s="1"/>
  <c r="H477"/>
  <c r="P477" s="1"/>
  <c r="H478"/>
  <c r="P478" s="1"/>
  <c r="H479"/>
  <c r="P479" s="1"/>
  <c r="H480"/>
  <c r="P480" s="1"/>
  <c r="H481"/>
  <c r="P481" s="1"/>
  <c r="H482"/>
  <c r="P482" s="1"/>
  <c r="H483"/>
  <c r="P483" s="1"/>
  <c r="H484"/>
  <c r="P484" s="1"/>
  <c r="H485"/>
  <c r="P485" s="1"/>
  <c r="H486"/>
  <c r="P486" s="1"/>
  <c r="H487"/>
  <c r="P487" s="1"/>
  <c r="H488"/>
  <c r="P488" s="1"/>
  <c r="H489"/>
  <c r="P489" s="1"/>
  <c r="H490"/>
  <c r="P490" s="1"/>
  <c r="H491"/>
  <c r="P491" s="1"/>
  <c r="H492"/>
  <c r="P492" s="1"/>
  <c r="H493"/>
  <c r="P493" s="1"/>
  <c r="H494"/>
  <c r="P494" s="1"/>
  <c r="H495"/>
  <c r="P495" s="1"/>
  <c r="H496"/>
  <c r="P496" s="1"/>
  <c r="H497"/>
  <c r="P497" s="1"/>
  <c r="H498"/>
  <c r="P498" s="1"/>
  <c r="H499"/>
  <c r="P499" s="1"/>
  <c r="H500"/>
  <c r="P500" s="1"/>
  <c r="H501"/>
  <c r="P501" s="1"/>
  <c r="H502"/>
  <c r="P502" s="1"/>
  <c r="H503"/>
  <c r="P503" s="1"/>
  <c r="H504"/>
  <c r="P504" s="1"/>
  <c r="H505"/>
  <c r="P505" s="1"/>
  <c r="H506"/>
  <c r="P506" s="1"/>
  <c r="H507"/>
  <c r="P507" s="1"/>
  <c r="H508"/>
  <c r="P508" s="1"/>
  <c r="H509"/>
  <c r="P509" s="1"/>
  <c r="H510"/>
  <c r="P510" s="1"/>
  <c r="H511"/>
  <c r="P511" s="1"/>
  <c r="H512"/>
  <c r="P512" s="1"/>
  <c r="H513"/>
  <c r="P513" s="1"/>
  <c r="H514"/>
  <c r="P514" s="1"/>
  <c r="H515"/>
  <c r="P515" s="1"/>
  <c r="H516"/>
  <c r="P516" s="1"/>
  <c r="H517"/>
  <c r="P517" s="1"/>
  <c r="H518"/>
  <c r="P518" s="1"/>
  <c r="H519"/>
  <c r="P519" s="1"/>
  <c r="H520"/>
  <c r="P520" s="1"/>
  <c r="H521"/>
  <c r="P521" s="1"/>
  <c r="H522"/>
  <c r="P522" s="1"/>
  <c r="H523"/>
  <c r="P523" s="1"/>
  <c r="H524"/>
  <c r="P524" s="1"/>
  <c r="H525"/>
  <c r="P525" s="1"/>
  <c r="H526"/>
  <c r="P526" s="1"/>
  <c r="H527"/>
  <c r="P527" s="1"/>
  <c r="H528"/>
  <c r="P528" s="1"/>
  <c r="H529"/>
  <c r="P529" s="1"/>
  <c r="H530"/>
  <c r="P530" s="1"/>
  <c r="H531"/>
  <c r="P531" s="1"/>
  <c r="H532"/>
  <c r="P532" s="1"/>
  <c r="H533"/>
  <c r="P533" s="1"/>
  <c r="H534"/>
  <c r="P534" s="1"/>
  <c r="H535"/>
  <c r="P535" s="1"/>
  <c r="H536"/>
  <c r="P536" s="1"/>
  <c r="H537"/>
  <c r="P537" s="1"/>
  <c r="H538"/>
  <c r="P538" s="1"/>
  <c r="H539"/>
  <c r="P539" s="1"/>
  <c r="H540"/>
  <c r="P540" s="1"/>
  <c r="H541"/>
  <c r="P541" s="1"/>
  <c r="H542"/>
  <c r="P542" s="1"/>
  <c r="H543"/>
  <c r="P543" s="1"/>
  <c r="H544"/>
  <c r="P544" s="1"/>
  <c r="H545"/>
  <c r="P545" s="1"/>
  <c r="H546"/>
  <c r="P546" s="1"/>
  <c r="H547"/>
  <c r="P547" s="1"/>
  <c r="H548"/>
  <c r="P548" s="1"/>
  <c r="H549"/>
  <c r="P549" s="1"/>
  <c r="H550"/>
  <c r="P550" s="1"/>
  <c r="H551"/>
  <c r="P551" s="1"/>
  <c r="H552"/>
  <c r="P552" s="1"/>
  <c r="H553"/>
  <c r="P553" s="1"/>
  <c r="H554"/>
  <c r="P554" s="1"/>
  <c r="H555"/>
  <c r="P555" s="1"/>
  <c r="H556"/>
  <c r="P556" s="1"/>
  <c r="H557"/>
  <c r="P557" s="1"/>
  <c r="H558"/>
  <c r="P558" s="1"/>
  <c r="H559"/>
  <c r="P559" s="1"/>
  <c r="H560"/>
  <c r="P560" s="1"/>
  <c r="H561"/>
  <c r="P561" s="1"/>
  <c r="H562"/>
  <c r="P562" s="1"/>
  <c r="H563"/>
  <c r="P563" s="1"/>
  <c r="H564"/>
  <c r="P564" s="1"/>
  <c r="H565"/>
  <c r="P565" s="1"/>
  <c r="H566"/>
  <c r="P566" s="1"/>
  <c r="H567"/>
  <c r="P567" s="1"/>
  <c r="H568"/>
  <c r="P568" s="1"/>
  <c r="H569"/>
  <c r="P569" s="1"/>
  <c r="H570"/>
  <c r="P570" s="1"/>
  <c r="H571"/>
  <c r="P571" s="1"/>
  <c r="H572"/>
  <c r="P572" s="1"/>
  <c r="H573"/>
  <c r="P573" s="1"/>
  <c r="H574"/>
  <c r="P574" s="1"/>
  <c r="H575"/>
  <c r="P575" s="1"/>
  <c r="H576"/>
  <c r="P576" s="1"/>
  <c r="H577"/>
  <c r="P577" s="1"/>
  <c r="H578"/>
  <c r="P578" s="1"/>
  <c r="H579"/>
  <c r="P579" s="1"/>
  <c r="H580"/>
  <c r="P580" s="1"/>
  <c r="H581"/>
  <c r="P581" s="1"/>
  <c r="H582"/>
  <c r="P582" s="1"/>
  <c r="H583"/>
  <c r="P583" s="1"/>
  <c r="H584"/>
  <c r="P584" s="1"/>
  <c r="H585"/>
  <c r="P585" s="1"/>
  <c r="H586"/>
  <c r="P586" s="1"/>
  <c r="H587"/>
  <c r="P587" s="1"/>
  <c r="H588"/>
  <c r="P588" s="1"/>
  <c r="H589"/>
  <c r="P589" s="1"/>
  <c r="H590"/>
  <c r="P590" s="1"/>
  <c r="H591"/>
  <c r="P591" s="1"/>
  <c r="H592"/>
  <c r="P592" s="1"/>
  <c r="H593"/>
  <c r="P593" s="1"/>
  <c r="H594"/>
  <c r="P594" s="1"/>
  <c r="H595"/>
  <c r="P595" s="1"/>
  <c r="H596"/>
  <c r="P596" s="1"/>
  <c r="H597"/>
  <c r="P597" s="1"/>
  <c r="H598"/>
  <c r="P598" s="1"/>
  <c r="H599"/>
  <c r="P599" s="1"/>
  <c r="H600"/>
  <c r="P600" s="1"/>
  <c r="H601"/>
  <c r="P601" s="1"/>
  <c r="H602"/>
  <c r="P602" s="1"/>
  <c r="H603"/>
  <c r="P603" s="1"/>
  <c r="H604"/>
  <c r="P604" s="1"/>
  <c r="H605"/>
  <c r="P605" s="1"/>
  <c r="H606"/>
  <c r="P606" s="1"/>
  <c r="H607"/>
  <c r="P607" s="1"/>
  <c r="H608"/>
  <c r="P608" s="1"/>
  <c r="H609"/>
  <c r="P609" s="1"/>
  <c r="H610"/>
  <c r="P610" s="1"/>
  <c r="H611"/>
  <c r="P611" s="1"/>
  <c r="H612"/>
  <c r="P612" s="1"/>
  <c r="H613"/>
  <c r="P613" s="1"/>
  <c r="H614"/>
  <c r="P614" s="1"/>
  <c r="H615"/>
  <c r="P615" s="1"/>
  <c r="H616"/>
  <c r="P616" s="1"/>
  <c r="H617"/>
  <c r="P617" s="1"/>
  <c r="H618"/>
  <c r="P618" s="1"/>
  <c r="H619"/>
  <c r="P619" s="1"/>
  <c r="H620"/>
  <c r="P620" s="1"/>
  <c r="H621"/>
  <c r="P621" s="1"/>
  <c r="H622"/>
  <c r="P622" s="1"/>
  <c r="H623"/>
  <c r="P623" s="1"/>
  <c r="H624"/>
  <c r="P624" s="1"/>
  <c r="H625"/>
  <c r="P625" s="1"/>
  <c r="H626"/>
  <c r="P626" s="1"/>
  <c r="H627"/>
  <c r="P627" s="1"/>
  <c r="H628"/>
  <c r="P628" s="1"/>
  <c r="H629"/>
  <c r="P629" s="1"/>
  <c r="H630"/>
  <c r="P630" s="1"/>
  <c r="H631"/>
  <c r="P631" s="1"/>
  <c r="H632"/>
  <c r="P632" s="1"/>
  <c r="H633"/>
  <c r="P633" s="1"/>
  <c r="H634"/>
  <c r="P634" s="1"/>
  <c r="H635"/>
  <c r="P635" s="1"/>
  <c r="H636"/>
  <c r="P636" s="1"/>
  <c r="H637"/>
  <c r="P637" s="1"/>
  <c r="H638"/>
  <c r="P638" s="1"/>
  <c r="H639"/>
  <c r="P639" s="1"/>
  <c r="H640"/>
  <c r="P640" s="1"/>
  <c r="H641"/>
  <c r="P641" s="1"/>
  <c r="H642"/>
  <c r="P642" s="1"/>
  <c r="H643"/>
  <c r="P643" s="1"/>
  <c r="H644"/>
  <c r="P644" s="1"/>
  <c r="H645"/>
  <c r="P645" s="1"/>
  <c r="H646"/>
  <c r="P646" s="1"/>
  <c r="H647"/>
  <c r="P647" s="1"/>
  <c r="H648"/>
  <c r="P648" s="1"/>
  <c r="H649"/>
  <c r="P649" s="1"/>
  <c r="H650"/>
  <c r="P650" s="1"/>
  <c r="H651"/>
  <c r="P651" s="1"/>
  <c r="H652"/>
  <c r="P652" s="1"/>
  <c r="H653"/>
  <c r="P653" s="1"/>
  <c r="H654"/>
  <c r="P654" s="1"/>
  <c r="H655"/>
  <c r="P655" s="1"/>
  <c r="H656"/>
  <c r="P656" s="1"/>
  <c r="H657"/>
  <c r="P657" s="1"/>
  <c r="H658"/>
  <c r="P658" s="1"/>
  <c r="H659"/>
  <c r="P659" s="1"/>
  <c r="H660"/>
  <c r="P660" s="1"/>
  <c r="H661"/>
  <c r="P661" s="1"/>
  <c r="H662"/>
  <c r="P662" s="1"/>
  <c r="H663"/>
  <c r="P663" s="1"/>
  <c r="H664"/>
  <c r="P664" s="1"/>
  <c r="H665"/>
  <c r="P665" s="1"/>
  <c r="H666"/>
  <c r="P666" s="1"/>
  <c r="H667"/>
  <c r="P667" s="1"/>
  <c r="H668"/>
  <c r="P668" s="1"/>
  <c r="H669"/>
  <c r="P669" s="1"/>
  <c r="H670"/>
  <c r="P670" s="1"/>
  <c r="H671"/>
  <c r="P671" s="1"/>
  <c r="H672"/>
  <c r="P672" s="1"/>
  <c r="H673"/>
  <c r="P673" s="1"/>
  <c r="H674"/>
  <c r="P674" s="1"/>
  <c r="H675"/>
  <c r="P675" s="1"/>
  <c r="H676"/>
  <c r="P676" s="1"/>
  <c r="H677"/>
  <c r="P677" s="1"/>
  <c r="H678"/>
  <c r="P678" s="1"/>
  <c r="H679"/>
  <c r="P679" s="1"/>
  <c r="H680"/>
  <c r="P680" s="1"/>
  <c r="H681"/>
  <c r="P681" s="1"/>
  <c r="H682"/>
  <c r="P682" s="1"/>
  <c r="H683"/>
  <c r="P683" s="1"/>
  <c r="H684"/>
  <c r="P684" s="1"/>
  <c r="H685"/>
  <c r="P685" s="1"/>
  <c r="H686"/>
  <c r="P686" s="1"/>
  <c r="H687"/>
  <c r="P687" s="1"/>
  <c r="H688"/>
  <c r="P688" s="1"/>
  <c r="H689"/>
  <c r="P689" s="1"/>
  <c r="H690"/>
  <c r="P690" s="1"/>
  <c r="H691"/>
  <c r="P691" s="1"/>
  <c r="V4" i="4"/>
  <c r="T4" s="1"/>
  <c r="V3"/>
  <c r="N690" i="1"/>
  <c r="U4" i="4"/>
  <c r="H4" s="1"/>
  <c r="U3"/>
  <c r="E4"/>
  <c r="E3"/>
  <c r="G690" i="1"/>
  <c r="I690"/>
  <c r="I227"/>
  <c r="I247"/>
  <c r="I604"/>
  <c r="I367"/>
  <c r="I87"/>
  <c r="I372"/>
  <c r="I441"/>
  <c r="I100"/>
  <c r="I483"/>
  <c r="I663"/>
  <c r="I343"/>
  <c r="I291"/>
  <c r="I397"/>
  <c r="I662"/>
  <c r="I80"/>
  <c r="I413"/>
  <c r="I138"/>
  <c r="I602"/>
  <c r="I425"/>
  <c r="I579"/>
  <c r="I70"/>
  <c r="I517"/>
  <c r="I187"/>
  <c r="I434"/>
  <c r="I111"/>
  <c r="I292"/>
  <c r="I78"/>
  <c r="I191"/>
  <c r="I296"/>
  <c r="I342"/>
  <c r="I62"/>
  <c r="I120"/>
  <c r="I405"/>
  <c r="I548"/>
  <c r="I671"/>
  <c r="I171"/>
  <c r="I503"/>
  <c r="I597"/>
  <c r="I8"/>
  <c r="I182"/>
  <c r="I248"/>
  <c r="I295"/>
  <c r="I305"/>
  <c r="I456"/>
  <c r="I468"/>
  <c r="I568"/>
  <c r="I637"/>
  <c r="I47"/>
  <c r="I94"/>
  <c r="I164"/>
  <c r="I437"/>
  <c r="I605"/>
  <c r="I127"/>
  <c r="I265"/>
  <c r="I340"/>
  <c r="I361"/>
  <c r="I391"/>
  <c r="I400"/>
  <c r="I519"/>
  <c r="I558"/>
  <c r="I660"/>
  <c r="I20"/>
  <c r="I39"/>
  <c r="I97"/>
  <c r="I126"/>
  <c r="I290"/>
  <c r="I471"/>
  <c r="I514"/>
  <c r="I576"/>
  <c r="I664"/>
  <c r="I69"/>
  <c r="I71"/>
  <c r="I229"/>
  <c r="I281"/>
  <c r="I376"/>
  <c r="I417"/>
  <c r="I479"/>
  <c r="I560"/>
  <c r="I669"/>
  <c r="I85"/>
  <c r="I88"/>
  <c r="I125"/>
  <c r="I156"/>
  <c r="I165"/>
  <c r="I252"/>
  <c r="I338"/>
  <c r="I409"/>
  <c r="I457"/>
  <c r="I599"/>
  <c r="I59"/>
  <c r="I103"/>
  <c r="I148"/>
  <c r="I251"/>
  <c r="I264"/>
  <c r="I269"/>
  <c r="I327"/>
  <c r="I355"/>
  <c r="I386"/>
  <c r="I442"/>
  <c r="I448"/>
  <c r="I507"/>
  <c r="I516"/>
  <c r="I547"/>
  <c r="I559"/>
  <c r="I611"/>
  <c r="I623"/>
  <c r="I28"/>
  <c r="I123"/>
  <c r="I221"/>
  <c r="I249"/>
  <c r="I279"/>
  <c r="I371"/>
  <c r="I383"/>
  <c r="I424"/>
  <c r="I530"/>
  <c r="I557"/>
  <c r="I653"/>
  <c r="I33"/>
  <c r="I34"/>
  <c r="I109"/>
  <c r="I118"/>
  <c r="I193"/>
  <c r="I230"/>
  <c r="I244"/>
  <c r="I274"/>
  <c r="I369"/>
  <c r="I458"/>
  <c r="I526"/>
  <c r="I544"/>
  <c r="I570"/>
  <c r="I596"/>
  <c r="I146"/>
  <c r="I168"/>
  <c r="I284"/>
  <c r="I339"/>
  <c r="I399"/>
  <c r="I411"/>
  <c r="I436"/>
  <c r="I440"/>
  <c r="I572"/>
  <c r="I642"/>
  <c r="I652"/>
  <c r="I44"/>
  <c r="I50"/>
  <c r="I110"/>
  <c r="I166"/>
  <c r="I175"/>
  <c r="I177"/>
  <c r="I178"/>
  <c r="I198"/>
  <c r="I211"/>
  <c r="I241"/>
  <c r="I250"/>
  <c r="I315"/>
  <c r="I333"/>
  <c r="I337"/>
  <c r="I348"/>
  <c r="I398"/>
  <c r="I406"/>
  <c r="I460"/>
  <c r="I495"/>
  <c r="I545"/>
  <c r="I72"/>
  <c r="I77"/>
  <c r="I185"/>
  <c r="I203"/>
  <c r="I215"/>
  <c r="I233"/>
  <c r="I261"/>
  <c r="I316"/>
  <c r="I429"/>
  <c r="I438"/>
  <c r="I488"/>
  <c r="I541"/>
  <c r="I610"/>
  <c r="I647"/>
  <c r="I650"/>
  <c r="I661"/>
  <c r="I16"/>
  <c r="I133"/>
  <c r="I160"/>
  <c r="I181"/>
  <c r="I209"/>
  <c r="I257"/>
  <c r="I282"/>
  <c r="I330"/>
  <c r="I362"/>
  <c r="I377"/>
  <c r="I396"/>
  <c r="I410"/>
  <c r="I439"/>
  <c r="I452"/>
  <c r="I477"/>
  <c r="I490"/>
  <c r="I496"/>
  <c r="I538"/>
  <c r="I556"/>
  <c r="I566"/>
  <c r="I17"/>
  <c r="I79"/>
  <c r="I212"/>
  <c r="I234"/>
  <c r="I245"/>
  <c r="I253"/>
  <c r="I255"/>
  <c r="I267"/>
  <c r="I289"/>
  <c r="I325"/>
  <c r="I508"/>
  <c r="I511"/>
  <c r="I562"/>
  <c r="I567"/>
  <c r="I618"/>
  <c r="I627"/>
  <c r="I645"/>
  <c r="I666"/>
  <c r="I670"/>
  <c r="I102"/>
  <c r="I157"/>
  <c r="I206"/>
  <c r="I232"/>
  <c r="I239"/>
  <c r="I278"/>
  <c r="I298"/>
  <c r="I313"/>
  <c r="I349"/>
  <c r="I357"/>
  <c r="I393"/>
  <c r="I416"/>
  <c r="I431"/>
  <c r="I443"/>
  <c r="I454"/>
  <c r="I463"/>
  <c r="I467"/>
  <c r="I518"/>
  <c r="I536"/>
  <c r="I587"/>
  <c r="I589"/>
  <c r="I640"/>
  <c r="I641"/>
  <c r="I656"/>
  <c r="I686"/>
  <c r="I687"/>
  <c r="I688"/>
  <c r="I689"/>
  <c r="I691"/>
  <c r="I10"/>
  <c r="I29"/>
  <c r="I86"/>
  <c r="I96"/>
  <c r="I108"/>
  <c r="I114"/>
  <c r="I197"/>
  <c r="I228"/>
  <c r="I307"/>
  <c r="I318"/>
  <c r="I356"/>
  <c r="I359"/>
  <c r="I408"/>
  <c r="I464"/>
  <c r="I466"/>
  <c r="I528"/>
  <c r="I552"/>
  <c r="I594"/>
  <c r="I600"/>
  <c r="I615"/>
  <c r="I636"/>
  <c r="I56"/>
  <c r="I65"/>
  <c r="I74"/>
  <c r="I158"/>
  <c r="I172"/>
  <c r="I202"/>
  <c r="I254"/>
  <c r="I294"/>
  <c r="I335"/>
  <c r="I428"/>
  <c r="I473"/>
  <c r="I474"/>
  <c r="I498"/>
  <c r="I509"/>
  <c r="I551"/>
  <c r="I577"/>
  <c r="I581"/>
  <c r="I32"/>
  <c r="I129"/>
  <c r="I162"/>
  <c r="I173"/>
  <c r="I174"/>
  <c r="I184"/>
  <c r="I328"/>
  <c r="I378"/>
  <c r="I384"/>
  <c r="I414"/>
  <c r="I427"/>
  <c r="I499"/>
  <c r="I504"/>
  <c r="I515"/>
  <c r="I537"/>
  <c r="I582"/>
  <c r="I585"/>
  <c r="I591"/>
  <c r="I15"/>
  <c r="I64"/>
  <c r="I190"/>
  <c r="I194"/>
  <c r="I336"/>
  <c r="I366"/>
  <c r="I379"/>
  <c r="I415"/>
  <c r="I459"/>
  <c r="I461"/>
  <c r="I472"/>
  <c r="I476"/>
  <c r="I502"/>
  <c r="I527"/>
  <c r="I543"/>
  <c r="I546"/>
  <c r="I592"/>
  <c r="I30"/>
  <c r="I49"/>
  <c r="I179"/>
  <c r="I207"/>
  <c r="I240"/>
  <c r="I242"/>
  <c r="I273"/>
  <c r="I485"/>
  <c r="I492"/>
  <c r="I565"/>
  <c r="I601"/>
  <c r="I672"/>
  <c r="I9"/>
  <c r="I42"/>
  <c r="I67"/>
  <c r="I116"/>
  <c r="I140"/>
  <c r="I150"/>
  <c r="I236"/>
  <c r="I287"/>
  <c r="I375"/>
  <c r="I445"/>
  <c r="I639"/>
  <c r="I19"/>
  <c r="I81"/>
  <c r="I105"/>
  <c r="I117"/>
  <c r="I119"/>
  <c r="I137"/>
  <c r="I176"/>
  <c r="I183"/>
  <c r="I276"/>
  <c r="I311"/>
  <c r="I419"/>
  <c r="I569"/>
  <c r="I625"/>
  <c r="I48"/>
  <c r="I53"/>
  <c r="I75"/>
  <c r="I214"/>
  <c r="I223"/>
  <c r="I243"/>
  <c r="I262"/>
  <c r="I283"/>
  <c r="I380"/>
  <c r="I382"/>
  <c r="I394"/>
  <c r="I446"/>
  <c r="I574"/>
  <c r="I575"/>
  <c r="I595"/>
  <c r="I644"/>
  <c r="I152"/>
  <c r="I154"/>
  <c r="I163"/>
  <c r="I231"/>
  <c r="I314"/>
  <c r="I317"/>
  <c r="I322"/>
  <c r="I449"/>
  <c r="I487"/>
  <c r="I489"/>
  <c r="I501"/>
  <c r="I513"/>
  <c r="I525"/>
  <c r="I578"/>
  <c r="I606"/>
  <c r="I648"/>
  <c r="I22"/>
  <c r="I25"/>
  <c r="I46"/>
  <c r="I66"/>
  <c r="I95"/>
  <c r="I224"/>
  <c r="I226"/>
  <c r="I238"/>
  <c r="I323"/>
  <c r="I363"/>
  <c r="I420"/>
  <c r="I531"/>
  <c r="I555"/>
  <c r="I629"/>
  <c r="I649"/>
  <c r="I141"/>
  <c r="I401"/>
  <c r="I598"/>
  <c r="I26"/>
  <c r="I104"/>
  <c r="I288"/>
  <c r="I309"/>
  <c r="I395"/>
  <c r="I447"/>
  <c r="I561"/>
  <c r="I609"/>
  <c r="I646"/>
  <c r="I37"/>
  <c r="I130"/>
  <c r="I170"/>
  <c r="I201"/>
  <c r="I364"/>
  <c r="I390"/>
  <c r="I430"/>
  <c r="I482"/>
  <c r="I657"/>
  <c r="I11"/>
  <c r="I60"/>
  <c r="I304"/>
  <c r="I469"/>
  <c r="I493"/>
  <c r="I529"/>
  <c r="I549"/>
  <c r="I651"/>
  <c r="I658"/>
  <c r="I41"/>
  <c r="I188"/>
  <c r="I210"/>
  <c r="I272"/>
  <c r="I297"/>
  <c r="I299"/>
  <c r="I354"/>
  <c r="I374"/>
  <c r="I613"/>
  <c r="I620"/>
  <c r="I36"/>
  <c r="I84"/>
  <c r="I91"/>
  <c r="I142"/>
  <c r="I344"/>
  <c r="I350"/>
  <c r="I352"/>
  <c r="I535"/>
  <c r="I593"/>
  <c r="I622"/>
  <c r="I659"/>
  <c r="I68"/>
  <c r="I407"/>
  <c r="I588"/>
  <c r="I616"/>
  <c r="I633"/>
  <c r="I655"/>
  <c r="I13"/>
  <c r="I73"/>
  <c r="I131"/>
  <c r="I151"/>
  <c r="I246"/>
  <c r="I256"/>
  <c r="I310"/>
  <c r="I365"/>
  <c r="I432"/>
  <c r="I563"/>
  <c r="I583"/>
  <c r="I619"/>
  <c r="I667"/>
  <c r="I5"/>
  <c r="I106"/>
  <c r="I143"/>
  <c r="I167"/>
  <c r="I392"/>
  <c r="I444"/>
  <c r="I478"/>
  <c r="I486"/>
  <c r="I83"/>
  <c r="I98"/>
  <c r="I136"/>
  <c r="I161"/>
  <c r="I196"/>
  <c r="I303"/>
  <c r="I329"/>
  <c r="I358"/>
  <c r="I573"/>
  <c r="I57"/>
  <c r="I195"/>
  <c r="I237"/>
  <c r="I319"/>
  <c r="I324"/>
  <c r="I500"/>
  <c r="I505"/>
  <c r="I82"/>
  <c r="I199"/>
  <c r="I270"/>
  <c r="I638"/>
  <c r="I52"/>
  <c r="I55"/>
  <c r="I475"/>
  <c r="I481"/>
  <c r="I571"/>
  <c r="I621"/>
  <c r="I45"/>
  <c r="I132"/>
  <c r="I455"/>
  <c r="I521"/>
  <c r="I540"/>
  <c r="I607"/>
  <c r="I665"/>
  <c r="I553"/>
  <c r="I628"/>
  <c r="I18"/>
  <c r="I144"/>
  <c r="I491"/>
  <c r="I539"/>
  <c r="I590"/>
  <c r="I115"/>
  <c r="I139"/>
  <c r="I153"/>
  <c r="I213"/>
  <c r="I300"/>
  <c r="I24"/>
  <c r="I286"/>
  <c r="I293"/>
  <c r="I523"/>
  <c r="I220"/>
  <c r="I43"/>
  <c r="I93"/>
  <c r="I134"/>
  <c r="I180"/>
  <c r="I218"/>
  <c r="I306"/>
  <c r="I346"/>
  <c r="I135"/>
  <c r="I225"/>
  <c r="I512"/>
  <c r="I564"/>
  <c r="I38"/>
  <c r="I113"/>
  <c r="I147"/>
  <c r="I403"/>
  <c r="I550"/>
  <c r="I643"/>
  <c r="I189"/>
  <c r="I321"/>
  <c r="I368"/>
  <c r="I387"/>
  <c r="I404"/>
  <c r="I31"/>
  <c r="I208"/>
  <c r="I421"/>
  <c r="I484"/>
  <c r="I534"/>
  <c r="I222"/>
  <c r="I263"/>
  <c r="I450"/>
  <c r="I347"/>
  <c r="I360"/>
  <c r="I418"/>
  <c r="I435"/>
  <c r="I612"/>
  <c r="I14"/>
  <c r="I21"/>
  <c r="I192"/>
  <c r="I200"/>
  <c r="I332"/>
  <c r="I4"/>
  <c r="I23"/>
  <c r="I285"/>
  <c r="I480"/>
  <c r="I51"/>
  <c r="I280"/>
  <c r="I433"/>
  <c r="I277"/>
  <c r="I554"/>
  <c r="I27"/>
  <c r="I99"/>
  <c r="I186"/>
  <c r="I205"/>
  <c r="I388"/>
  <c r="I112"/>
  <c r="I381"/>
  <c r="I614"/>
  <c r="I634"/>
  <c r="I412"/>
  <c r="I632"/>
  <c r="I40"/>
  <c r="I128"/>
  <c r="I373"/>
  <c r="I524"/>
  <c r="I668"/>
  <c r="I107"/>
  <c r="I654"/>
  <c r="I63"/>
  <c r="I275"/>
  <c r="I385"/>
  <c r="I522"/>
  <c r="I617"/>
  <c r="I681"/>
  <c r="I58"/>
  <c r="I89"/>
  <c r="I121"/>
  <c r="I124"/>
  <c r="I235"/>
  <c r="I603"/>
  <c r="I90"/>
  <c r="I260"/>
  <c r="I494"/>
  <c r="I520"/>
  <c r="I61"/>
  <c r="I216"/>
  <c r="I334"/>
  <c r="I341"/>
  <c r="I580"/>
  <c r="I12"/>
  <c r="I149"/>
  <c r="I320"/>
  <c r="I389"/>
  <c r="I402"/>
  <c r="I497"/>
  <c r="I3"/>
  <c r="I204"/>
  <c r="I258"/>
  <c r="I268"/>
  <c r="I308"/>
  <c r="I470"/>
  <c r="I626"/>
  <c r="I679"/>
  <c r="I92"/>
  <c r="I302"/>
  <c r="I422"/>
  <c r="I451"/>
  <c r="I465"/>
  <c r="I532"/>
  <c r="I542"/>
  <c r="I635"/>
  <c r="I76"/>
  <c r="I122"/>
  <c r="I159"/>
  <c r="I331"/>
  <c r="I370"/>
  <c r="I678"/>
  <c r="I217"/>
  <c r="I453"/>
  <c r="I533"/>
  <c r="I608"/>
  <c r="I675"/>
  <c r="I676"/>
  <c r="I684"/>
  <c r="I7"/>
  <c r="I101"/>
  <c r="I155"/>
  <c r="I426"/>
  <c r="I462"/>
  <c r="I584"/>
  <c r="I680"/>
  <c r="I266"/>
  <c r="I353"/>
  <c r="I219"/>
  <c r="I259"/>
  <c r="I423"/>
  <c r="I506"/>
  <c r="I630"/>
  <c r="I677"/>
  <c r="I683"/>
  <c r="I35"/>
  <c r="I54"/>
  <c r="I673"/>
  <c r="I351"/>
  <c r="I6"/>
  <c r="I312"/>
  <c r="I145"/>
  <c r="I271"/>
  <c r="I624"/>
  <c r="I631"/>
  <c r="I674"/>
  <c r="I682"/>
  <c r="I326"/>
  <c r="I510"/>
  <c r="I586"/>
  <c r="I169"/>
  <c r="I301"/>
  <c r="I685"/>
  <c r="I34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1"/>
  <c r="G4"/>
  <c r="G5"/>
  <c r="G3"/>
  <c r="N686"/>
  <c r="N687"/>
  <c r="N688"/>
  <c r="N689"/>
  <c r="N691"/>
  <c r="N227"/>
  <c r="N247"/>
  <c r="N604"/>
  <c r="N367"/>
  <c r="N87"/>
  <c r="N372"/>
  <c r="N441"/>
  <c r="N100"/>
  <c r="N483"/>
  <c r="N663"/>
  <c r="N343"/>
  <c r="N291"/>
  <c r="N397"/>
  <c r="N662"/>
  <c r="N80"/>
  <c r="N413"/>
  <c r="N138"/>
  <c r="N602"/>
  <c r="N425"/>
  <c r="N579"/>
  <c r="N517"/>
  <c r="N70"/>
  <c r="N434"/>
  <c r="N187"/>
  <c r="N111"/>
  <c r="N292"/>
  <c r="N296"/>
  <c r="N78"/>
  <c r="N342"/>
  <c r="N191"/>
  <c r="N120"/>
  <c r="N548"/>
  <c r="N671"/>
  <c r="N62"/>
  <c r="N405"/>
  <c r="N171"/>
  <c r="N597"/>
  <c r="N503"/>
  <c r="N182"/>
  <c r="N248"/>
  <c r="N468"/>
  <c r="N8"/>
  <c r="N637"/>
  <c r="N456"/>
  <c r="N568"/>
  <c r="N295"/>
  <c r="N305"/>
  <c r="N605"/>
  <c r="N47"/>
  <c r="N94"/>
  <c r="N164"/>
  <c r="N437"/>
  <c r="N391"/>
  <c r="N340"/>
  <c r="N400"/>
  <c r="N519"/>
  <c r="N127"/>
  <c r="N361"/>
  <c r="N660"/>
  <c r="N265"/>
  <c r="N558"/>
  <c r="N126"/>
  <c r="N97"/>
  <c r="N664"/>
  <c r="N514"/>
  <c r="N471"/>
  <c r="N576"/>
  <c r="N39"/>
  <c r="N290"/>
  <c r="N20"/>
  <c r="N560"/>
  <c r="N71"/>
  <c r="N376"/>
  <c r="N281"/>
  <c r="N417"/>
  <c r="N479"/>
  <c r="N69"/>
  <c r="N229"/>
  <c r="N669"/>
  <c r="N125"/>
  <c r="N88"/>
  <c r="N156"/>
  <c r="N165"/>
  <c r="N338"/>
  <c r="N409"/>
  <c r="N85"/>
  <c r="N252"/>
  <c r="N599"/>
  <c r="N457"/>
  <c r="N547"/>
  <c r="N507"/>
  <c r="N269"/>
  <c r="N148"/>
  <c r="N386"/>
  <c r="N442"/>
  <c r="N611"/>
  <c r="N623"/>
  <c r="N103"/>
  <c r="N516"/>
  <c r="N327"/>
  <c r="N251"/>
  <c r="N59"/>
  <c r="N448"/>
  <c r="N355"/>
  <c r="N264"/>
  <c r="N559"/>
  <c r="N653"/>
  <c r="N123"/>
  <c r="N28"/>
  <c r="N371"/>
  <c r="N279"/>
  <c r="N424"/>
  <c r="N221"/>
  <c r="N383"/>
  <c r="N557"/>
  <c r="N249"/>
  <c r="N530"/>
  <c r="N244"/>
  <c r="N544"/>
  <c r="N570"/>
  <c r="N109"/>
  <c r="N118"/>
  <c r="N193"/>
  <c r="N526"/>
  <c r="N34"/>
  <c r="N458"/>
  <c r="N369"/>
  <c r="N274"/>
  <c r="N33"/>
  <c r="N596"/>
  <c r="N230"/>
  <c r="N146"/>
  <c r="N436"/>
  <c r="N652"/>
  <c r="N642"/>
  <c r="N440"/>
  <c r="N411"/>
  <c r="N399"/>
  <c r="N572"/>
  <c r="N339"/>
  <c r="N168"/>
  <c r="N284"/>
  <c r="N110"/>
  <c r="N460"/>
  <c r="N495"/>
  <c r="N250"/>
  <c r="N545"/>
  <c r="N175"/>
  <c r="N333"/>
  <c r="N348"/>
  <c r="N198"/>
  <c r="N178"/>
  <c r="N315"/>
  <c r="N211"/>
  <c r="N337"/>
  <c r="N398"/>
  <c r="N177"/>
  <c r="N241"/>
  <c r="N50"/>
  <c r="N44"/>
  <c r="N166"/>
  <c r="N406"/>
  <c r="N541"/>
  <c r="N610"/>
  <c r="N438"/>
  <c r="N647"/>
  <c r="N72"/>
  <c r="N316"/>
  <c r="N77"/>
  <c r="N185"/>
  <c r="N215"/>
  <c r="N661"/>
  <c r="N233"/>
  <c r="N429"/>
  <c r="N488"/>
  <c r="N203"/>
  <c r="N650"/>
  <c r="N261"/>
  <c r="N377"/>
  <c r="N209"/>
  <c r="N496"/>
  <c r="N490"/>
  <c r="N16"/>
  <c r="N556"/>
  <c r="N133"/>
  <c r="N362"/>
  <c r="N452"/>
  <c r="N538"/>
  <c r="N439"/>
  <c r="N160"/>
  <c r="N410"/>
  <c r="N396"/>
  <c r="N181"/>
  <c r="N257"/>
  <c r="N330"/>
  <c r="N566"/>
  <c r="N282"/>
  <c r="N477"/>
  <c r="N666"/>
  <c r="N212"/>
  <c r="N511"/>
  <c r="N508"/>
  <c r="N79"/>
  <c r="N255"/>
  <c r="N618"/>
  <c r="N234"/>
  <c r="N325"/>
  <c r="N645"/>
  <c r="N245"/>
  <c r="N289"/>
  <c r="N567"/>
  <c r="N267"/>
  <c r="N17"/>
  <c r="N253"/>
  <c r="N627"/>
  <c r="N670"/>
  <c r="N562"/>
  <c r="N102"/>
  <c r="N587"/>
  <c r="N298"/>
  <c r="N206"/>
  <c r="N467"/>
  <c r="N393"/>
  <c r="N157"/>
  <c r="N641"/>
  <c r="N640"/>
  <c r="N357"/>
  <c r="N454"/>
  <c r="N431"/>
  <c r="N239"/>
  <c r="N536"/>
  <c r="N416"/>
  <c r="N589"/>
  <c r="N349"/>
  <c r="N313"/>
  <c r="N518"/>
  <c r="N656"/>
  <c r="N463"/>
  <c r="N443"/>
  <c r="N232"/>
  <c r="N278"/>
  <c r="N96"/>
  <c r="N594"/>
  <c r="N636"/>
  <c r="N552"/>
  <c r="N464"/>
  <c r="N615"/>
  <c r="N86"/>
  <c r="N466"/>
  <c r="N108"/>
  <c r="N408"/>
  <c r="N600"/>
  <c r="N359"/>
  <c r="N318"/>
  <c r="N29"/>
  <c r="N197"/>
  <c r="N114"/>
  <c r="N356"/>
  <c r="N528"/>
  <c r="N228"/>
  <c r="N10"/>
  <c r="N307"/>
  <c r="N294"/>
  <c r="N551"/>
  <c r="N335"/>
  <c r="N509"/>
  <c r="N498"/>
  <c r="N254"/>
  <c r="N581"/>
  <c r="N158"/>
  <c r="N74"/>
  <c r="N172"/>
  <c r="N428"/>
  <c r="N474"/>
  <c r="N202"/>
  <c r="N577"/>
  <c r="N56"/>
  <c r="N65"/>
  <c r="N537"/>
  <c r="N129"/>
  <c r="N384"/>
  <c r="N515"/>
  <c r="N499"/>
  <c r="N173"/>
  <c r="N414"/>
  <c r="N184"/>
  <c r="N378"/>
  <c r="N162"/>
  <c r="N504"/>
  <c r="N582"/>
  <c r="N585"/>
  <c r="N328"/>
  <c r="N32"/>
  <c r="N174"/>
  <c r="N591"/>
  <c r="N427"/>
  <c r="N336"/>
  <c r="N194"/>
  <c r="N64"/>
  <c r="N527"/>
  <c r="N543"/>
  <c r="N546"/>
  <c r="N415"/>
  <c r="N366"/>
  <c r="N461"/>
  <c r="N476"/>
  <c r="N472"/>
  <c r="N592"/>
  <c r="N190"/>
  <c r="N379"/>
  <c r="N15"/>
  <c r="N459"/>
  <c r="N502"/>
  <c r="N242"/>
  <c r="N672"/>
  <c r="N207"/>
  <c r="N273"/>
  <c r="N565"/>
  <c r="N179"/>
  <c r="N492"/>
  <c r="N49"/>
  <c r="N240"/>
  <c r="N601"/>
  <c r="N485"/>
  <c r="N30"/>
  <c r="N42"/>
  <c r="N287"/>
  <c r="N9"/>
  <c r="N236"/>
  <c r="N150"/>
  <c r="N67"/>
  <c r="N375"/>
  <c r="N140"/>
  <c r="N116"/>
  <c r="N445"/>
  <c r="N639"/>
  <c r="N119"/>
  <c r="N276"/>
  <c r="N81"/>
  <c r="N19"/>
  <c r="N311"/>
  <c r="N183"/>
  <c r="N419"/>
  <c r="N176"/>
  <c r="N105"/>
  <c r="N117"/>
  <c r="N137"/>
  <c r="N625"/>
  <c r="N569"/>
  <c r="N243"/>
  <c r="N214"/>
  <c r="N574"/>
  <c r="N446"/>
  <c r="N380"/>
  <c r="N595"/>
  <c r="N262"/>
  <c r="N575"/>
  <c r="N644"/>
  <c r="N75"/>
  <c r="N223"/>
  <c r="N394"/>
  <c r="N48"/>
  <c r="N382"/>
  <c r="N53"/>
  <c r="N283"/>
  <c r="N154"/>
  <c r="N163"/>
  <c r="N501"/>
  <c r="N487"/>
  <c r="N489"/>
  <c r="N578"/>
  <c r="N317"/>
  <c r="N322"/>
  <c r="N513"/>
  <c r="N648"/>
  <c r="N314"/>
  <c r="N231"/>
  <c r="N152"/>
  <c r="N449"/>
  <c r="N606"/>
  <c r="N525"/>
  <c r="N238"/>
  <c r="N66"/>
  <c r="N226"/>
  <c r="N25"/>
  <c r="N22"/>
  <c r="N649"/>
  <c r="N224"/>
  <c r="N363"/>
  <c r="N46"/>
  <c r="N531"/>
  <c r="N323"/>
  <c r="N629"/>
  <c r="N95"/>
  <c r="N555"/>
  <c r="N420"/>
  <c r="N598"/>
  <c r="N401"/>
  <c r="N141"/>
  <c r="N561"/>
  <c r="N395"/>
  <c r="N309"/>
  <c r="N609"/>
  <c r="N447"/>
  <c r="N288"/>
  <c r="N646"/>
  <c r="N104"/>
  <c r="N26"/>
  <c r="N430"/>
  <c r="N657"/>
  <c r="N390"/>
  <c r="N130"/>
  <c r="N170"/>
  <c r="N364"/>
  <c r="N201"/>
  <c r="N37"/>
  <c r="N482"/>
  <c r="N473"/>
  <c r="N529"/>
  <c r="N549"/>
  <c r="N658"/>
  <c r="N60"/>
  <c r="N651"/>
  <c r="N304"/>
  <c r="N493"/>
  <c r="N11"/>
  <c r="N469"/>
  <c r="N272"/>
  <c r="N41"/>
  <c r="N188"/>
  <c r="N299"/>
  <c r="N210"/>
  <c r="N354"/>
  <c r="N374"/>
  <c r="N613"/>
  <c r="N620"/>
  <c r="N297"/>
  <c r="N344"/>
  <c r="N659"/>
  <c r="N350"/>
  <c r="N622"/>
  <c r="N593"/>
  <c r="N352"/>
  <c r="N535"/>
  <c r="N142"/>
  <c r="N84"/>
  <c r="N91"/>
  <c r="N36"/>
  <c r="N68"/>
  <c r="N633"/>
  <c r="N588"/>
  <c r="N616"/>
  <c r="N655"/>
  <c r="N407"/>
  <c r="N563"/>
  <c r="N310"/>
  <c r="N151"/>
  <c r="N583"/>
  <c r="N13"/>
  <c r="N432"/>
  <c r="N73"/>
  <c r="N365"/>
  <c r="N246"/>
  <c r="N131"/>
  <c r="N256"/>
  <c r="N667"/>
  <c r="N619"/>
  <c r="N143"/>
  <c r="N478"/>
  <c r="N106"/>
  <c r="N392"/>
  <c r="N5"/>
  <c r="N167"/>
  <c r="N486"/>
  <c r="N444"/>
  <c r="N573"/>
  <c r="N98"/>
  <c r="N358"/>
  <c r="N161"/>
  <c r="N83"/>
  <c r="N329"/>
  <c r="N136"/>
  <c r="N303"/>
  <c r="N196"/>
  <c r="N324"/>
  <c r="N57"/>
  <c r="N505"/>
  <c r="N195"/>
  <c r="N500"/>
  <c r="N237"/>
  <c r="N319"/>
  <c r="N82"/>
  <c r="N270"/>
  <c r="N199"/>
  <c r="N638"/>
  <c r="N621"/>
  <c r="N475"/>
  <c r="N52"/>
  <c r="N481"/>
  <c r="N571"/>
  <c r="N55"/>
  <c r="N607"/>
  <c r="N540"/>
  <c r="N45"/>
  <c r="N455"/>
  <c r="N665"/>
  <c r="N132"/>
  <c r="N521"/>
  <c r="N553"/>
  <c r="N628"/>
  <c r="N144"/>
  <c r="N18"/>
  <c r="N590"/>
  <c r="N539"/>
  <c r="N491"/>
  <c r="N139"/>
  <c r="N115"/>
  <c r="N153"/>
  <c r="N213"/>
  <c r="N300"/>
  <c r="N24"/>
  <c r="N286"/>
  <c r="N523"/>
  <c r="N293"/>
  <c r="N220"/>
  <c r="N43"/>
  <c r="N134"/>
  <c r="N218"/>
  <c r="N93"/>
  <c r="N346"/>
  <c r="N306"/>
  <c r="N180"/>
  <c r="N225"/>
  <c r="N135"/>
  <c r="N512"/>
  <c r="N564"/>
  <c r="N113"/>
  <c r="N643"/>
  <c r="N403"/>
  <c r="N550"/>
  <c r="N38"/>
  <c r="N147"/>
  <c r="N189"/>
  <c r="N404"/>
  <c r="N387"/>
  <c r="N368"/>
  <c r="N321"/>
  <c r="N534"/>
  <c r="N484"/>
  <c r="N208"/>
  <c r="N31"/>
  <c r="N421"/>
  <c r="N222"/>
  <c r="N450"/>
  <c r="N263"/>
  <c r="N360"/>
  <c r="N612"/>
  <c r="N418"/>
  <c r="N435"/>
  <c r="N347"/>
  <c r="N21"/>
  <c r="N332"/>
  <c r="N200"/>
  <c r="N14"/>
  <c r="N192"/>
  <c r="N480"/>
  <c r="N23"/>
  <c r="N285"/>
  <c r="N4"/>
  <c r="N51"/>
  <c r="N433"/>
  <c r="N280"/>
  <c r="N277"/>
  <c r="N554"/>
  <c r="N205"/>
  <c r="N99"/>
  <c r="N388"/>
  <c r="N186"/>
  <c r="N27"/>
  <c r="N381"/>
  <c r="N614"/>
  <c r="N634"/>
  <c r="N112"/>
  <c r="N412"/>
  <c r="N632"/>
  <c r="N668"/>
  <c r="N373"/>
  <c r="N524"/>
  <c r="N40"/>
  <c r="N128"/>
  <c r="N107"/>
  <c r="N654"/>
  <c r="N63"/>
  <c r="N522"/>
  <c r="N617"/>
  <c r="N275"/>
  <c r="N681"/>
  <c r="N385"/>
  <c r="N124"/>
  <c r="N58"/>
  <c r="N235"/>
  <c r="N121"/>
  <c r="N603"/>
  <c r="N89"/>
  <c r="N494"/>
  <c r="N260"/>
  <c r="N520"/>
  <c r="N90"/>
  <c r="N216"/>
  <c r="N334"/>
  <c r="N61"/>
  <c r="N341"/>
  <c r="N580"/>
  <c r="N149"/>
  <c r="N320"/>
  <c r="N12"/>
  <c r="N497"/>
  <c r="N389"/>
  <c r="N402"/>
  <c r="N204"/>
  <c r="N3"/>
  <c r="N470"/>
  <c r="N258"/>
  <c r="N268"/>
  <c r="N679"/>
  <c r="N308"/>
  <c r="N626"/>
  <c r="N532"/>
  <c r="N92"/>
  <c r="N422"/>
  <c r="N465"/>
  <c r="N451"/>
  <c r="N302"/>
  <c r="N635"/>
  <c r="N542"/>
  <c r="N370"/>
  <c r="N331"/>
  <c r="N76"/>
  <c r="N678"/>
  <c r="N122"/>
  <c r="N159"/>
  <c r="N453"/>
  <c r="N608"/>
  <c r="N217"/>
  <c r="N675"/>
  <c r="N676"/>
  <c r="N684"/>
  <c r="N533"/>
  <c r="N7"/>
  <c r="N101"/>
  <c r="N426"/>
  <c r="N680"/>
  <c r="N462"/>
  <c r="N584"/>
  <c r="N155"/>
  <c r="N266"/>
  <c r="N353"/>
  <c r="N630"/>
  <c r="N259"/>
  <c r="N423"/>
  <c r="N506"/>
  <c r="N683"/>
  <c r="N677"/>
  <c r="N219"/>
  <c r="N54"/>
  <c r="N673"/>
  <c r="N35"/>
  <c r="N351"/>
  <c r="N6"/>
  <c r="N312"/>
  <c r="N624"/>
  <c r="N682"/>
  <c r="N145"/>
  <c r="N631"/>
  <c r="N674"/>
  <c r="N271"/>
  <c r="N510"/>
  <c r="N586"/>
  <c r="N326"/>
  <c r="N301"/>
  <c r="N169"/>
  <c r="N685"/>
  <c r="N345"/>
  <c r="L4" i="4" l="1"/>
  <c r="H3"/>
  <c r="G9" s="1"/>
  <c r="H9" s="1"/>
  <c r="D9"/>
  <c r="G11"/>
  <c r="H11" s="1"/>
  <c r="D11"/>
  <c r="E11" s="1"/>
  <c r="N15"/>
  <c r="F9"/>
  <c r="F10" s="1"/>
  <c r="W690" i="1"/>
  <c r="F3" i="4"/>
  <c r="T3"/>
  <c r="L3" s="1"/>
  <c r="W689" i="1"/>
  <c r="W687"/>
  <c r="W23"/>
  <c r="W165"/>
  <c r="W153"/>
  <c r="W5"/>
  <c r="W4"/>
  <c r="W691"/>
  <c r="W688"/>
  <c r="W686"/>
  <c r="W685"/>
  <c r="W684"/>
  <c r="W683"/>
  <c r="W682"/>
  <c r="W681"/>
  <c r="W12"/>
  <c r="W228"/>
  <c r="W3"/>
  <c r="W680"/>
  <c r="W679"/>
  <c r="W678"/>
  <c r="W677"/>
  <c r="W676"/>
  <c r="W675"/>
  <c r="W674"/>
  <c r="W673"/>
  <c r="W672"/>
  <c r="W671"/>
  <c r="W670"/>
  <c r="W669"/>
  <c r="W668"/>
  <c r="W667"/>
  <c r="W666"/>
  <c r="W665"/>
  <c r="W664"/>
  <c r="W663"/>
  <c r="W662"/>
  <c r="W661"/>
  <c r="W660"/>
  <c r="W659"/>
  <c r="W658"/>
  <c r="W657"/>
  <c r="W656"/>
  <c r="W655"/>
  <c r="W654"/>
  <c r="W653"/>
  <c r="W652"/>
  <c r="W651"/>
  <c r="W650"/>
  <c r="W649"/>
  <c r="W648"/>
  <c r="W647"/>
  <c r="W646"/>
  <c r="W645"/>
  <c r="W644"/>
  <c r="W643"/>
  <c r="W642"/>
  <c r="W641"/>
  <c r="W640"/>
  <c r="W639"/>
  <c r="W638"/>
  <c r="W637"/>
  <c r="W636"/>
  <c r="W635"/>
  <c r="W634"/>
  <c r="W633"/>
  <c r="W632"/>
  <c r="W631"/>
  <c r="W630"/>
  <c r="W629"/>
  <c r="W628"/>
  <c r="W627"/>
  <c r="W626"/>
  <c r="W625"/>
  <c r="W624"/>
  <c r="W623"/>
  <c r="W622"/>
  <c r="W621"/>
  <c r="W620"/>
  <c r="W619"/>
  <c r="W618"/>
  <c r="W617"/>
  <c r="W616"/>
  <c r="W615"/>
  <c r="W614"/>
  <c r="W613"/>
  <c r="W612"/>
  <c r="W611"/>
  <c r="W610"/>
  <c r="W609"/>
  <c r="W608"/>
  <c r="W607"/>
  <c r="W606"/>
  <c r="W605"/>
  <c r="W604"/>
  <c r="W603"/>
  <c r="W602"/>
  <c r="W601"/>
  <c r="W600"/>
  <c r="W599"/>
  <c r="W598"/>
  <c r="W597"/>
  <c r="W596"/>
  <c r="W595"/>
  <c r="W594"/>
  <c r="W593"/>
  <c r="W592"/>
  <c r="W591"/>
  <c r="W590"/>
  <c r="W589"/>
  <c r="W588"/>
  <c r="W587"/>
  <c r="W586"/>
  <c r="W585"/>
  <c r="W584"/>
  <c r="W583"/>
  <c r="W582"/>
  <c r="W581"/>
  <c r="W580"/>
  <c r="W579"/>
  <c r="W578"/>
  <c r="W577"/>
  <c r="W576"/>
  <c r="W575"/>
  <c r="W574"/>
  <c r="W573"/>
  <c r="W572"/>
  <c r="W571"/>
  <c r="W570"/>
  <c r="W569"/>
  <c r="W568"/>
  <c r="W567"/>
  <c r="W566"/>
  <c r="W565"/>
  <c r="W564"/>
  <c r="W563"/>
  <c r="W562"/>
  <c r="W561"/>
  <c r="W560"/>
  <c r="W559"/>
  <c r="W558"/>
  <c r="W557"/>
  <c r="W556"/>
  <c r="W555"/>
  <c r="W554"/>
  <c r="W553"/>
  <c r="W552"/>
  <c r="W551"/>
  <c r="W550"/>
  <c r="W549"/>
  <c r="W548"/>
  <c r="W547"/>
  <c r="W546"/>
  <c r="W545"/>
  <c r="W544"/>
  <c r="W543"/>
  <c r="W542"/>
  <c r="W541"/>
  <c r="W540"/>
  <c r="W539"/>
  <c r="W538"/>
  <c r="W537"/>
  <c r="W536"/>
  <c r="W535"/>
  <c r="W534"/>
  <c r="W533"/>
  <c r="W532"/>
  <c r="W531"/>
  <c r="W530"/>
  <c r="W529"/>
  <c r="W528"/>
  <c r="W527"/>
  <c r="W526"/>
  <c r="W525"/>
  <c r="W524"/>
  <c r="W523"/>
  <c r="W522"/>
  <c r="W521"/>
  <c r="W520"/>
  <c r="W519"/>
  <c r="W518"/>
  <c r="W517"/>
  <c r="W516"/>
  <c r="W515"/>
  <c r="W514"/>
  <c r="W513"/>
  <c r="W512"/>
  <c r="W511"/>
  <c r="W510"/>
  <c r="W509"/>
  <c r="W508"/>
  <c r="W507"/>
  <c r="W506"/>
  <c r="W505"/>
  <c r="W504"/>
  <c r="W503"/>
  <c r="W502"/>
  <c r="W501"/>
  <c r="W500"/>
  <c r="W499"/>
  <c r="W498"/>
  <c r="W497"/>
  <c r="W496"/>
  <c r="W495"/>
  <c r="W494"/>
  <c r="W493"/>
  <c r="W492"/>
  <c r="W491"/>
  <c r="W490"/>
  <c r="W489"/>
  <c r="W488"/>
  <c r="W487"/>
  <c r="W486"/>
  <c r="W485"/>
  <c r="W484"/>
  <c r="W483"/>
  <c r="W482"/>
  <c r="W481"/>
  <c r="W480"/>
  <c r="W479"/>
  <c r="W478"/>
  <c r="W477"/>
  <c r="W476"/>
  <c r="W475"/>
  <c r="W474"/>
  <c r="W473"/>
  <c r="W472"/>
  <c r="W471"/>
  <c r="W470"/>
  <c r="W469"/>
  <c r="W468"/>
  <c r="W467"/>
  <c r="W466"/>
  <c r="W465"/>
  <c r="W464"/>
  <c r="W463"/>
  <c r="W462"/>
  <c r="W461"/>
  <c r="W460"/>
  <c r="W459"/>
  <c r="W458"/>
  <c r="W457"/>
  <c r="W456"/>
  <c r="W455"/>
  <c r="W454"/>
  <c r="W453"/>
  <c r="W452"/>
  <c r="W451"/>
  <c r="W450"/>
  <c r="W449"/>
  <c r="W448"/>
  <c r="W447"/>
  <c r="W446"/>
  <c r="W445"/>
  <c r="W444"/>
  <c r="W443"/>
  <c r="W442"/>
  <c r="W441"/>
  <c r="W440"/>
  <c r="W439"/>
  <c r="W438"/>
  <c r="W437"/>
  <c r="W436"/>
  <c r="W435"/>
  <c r="W434"/>
  <c r="W433"/>
  <c r="W432"/>
  <c r="W431"/>
  <c r="W430"/>
  <c r="W429"/>
  <c r="W428"/>
  <c r="W427"/>
  <c r="W426"/>
  <c r="W425"/>
  <c r="W424"/>
  <c r="W423"/>
  <c r="W422"/>
  <c r="W421"/>
  <c r="W420"/>
  <c r="W419"/>
  <c r="W418"/>
  <c r="W417"/>
  <c r="W416"/>
  <c r="W415"/>
  <c r="W414"/>
  <c r="W413"/>
  <c r="W412"/>
  <c r="W411"/>
  <c r="W410"/>
  <c r="W409"/>
  <c r="W408"/>
  <c r="W407"/>
  <c r="W406"/>
  <c r="W405"/>
  <c r="W404"/>
  <c r="W403"/>
  <c r="W402"/>
  <c r="W401"/>
  <c r="W400"/>
  <c r="W399"/>
  <c r="W398"/>
  <c r="W397"/>
  <c r="W396"/>
  <c r="W395"/>
  <c r="W394"/>
  <c r="W393"/>
  <c r="W392"/>
  <c r="W391"/>
  <c r="W390"/>
  <c r="W389"/>
  <c r="W388"/>
  <c r="W387"/>
  <c r="W386"/>
  <c r="W385"/>
  <c r="W384"/>
  <c r="W383"/>
  <c r="W382"/>
  <c r="W381"/>
  <c r="W380"/>
  <c r="W379"/>
  <c r="W378"/>
  <c r="W377"/>
  <c r="W376"/>
  <c r="W375"/>
  <c r="W374"/>
  <c r="W373"/>
  <c r="W372"/>
  <c r="W371"/>
  <c r="W370"/>
  <c r="W369"/>
  <c r="W368"/>
  <c r="W367"/>
  <c r="W366"/>
  <c r="W365"/>
  <c r="W364"/>
  <c r="W363"/>
  <c r="W362"/>
  <c r="W361"/>
  <c r="W360"/>
  <c r="W359"/>
  <c r="W358"/>
  <c r="W357"/>
  <c r="W356"/>
  <c r="W355"/>
  <c r="W354"/>
  <c r="W353"/>
  <c r="W352"/>
  <c r="W351"/>
  <c r="W350"/>
  <c r="W349"/>
  <c r="W348"/>
  <c r="W347"/>
  <c r="W346"/>
  <c r="W345"/>
  <c r="W344"/>
  <c r="W343"/>
  <c r="W342"/>
  <c r="W341"/>
  <c r="W340"/>
  <c r="W339"/>
  <c r="W338"/>
  <c r="W337"/>
  <c r="W336"/>
  <c r="W335"/>
  <c r="W334"/>
  <c r="W333"/>
  <c r="W332"/>
  <c r="W331"/>
  <c r="W330"/>
  <c r="W329"/>
  <c r="W328"/>
  <c r="W327"/>
  <c r="W326"/>
  <c r="W325"/>
  <c r="W324"/>
  <c r="W323"/>
  <c r="W322"/>
  <c r="W321"/>
  <c r="W320"/>
  <c r="W319"/>
  <c r="W318"/>
  <c r="W317"/>
  <c r="W316"/>
  <c r="W315"/>
  <c r="W314"/>
  <c r="W313"/>
  <c r="W312"/>
  <c r="W311"/>
  <c r="W310"/>
  <c r="W309"/>
  <c r="W308"/>
  <c r="W307"/>
  <c r="W306"/>
  <c r="W305"/>
  <c r="W304"/>
  <c r="W303"/>
  <c r="W302"/>
  <c r="W301"/>
  <c r="W300"/>
  <c r="W299"/>
  <c r="W298"/>
  <c r="W297"/>
  <c r="W296"/>
  <c r="W295"/>
  <c r="W294"/>
  <c r="W293"/>
  <c r="W292"/>
  <c r="W291"/>
  <c r="W290"/>
  <c r="W289"/>
  <c r="W288"/>
  <c r="W287"/>
  <c r="W286"/>
  <c r="W285"/>
  <c r="W284"/>
  <c r="W283"/>
  <c r="W282"/>
  <c r="W281"/>
  <c r="W280"/>
  <c r="W279"/>
  <c r="W278"/>
  <c r="W277"/>
  <c r="W276"/>
  <c r="W275"/>
  <c r="W274"/>
  <c r="W273"/>
  <c r="W272"/>
  <c r="W271"/>
  <c r="W270"/>
  <c r="W269"/>
  <c r="W268"/>
  <c r="W267"/>
  <c r="W266"/>
  <c r="W265"/>
  <c r="W264"/>
  <c r="W263"/>
  <c r="W262"/>
  <c r="W261"/>
  <c r="W260"/>
  <c r="W259"/>
  <c r="W258"/>
  <c r="W257"/>
  <c r="W256"/>
  <c r="W255"/>
  <c r="W254"/>
  <c r="W253"/>
  <c r="W252"/>
  <c r="W251"/>
  <c r="W250"/>
  <c r="W249"/>
  <c r="W248"/>
  <c r="W247"/>
  <c r="W246"/>
  <c r="W245"/>
  <c r="W244"/>
  <c r="W243"/>
  <c r="W242"/>
  <c r="W241"/>
  <c r="W240"/>
  <c r="W239"/>
  <c r="W238"/>
  <c r="W237"/>
  <c r="W236"/>
  <c r="W235"/>
  <c r="W234"/>
  <c r="W233"/>
  <c r="W232"/>
  <c r="W231"/>
  <c r="W230"/>
  <c r="W229"/>
  <c r="W227"/>
  <c r="W226"/>
  <c r="W225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4"/>
  <c r="W163"/>
  <c r="W162"/>
  <c r="W161"/>
  <c r="W160"/>
  <c r="W159"/>
  <c r="W158"/>
  <c r="W157"/>
  <c r="W156"/>
  <c r="W155"/>
  <c r="W154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2"/>
  <c r="W21"/>
  <c r="W20"/>
  <c r="W19"/>
  <c r="W18"/>
  <c r="W17"/>
  <c r="W16"/>
  <c r="W15"/>
  <c r="W14"/>
  <c r="W13"/>
  <c r="W11"/>
  <c r="W10"/>
  <c r="W9"/>
  <c r="W8"/>
  <c r="W7"/>
  <c r="W6"/>
  <c r="F4" i="4"/>
  <c r="H10" l="1"/>
  <c r="F11"/>
  <c r="F12" s="1"/>
  <c r="E9"/>
  <c r="E10" s="1"/>
  <c r="D10"/>
  <c r="G10"/>
  <c r="I9"/>
  <c r="I10" s="1"/>
  <c r="I11"/>
  <c r="I12" s="1"/>
  <c r="D12"/>
  <c r="H12"/>
  <c r="E12"/>
  <c r="G12"/>
  <c r="M4"/>
  <c r="M3" l="1"/>
</calcChain>
</file>

<file path=xl/sharedStrings.xml><?xml version="1.0" encoding="utf-8"?>
<sst xmlns="http://schemas.openxmlformats.org/spreadsheetml/2006/main" count="1139" uniqueCount="951">
  <si>
    <t>ID</t>
  </si>
  <si>
    <t>武勇</t>
  </si>
  <si>
    <t>智谋</t>
  </si>
  <si>
    <t>韦昭</t>
  </si>
  <si>
    <t>伊籍</t>
  </si>
  <si>
    <t>尹赏</t>
  </si>
  <si>
    <t>尹大目</t>
  </si>
  <si>
    <t>尹默</t>
  </si>
  <si>
    <t>于禁</t>
  </si>
  <si>
    <t>于诠</t>
  </si>
  <si>
    <t>卫瓘</t>
  </si>
  <si>
    <t>袁遗</t>
  </si>
  <si>
    <t>袁胤</t>
  </si>
  <si>
    <t>阎宇</t>
  </si>
  <si>
    <t>袁涣</t>
  </si>
  <si>
    <t>袁熙</t>
  </si>
  <si>
    <t>阎行</t>
  </si>
  <si>
    <t>阎柔</t>
  </si>
  <si>
    <t>袁术</t>
  </si>
  <si>
    <t>袁尚</t>
  </si>
  <si>
    <t>袁绍</t>
  </si>
  <si>
    <t>阎象</t>
  </si>
  <si>
    <t>袁谭</t>
  </si>
  <si>
    <t>阎圃</t>
  </si>
  <si>
    <t>袁燿</t>
  </si>
  <si>
    <t>王威</t>
  </si>
  <si>
    <t>王異</t>
  </si>
  <si>
    <t>王允</t>
  </si>
  <si>
    <t>王基</t>
  </si>
  <si>
    <t>王颀</t>
  </si>
  <si>
    <t>王匡</t>
  </si>
  <si>
    <t>王业</t>
  </si>
  <si>
    <t>王经</t>
  </si>
  <si>
    <t>王伉</t>
  </si>
  <si>
    <t>王浑</t>
  </si>
  <si>
    <t>王粲</t>
  </si>
  <si>
    <t>王修</t>
  </si>
  <si>
    <t>王戎</t>
  </si>
  <si>
    <t>王肃</t>
  </si>
  <si>
    <t>王濬</t>
  </si>
  <si>
    <t>王祥</t>
  </si>
  <si>
    <t>区星</t>
  </si>
  <si>
    <t>王双</t>
  </si>
  <si>
    <t>王忠</t>
  </si>
  <si>
    <t>王昶</t>
  </si>
  <si>
    <t>王韬</t>
  </si>
  <si>
    <t>王惇</t>
  </si>
  <si>
    <t>王平</t>
  </si>
  <si>
    <t>王甫</t>
  </si>
  <si>
    <t>王门</t>
  </si>
  <si>
    <t>王淩</t>
  </si>
  <si>
    <t>王累</t>
  </si>
  <si>
    <t>王朗</t>
  </si>
  <si>
    <t>温恢</t>
  </si>
  <si>
    <t>何晏</t>
  </si>
  <si>
    <t>蒯越</t>
  </si>
  <si>
    <t>蒯良</t>
  </si>
  <si>
    <t>贾华</t>
  </si>
  <si>
    <t>华覈</t>
  </si>
  <si>
    <t>贾逵</t>
  </si>
  <si>
    <t>何仪</t>
  </si>
  <si>
    <t>华歆</t>
  </si>
  <si>
    <t>贾诩</t>
  </si>
  <si>
    <t>郭奕</t>
  </si>
  <si>
    <t>郭援</t>
  </si>
  <si>
    <t>郭嘉</t>
  </si>
  <si>
    <t>鄂焕</t>
  </si>
  <si>
    <t>郭汜</t>
  </si>
  <si>
    <t>乐就</t>
  </si>
  <si>
    <t>霍峻</t>
  </si>
  <si>
    <t>郝昭</t>
  </si>
  <si>
    <t>乐进</t>
  </si>
  <si>
    <t>乐綝</t>
  </si>
  <si>
    <t>郭图</t>
  </si>
  <si>
    <t>郭马</t>
  </si>
  <si>
    <t>郝萌</t>
  </si>
  <si>
    <t>郭攸之</t>
  </si>
  <si>
    <t>霍弋</t>
  </si>
  <si>
    <t>郭淮</t>
  </si>
  <si>
    <t>夏侯威</t>
  </si>
  <si>
    <t>夏侯渊</t>
  </si>
  <si>
    <t>夏侯恩</t>
  </si>
  <si>
    <t>夏侯和</t>
  </si>
  <si>
    <t>夏侯惠</t>
  </si>
  <si>
    <t>夏侯玄</t>
  </si>
  <si>
    <t>夏侯尚</t>
  </si>
  <si>
    <t>夏侯德</t>
  </si>
  <si>
    <t>夏侯惇</t>
  </si>
  <si>
    <t>夏侯霸</t>
  </si>
  <si>
    <t>夏侯楙</t>
  </si>
  <si>
    <t>夏侯令女</t>
  </si>
  <si>
    <t>贾充</t>
  </si>
  <si>
    <t>何植</t>
  </si>
  <si>
    <t>何进</t>
  </si>
  <si>
    <t>贺齐</t>
  </si>
  <si>
    <t>贾範</t>
  </si>
  <si>
    <t>花鬘</t>
  </si>
  <si>
    <t>华雄</t>
  </si>
  <si>
    <t>关彝</t>
  </si>
  <si>
    <t>韩胤</t>
  </si>
  <si>
    <t>关羽</t>
  </si>
  <si>
    <t>桓阶</t>
  </si>
  <si>
    <t>管亥</t>
  </si>
  <si>
    <t>毌丘俭</t>
  </si>
  <si>
    <t>毌丘秀</t>
  </si>
  <si>
    <t>毌丘甸</t>
  </si>
  <si>
    <t>韩莒子</t>
  </si>
  <si>
    <t>韩玄</t>
  </si>
  <si>
    <t>韩浩</t>
  </si>
  <si>
    <t>关兴</t>
  </si>
  <si>
    <t>关索</t>
  </si>
  <si>
    <t>韩遂</t>
  </si>
  <si>
    <t>韩嵩</t>
  </si>
  <si>
    <t>关靖</t>
  </si>
  <si>
    <t>韩暹</t>
  </si>
  <si>
    <t>阚泽</t>
  </si>
  <si>
    <t>韩忠</t>
  </si>
  <si>
    <t>关统</t>
  </si>
  <si>
    <t>韩当</t>
  </si>
  <si>
    <t>韩德</t>
  </si>
  <si>
    <t>甘宁</t>
  </si>
  <si>
    <t>桓範</t>
  </si>
  <si>
    <t>韩馥</t>
  </si>
  <si>
    <t>关平</t>
  </si>
  <si>
    <t>简雍</t>
  </si>
  <si>
    <t>颜良</t>
  </si>
  <si>
    <t>魏延</t>
  </si>
  <si>
    <t>麴义</t>
  </si>
  <si>
    <t>戏志才</t>
  </si>
  <si>
    <t>魏续</t>
  </si>
  <si>
    <t>魏邈</t>
  </si>
  <si>
    <t>魏讽</t>
  </si>
  <si>
    <t>魏攸</t>
  </si>
  <si>
    <t>牛金</t>
  </si>
  <si>
    <t>丘建</t>
  </si>
  <si>
    <t>牛辅</t>
  </si>
  <si>
    <t>丘本</t>
  </si>
  <si>
    <t>季雍</t>
  </si>
  <si>
    <t>姜维</t>
  </si>
  <si>
    <t>巩志</t>
  </si>
  <si>
    <t>桥蕤</t>
  </si>
  <si>
    <t>龚都</t>
  </si>
  <si>
    <t>桥瑁</t>
  </si>
  <si>
    <t>许仪</t>
  </si>
  <si>
    <t>许贡</t>
  </si>
  <si>
    <t>许靖</t>
  </si>
  <si>
    <t>许褚</t>
  </si>
  <si>
    <t>许攸</t>
  </si>
  <si>
    <t>纪灵</t>
  </si>
  <si>
    <t>金禕</t>
  </si>
  <si>
    <t>金环三结</t>
  </si>
  <si>
    <t>金旋</t>
  </si>
  <si>
    <t>虞汜</t>
  </si>
  <si>
    <t>虞翻</t>
  </si>
  <si>
    <t>邢道荣</t>
  </si>
  <si>
    <t>郤正</t>
  </si>
  <si>
    <t>严颜</t>
  </si>
  <si>
    <t>牵弘</t>
  </si>
  <si>
    <t>严纲</t>
  </si>
  <si>
    <t>严畯</t>
  </si>
  <si>
    <t>牵招</t>
  </si>
  <si>
    <t>严政</t>
  </si>
  <si>
    <t>严白虎</t>
  </si>
  <si>
    <t>严舆</t>
  </si>
  <si>
    <t>吴懿</t>
  </si>
  <si>
    <t>黄盖</t>
  </si>
  <si>
    <t>高幹</t>
  </si>
  <si>
    <t>黄月英</t>
  </si>
  <si>
    <t>黄权</t>
  </si>
  <si>
    <t>黄皓</t>
  </si>
  <si>
    <t>高柔</t>
  </si>
  <si>
    <t>高顺</t>
  </si>
  <si>
    <t>高翔</t>
  </si>
  <si>
    <t>高昇</t>
  </si>
  <si>
    <t>黄崇</t>
  </si>
  <si>
    <t>侯成</t>
  </si>
  <si>
    <t>侯选</t>
  </si>
  <si>
    <t>黄祖</t>
  </si>
  <si>
    <t>公孙越</t>
  </si>
  <si>
    <t>公孙渊</t>
  </si>
  <si>
    <t>公孙恭</t>
  </si>
  <si>
    <t>公孙康</t>
  </si>
  <si>
    <t>公孙瓒</t>
  </si>
  <si>
    <t>公孙续</t>
  </si>
  <si>
    <t>公孙度</t>
  </si>
  <si>
    <t>公孙範</t>
  </si>
  <si>
    <t>孔胄</t>
  </si>
  <si>
    <t>黄忠</t>
  </si>
  <si>
    <t>高定</t>
  </si>
  <si>
    <t>高堂隆</t>
  </si>
  <si>
    <t>高沛</t>
  </si>
  <si>
    <t>皇甫嵩</t>
  </si>
  <si>
    <t>孔融</t>
  </si>
  <si>
    <t>高览</t>
  </si>
  <si>
    <t>伍延</t>
  </si>
  <si>
    <t>吴巨</t>
  </si>
  <si>
    <t>国渊</t>
  </si>
  <si>
    <t>吴景</t>
  </si>
  <si>
    <t>吾彦</t>
  </si>
  <si>
    <t>吴纲</t>
  </si>
  <si>
    <t>吴国太</t>
  </si>
  <si>
    <t>胡济</t>
  </si>
  <si>
    <t>吾粲</t>
  </si>
  <si>
    <t>胡质</t>
  </si>
  <si>
    <t>吴质</t>
  </si>
  <si>
    <t>胡车兒</t>
  </si>
  <si>
    <t>胡遵</t>
  </si>
  <si>
    <t>胡轸</t>
  </si>
  <si>
    <t>顾谭</t>
  </si>
  <si>
    <t>兀突骨</t>
  </si>
  <si>
    <t>胡班</t>
  </si>
  <si>
    <t>吴班</t>
  </si>
  <si>
    <t>胡奋</t>
  </si>
  <si>
    <t>顾雍</t>
  </si>
  <si>
    <t>吴兰</t>
  </si>
  <si>
    <t>胡烈</t>
  </si>
  <si>
    <t>崔琰</t>
  </si>
  <si>
    <t>蔡琰</t>
  </si>
  <si>
    <t>蔡和</t>
  </si>
  <si>
    <t>蔡氏</t>
  </si>
  <si>
    <t>蔡中</t>
  </si>
  <si>
    <t>蔡瑁</t>
  </si>
  <si>
    <t>崔林</t>
  </si>
  <si>
    <t>左奕</t>
  </si>
  <si>
    <t>笮融</t>
  </si>
  <si>
    <t>施朔</t>
  </si>
  <si>
    <t>师纂</t>
  </si>
  <si>
    <t>司马懿</t>
  </si>
  <si>
    <t>司马炎</t>
  </si>
  <si>
    <t>司马师</t>
  </si>
  <si>
    <t>司马昭</t>
  </si>
  <si>
    <t>司马胄</t>
  </si>
  <si>
    <t>司马孚</t>
  </si>
  <si>
    <t>司马望</t>
  </si>
  <si>
    <t>司马攸</t>
  </si>
  <si>
    <t>司马朗</t>
  </si>
  <si>
    <t>谢旌</t>
  </si>
  <si>
    <t>车冑</t>
  </si>
  <si>
    <t>沙摩柯</t>
  </si>
  <si>
    <t>朱異</t>
  </si>
  <si>
    <t>周昕</t>
  </si>
  <si>
    <t>周昂</t>
  </si>
  <si>
    <t>周旨</t>
  </si>
  <si>
    <t>周仓</t>
  </si>
  <si>
    <t>周泰</t>
  </si>
  <si>
    <t>州泰</t>
  </si>
  <si>
    <t>周鲂</t>
  </si>
  <si>
    <t>周瑜</t>
  </si>
  <si>
    <t>朱桓</t>
  </si>
  <si>
    <t>朱据</t>
  </si>
  <si>
    <t>祝融</t>
  </si>
  <si>
    <t>朱儁</t>
  </si>
  <si>
    <t>朱然</t>
  </si>
  <si>
    <t>朱治</t>
  </si>
  <si>
    <t>朱褒</t>
  </si>
  <si>
    <t>朱灵</t>
  </si>
  <si>
    <t>荀彧</t>
  </si>
  <si>
    <t>淳于琼</t>
  </si>
  <si>
    <t>荀顗</t>
  </si>
  <si>
    <t>荀勗</t>
  </si>
  <si>
    <t>荀谌</t>
  </si>
  <si>
    <t>荀攸</t>
  </si>
  <si>
    <t>焦彝</t>
  </si>
  <si>
    <t>锺毓</t>
  </si>
  <si>
    <t>蒋琬</t>
  </si>
  <si>
    <t>锺会</t>
  </si>
  <si>
    <t>蒋幹</t>
  </si>
  <si>
    <t>蒋义渠</t>
  </si>
  <si>
    <t>小乔</t>
  </si>
  <si>
    <t>蒋钦</t>
  </si>
  <si>
    <t>蒋济</t>
  </si>
  <si>
    <t>谯周</t>
  </si>
  <si>
    <t>蒋舒</t>
  </si>
  <si>
    <t>焦触</t>
  </si>
  <si>
    <t>向宠</t>
  </si>
  <si>
    <t>邵悌</t>
  </si>
  <si>
    <t>蒋班</t>
  </si>
  <si>
    <t>蒋斌</t>
  </si>
  <si>
    <t>锺繇</t>
  </si>
  <si>
    <t>锺離牧</t>
  </si>
  <si>
    <t>向朗</t>
  </si>
  <si>
    <t>徐荣</t>
  </si>
  <si>
    <t>诸葛恪</t>
  </si>
  <si>
    <t>诸葛乔</t>
  </si>
  <si>
    <t>诸葛瑾</t>
  </si>
  <si>
    <t>诸葛均</t>
  </si>
  <si>
    <t>诸葛绪</t>
  </si>
  <si>
    <t>诸葛尚</t>
  </si>
  <si>
    <t>诸葛靓</t>
  </si>
  <si>
    <t>诸葛瞻</t>
  </si>
  <si>
    <t>诸葛诞</t>
  </si>
  <si>
    <t>诸葛亮</t>
  </si>
  <si>
    <t>徐晃</t>
  </si>
  <si>
    <t>徐氏</t>
  </si>
  <si>
    <t>徐质</t>
  </si>
  <si>
    <t>徐庶</t>
  </si>
  <si>
    <t>徐盛</t>
  </si>
  <si>
    <t>徐邈</t>
  </si>
  <si>
    <t>沈莹</t>
  </si>
  <si>
    <t>申仪</t>
  </si>
  <si>
    <t>辛宪英</t>
  </si>
  <si>
    <t>岑昏</t>
  </si>
  <si>
    <t>甄氏</t>
  </si>
  <si>
    <t>辛敞</t>
  </si>
  <si>
    <t>申耽</t>
  </si>
  <si>
    <t>审配</t>
  </si>
  <si>
    <t>辛毘</t>
  </si>
  <si>
    <t>辛评</t>
  </si>
  <si>
    <t>秦宓</t>
  </si>
  <si>
    <t>秦朗</t>
  </si>
  <si>
    <t>眭元进</t>
  </si>
  <si>
    <t>眭固</t>
  </si>
  <si>
    <t>邹氏</t>
  </si>
  <si>
    <t>邹靖</t>
  </si>
  <si>
    <t>邹丹</t>
  </si>
  <si>
    <t>成宜</t>
  </si>
  <si>
    <t>成公英</t>
  </si>
  <si>
    <t>盛曼</t>
  </si>
  <si>
    <t>石苞</t>
  </si>
  <si>
    <t>薛莹</t>
  </si>
  <si>
    <t>薛珝</t>
  </si>
  <si>
    <t>薛综</t>
  </si>
  <si>
    <t>全禕</t>
  </si>
  <si>
    <t>全怿</t>
  </si>
  <si>
    <t>全纪</t>
  </si>
  <si>
    <t>单经</t>
  </si>
  <si>
    <t>全尚</t>
  </si>
  <si>
    <t>全琮</t>
  </si>
  <si>
    <t>全端</t>
  </si>
  <si>
    <t>曹宇</t>
  </si>
  <si>
    <t>曹叡</t>
  </si>
  <si>
    <t>曹奂</t>
  </si>
  <si>
    <t>曹羲</t>
  </si>
  <si>
    <t>曹休</t>
  </si>
  <si>
    <t>曹训</t>
  </si>
  <si>
    <t>宋宪</t>
  </si>
  <si>
    <t>宋谦</t>
  </si>
  <si>
    <t>曹昂</t>
  </si>
  <si>
    <t>曹洪</t>
  </si>
  <si>
    <t>曹纯</t>
  </si>
  <si>
    <t>曹彰</t>
  </si>
  <si>
    <t>曹植</t>
  </si>
  <si>
    <t>曹真</t>
  </si>
  <si>
    <t>曹仁</t>
  </si>
  <si>
    <t>曹性</t>
  </si>
  <si>
    <t>曹操</t>
  </si>
  <si>
    <t>曹爽</t>
  </si>
  <si>
    <t>曹冲</t>
  </si>
  <si>
    <t>臧霸</t>
  </si>
  <si>
    <t>曹丕</t>
  </si>
  <si>
    <t>曹豹</t>
  </si>
  <si>
    <t>曹芳</t>
  </si>
  <si>
    <t>曹髦</t>
  </si>
  <si>
    <t>曹熊</t>
  </si>
  <si>
    <t>沮鹄</t>
  </si>
  <si>
    <t>沮授</t>
  </si>
  <si>
    <t>苏飞</t>
  </si>
  <si>
    <t>祖茂</t>
  </si>
  <si>
    <t>苏由</t>
  </si>
  <si>
    <t>孙異</t>
  </si>
  <si>
    <t>孙和</t>
  </si>
  <si>
    <t>孙桓</t>
  </si>
  <si>
    <t>孙观</t>
  </si>
  <si>
    <t>孙冀</t>
  </si>
  <si>
    <t>孙休</t>
  </si>
  <si>
    <t>孙匡</t>
  </si>
  <si>
    <t>孙歆</t>
  </si>
  <si>
    <t>孙坚</t>
  </si>
  <si>
    <t>孙乾</t>
  </si>
  <si>
    <t>孙权</t>
  </si>
  <si>
    <t>孙皓</t>
  </si>
  <si>
    <t>孙皎</t>
  </si>
  <si>
    <t>孙氏</t>
  </si>
  <si>
    <t>孙秀</t>
  </si>
  <si>
    <t>孙峻</t>
  </si>
  <si>
    <t>孙韶</t>
  </si>
  <si>
    <t>孙尚香</t>
  </si>
  <si>
    <t>孙震</t>
  </si>
  <si>
    <t>孙静</t>
  </si>
  <si>
    <t>孙仲</t>
  </si>
  <si>
    <t>孙綝</t>
  </si>
  <si>
    <t>孙登</t>
  </si>
  <si>
    <t>孙瑜</t>
  </si>
  <si>
    <t>孙翊</t>
  </si>
  <si>
    <t>孙亮</t>
  </si>
  <si>
    <t>孙礼</t>
  </si>
  <si>
    <t>孙朗</t>
  </si>
  <si>
    <t>孙鲁班</t>
  </si>
  <si>
    <t>大乔</t>
  </si>
  <si>
    <t>太史享</t>
  </si>
  <si>
    <t>太史慈</t>
  </si>
  <si>
    <t>带来洞主</t>
  </si>
  <si>
    <t>戴陵</t>
  </si>
  <si>
    <t>朵思大王</t>
  </si>
  <si>
    <t>谭雄</t>
  </si>
  <si>
    <t>张允</t>
  </si>
  <si>
    <t>赵云</t>
  </si>
  <si>
    <t>张卫</t>
  </si>
  <si>
    <t>张英</t>
  </si>
  <si>
    <t>张燕</t>
  </si>
  <si>
    <t>张横</t>
  </si>
  <si>
    <t>张温</t>
  </si>
  <si>
    <t>张华</t>
  </si>
  <si>
    <t>张闓</t>
  </si>
  <si>
    <t>张角</t>
  </si>
  <si>
    <t>张既</t>
  </si>
  <si>
    <t>张休</t>
  </si>
  <si>
    <t>张球</t>
  </si>
  <si>
    <t>张嶷</t>
  </si>
  <si>
    <t>张勋</t>
  </si>
  <si>
    <t>张虎</t>
  </si>
  <si>
    <t>张紘</t>
  </si>
  <si>
    <t>张郃</t>
  </si>
  <si>
    <t>赵广</t>
  </si>
  <si>
    <t>赵弘</t>
  </si>
  <si>
    <t>张济</t>
  </si>
  <si>
    <t>张绣</t>
  </si>
  <si>
    <t>张缉</t>
  </si>
  <si>
    <t>张遵</t>
  </si>
  <si>
    <t>张春华</t>
  </si>
  <si>
    <t>张昭</t>
  </si>
  <si>
    <t>张松</t>
  </si>
  <si>
    <t>张绍</t>
  </si>
  <si>
    <t>张承</t>
  </si>
  <si>
    <t>张任</t>
  </si>
  <si>
    <t>貂蝉</t>
  </si>
  <si>
    <t>张悌</t>
  </si>
  <si>
    <t>赵统</t>
  </si>
  <si>
    <t>张特</t>
  </si>
  <si>
    <t>张南</t>
  </si>
  <si>
    <t>张邈</t>
  </si>
  <si>
    <t>赵範</t>
  </si>
  <si>
    <t>张飞</t>
  </si>
  <si>
    <t>张布</t>
  </si>
  <si>
    <t>张苞</t>
  </si>
  <si>
    <t>张宝</t>
  </si>
  <si>
    <t>张曼成</t>
  </si>
  <si>
    <t>张杨</t>
  </si>
  <si>
    <t>张翼</t>
  </si>
  <si>
    <t>张辽</t>
  </si>
  <si>
    <t>张梁</t>
  </si>
  <si>
    <t>赵累</t>
  </si>
  <si>
    <t>张鲁</t>
  </si>
  <si>
    <t>陈横</t>
  </si>
  <si>
    <t>陈应</t>
  </si>
  <si>
    <t>陈纪</t>
  </si>
  <si>
    <t>陈宫</t>
  </si>
  <si>
    <t>陈矫</t>
  </si>
  <si>
    <t>陈群</t>
  </si>
  <si>
    <t>陈珪</t>
  </si>
  <si>
    <t>陈骞</t>
  </si>
  <si>
    <t>陈寿</t>
  </si>
  <si>
    <t>陈式</t>
  </si>
  <si>
    <t>陈震</t>
  </si>
  <si>
    <t>陈泰</t>
  </si>
  <si>
    <t>陈登</t>
  </si>
  <si>
    <t>陈到</t>
  </si>
  <si>
    <t>陈表</t>
  </si>
  <si>
    <t>陈武</t>
  </si>
  <si>
    <t>陈兰</t>
  </si>
  <si>
    <t>陈琳</t>
  </si>
  <si>
    <t>程昱</t>
  </si>
  <si>
    <t>程远志</t>
  </si>
  <si>
    <t>丁仪</t>
  </si>
  <si>
    <t>程银</t>
  </si>
  <si>
    <t>丁原</t>
  </si>
  <si>
    <t>程普</t>
  </si>
  <si>
    <t>程武</t>
  </si>
  <si>
    <t>程秉</t>
  </si>
  <si>
    <t>丁奉</t>
  </si>
  <si>
    <t>丁封</t>
  </si>
  <si>
    <t>典韦</t>
  </si>
  <si>
    <t>田楷</t>
  </si>
  <si>
    <t>田续</t>
  </si>
  <si>
    <t>田畴</t>
  </si>
  <si>
    <t>田豐</t>
  </si>
  <si>
    <t>典满</t>
  </si>
  <si>
    <t>田予</t>
  </si>
  <si>
    <t>滕胤</t>
  </si>
  <si>
    <t>董允</t>
  </si>
  <si>
    <t>董和</t>
  </si>
  <si>
    <t>邓艾</t>
  </si>
  <si>
    <t>黨均</t>
  </si>
  <si>
    <t>董厥</t>
  </si>
  <si>
    <t>陶谦</t>
  </si>
  <si>
    <t>邓贤</t>
  </si>
  <si>
    <t>邓芝</t>
  </si>
  <si>
    <t>唐咨</t>
  </si>
  <si>
    <t>董袭</t>
  </si>
  <si>
    <t>滕脩</t>
  </si>
  <si>
    <t>陶濬</t>
  </si>
  <si>
    <t>董承</t>
  </si>
  <si>
    <t>董昭</t>
  </si>
  <si>
    <t>董卓</t>
  </si>
  <si>
    <t>邓忠</t>
  </si>
  <si>
    <t>董朝</t>
  </si>
  <si>
    <t>董荼那</t>
  </si>
  <si>
    <t>唐彬</t>
  </si>
  <si>
    <t>董旻</t>
  </si>
  <si>
    <t>邓茂</t>
  </si>
  <si>
    <t>杜畿</t>
  </si>
  <si>
    <t>杜预</t>
  </si>
  <si>
    <t>甯随</t>
  </si>
  <si>
    <t>裴元绍</t>
  </si>
  <si>
    <t>裴秀</t>
  </si>
  <si>
    <t>马云騄</t>
  </si>
  <si>
    <t>马玩</t>
  </si>
  <si>
    <t>马休</t>
  </si>
  <si>
    <t>马钧</t>
  </si>
  <si>
    <t>波才</t>
  </si>
  <si>
    <t>马遵</t>
  </si>
  <si>
    <t>马谡</t>
  </si>
  <si>
    <t>马岱</t>
  </si>
  <si>
    <t>马忠</t>
  </si>
  <si>
    <t>马超</t>
  </si>
  <si>
    <t>马铁</t>
  </si>
  <si>
    <t>马腾</t>
  </si>
  <si>
    <t>马邈</t>
  </si>
  <si>
    <t>马良</t>
  </si>
  <si>
    <t>万彧</t>
  </si>
  <si>
    <t>樊建</t>
  </si>
  <si>
    <t>樊氏</t>
  </si>
  <si>
    <t>潘濬</t>
  </si>
  <si>
    <t>潘璋</t>
  </si>
  <si>
    <t>樊稠</t>
  </si>
  <si>
    <t>樊能</t>
  </si>
  <si>
    <t>潘凤</t>
  </si>
  <si>
    <t>费禕</t>
  </si>
  <si>
    <t>卑衍</t>
  </si>
  <si>
    <t>费诗</t>
  </si>
  <si>
    <t>糜氏</t>
  </si>
  <si>
    <t>糜竺</t>
  </si>
  <si>
    <t>糜芳</t>
  </si>
  <si>
    <t>费耀</t>
  </si>
  <si>
    <t>武安国</t>
  </si>
  <si>
    <t>冯习</t>
  </si>
  <si>
    <t>傅嘏</t>
  </si>
  <si>
    <t>傅士仁</t>
  </si>
  <si>
    <t>傅佥</t>
  </si>
  <si>
    <t>傅巽</t>
  </si>
  <si>
    <t>傅彤</t>
  </si>
  <si>
    <t>文鸯</t>
  </si>
  <si>
    <t>文钦</t>
  </si>
  <si>
    <t>文虎</t>
  </si>
  <si>
    <t>文丑</t>
  </si>
  <si>
    <t>文聘</t>
  </si>
  <si>
    <t>卞喜</t>
  </si>
  <si>
    <t>卞氏</t>
  </si>
  <si>
    <t>方悦</t>
  </si>
  <si>
    <t>庞会</t>
  </si>
  <si>
    <t>忙牙长</t>
  </si>
  <si>
    <t>逢纪</t>
  </si>
  <si>
    <t>庞羲</t>
  </si>
  <si>
    <t>鲍三娘</t>
  </si>
  <si>
    <t>鲍信</t>
  </si>
  <si>
    <t>法正</t>
  </si>
  <si>
    <t>庞统</t>
  </si>
  <si>
    <t>庞德</t>
  </si>
  <si>
    <t>鲍隆</t>
  </si>
  <si>
    <t>步协</t>
  </si>
  <si>
    <t>穆顺</t>
  </si>
  <si>
    <t>濮阳兴</t>
  </si>
  <si>
    <t>木鹿大王</t>
  </si>
  <si>
    <t>步骘</t>
  </si>
  <si>
    <t>步阐</t>
  </si>
  <si>
    <t>满宠</t>
  </si>
  <si>
    <t>毛玠</t>
  </si>
  <si>
    <t>孟获</t>
  </si>
  <si>
    <t>孟宗</t>
  </si>
  <si>
    <t>孟达</t>
  </si>
  <si>
    <t>孟優</t>
  </si>
  <si>
    <t>俞涉</t>
  </si>
  <si>
    <t>杨懷</t>
  </si>
  <si>
    <t>雍闓</t>
  </si>
  <si>
    <t>杨仪</t>
  </si>
  <si>
    <t>杨欣</t>
  </si>
  <si>
    <t>羊祜</t>
  </si>
  <si>
    <t>杨弘</t>
  </si>
  <si>
    <t>杨昂</t>
  </si>
  <si>
    <t>杨济</t>
  </si>
  <si>
    <t>杨醜</t>
  </si>
  <si>
    <t>杨修</t>
  </si>
  <si>
    <t>杨秋</t>
  </si>
  <si>
    <t>杨松</t>
  </si>
  <si>
    <t>杨任</t>
  </si>
  <si>
    <t>杨祚</t>
  </si>
  <si>
    <t>杨肇</t>
  </si>
  <si>
    <t>杨柏</t>
  </si>
  <si>
    <t>杨阜</t>
  </si>
  <si>
    <t>杨奉</t>
  </si>
  <si>
    <t>杨锋</t>
  </si>
  <si>
    <t>雷铜</t>
  </si>
  <si>
    <t>雷薄</t>
  </si>
  <si>
    <t>骆统</t>
  </si>
  <si>
    <t>罗宪</t>
  </si>
  <si>
    <t>李異</t>
  </si>
  <si>
    <t>李恢</t>
  </si>
  <si>
    <t>李傕</t>
  </si>
  <si>
    <t>陆凯</t>
  </si>
  <si>
    <t>陆抗</t>
  </si>
  <si>
    <t>陆绩</t>
  </si>
  <si>
    <t>陆逊</t>
  </si>
  <si>
    <t>李严</t>
  </si>
  <si>
    <t>李儒</t>
  </si>
  <si>
    <t>李肃</t>
  </si>
  <si>
    <t>李勝</t>
  </si>
  <si>
    <t>李堪</t>
  </si>
  <si>
    <t>李通</t>
  </si>
  <si>
    <t>李典</t>
  </si>
  <si>
    <t>李孚</t>
  </si>
  <si>
    <t>李豐</t>
  </si>
  <si>
    <t>李丰</t>
  </si>
  <si>
    <t>刘焉</t>
  </si>
  <si>
    <t>刘和</t>
  </si>
  <si>
    <t>刘璝</t>
  </si>
  <si>
    <t>刘琦</t>
  </si>
  <si>
    <t>刘虞</t>
  </si>
  <si>
    <t>刘勋</t>
  </si>
  <si>
    <t>刘贤</t>
  </si>
  <si>
    <t>留赞</t>
  </si>
  <si>
    <t>刘氏</t>
  </si>
  <si>
    <t>刘循</t>
  </si>
  <si>
    <t>刘璋</t>
  </si>
  <si>
    <t>刘劭</t>
  </si>
  <si>
    <t>刘丞</t>
  </si>
  <si>
    <t>刘谌</t>
  </si>
  <si>
    <t>刘璿</t>
  </si>
  <si>
    <t>刘禅</t>
  </si>
  <si>
    <t>刘琮</t>
  </si>
  <si>
    <t>刘岱</t>
  </si>
  <si>
    <t>刘度</t>
  </si>
  <si>
    <t>刘巴</t>
  </si>
  <si>
    <t>刘磐</t>
  </si>
  <si>
    <t>刘备</t>
  </si>
  <si>
    <t>刘表</t>
  </si>
  <si>
    <t>刘馥</t>
  </si>
  <si>
    <t>留平</t>
  </si>
  <si>
    <t>刘辟</t>
  </si>
  <si>
    <t>刘封</t>
  </si>
  <si>
    <t>刘晔</t>
  </si>
  <si>
    <t>刘繇</t>
  </si>
  <si>
    <t>留略</t>
  </si>
  <si>
    <t>吕威璜</t>
  </si>
  <si>
    <t>廖化</t>
  </si>
  <si>
    <t>梁兴</t>
  </si>
  <si>
    <t>梁纲</t>
  </si>
  <si>
    <t>梁习</t>
  </si>
  <si>
    <t>梁绪</t>
  </si>
  <si>
    <t>凌操</t>
  </si>
  <si>
    <t>凌统</t>
  </si>
  <si>
    <t>廖立</t>
  </si>
  <si>
    <t>吕凯</t>
  </si>
  <si>
    <t>吕据</t>
  </si>
  <si>
    <t>吕虔</t>
  </si>
  <si>
    <t>吕旷</t>
  </si>
  <si>
    <t>吕翔</t>
  </si>
  <si>
    <t>吕岱</t>
  </si>
  <si>
    <t>吕範</t>
  </si>
  <si>
    <t>吕布</t>
  </si>
  <si>
    <t>吕蒙</t>
  </si>
  <si>
    <t>吕玲绮</t>
  </si>
  <si>
    <t>伦直</t>
  </si>
  <si>
    <t>冷苞</t>
  </si>
  <si>
    <t>娄圭</t>
  </si>
  <si>
    <t>楼玄</t>
  </si>
  <si>
    <t>鲁肃</t>
  </si>
  <si>
    <t>鲁淑</t>
  </si>
  <si>
    <t>卢植</t>
  </si>
  <si>
    <t>阿会喃</t>
  </si>
  <si>
    <t>刘协</t>
  </si>
  <si>
    <t>灵帝</t>
  </si>
  <si>
    <t>少帝</t>
  </si>
  <si>
    <t>献帝</t>
  </si>
  <si>
    <t>于吉</t>
  </si>
  <si>
    <t>华佗</t>
  </si>
  <si>
    <t>管辂</t>
  </si>
  <si>
    <t>许劭</t>
  </si>
  <si>
    <t>左慈</t>
  </si>
  <si>
    <t>司马徽</t>
  </si>
  <si>
    <t>禰衡</t>
  </si>
  <si>
    <t>黄承彦</t>
  </si>
  <si>
    <t>桥玄</t>
  </si>
  <si>
    <t>统率</t>
    <phoneticPr fontId="1" type="noConversion"/>
  </si>
  <si>
    <t>政务</t>
  </si>
  <si>
    <t>总和</t>
    <phoneticPr fontId="1" type="noConversion"/>
  </si>
  <si>
    <t>等级</t>
    <phoneticPr fontId="1" type="noConversion"/>
  </si>
  <si>
    <t>普通攻击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</si>
  <si>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</si>
  <si>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</si>
  <si>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</si>
  <si>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</si>
  <si>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生命</t>
    <phoneticPr fontId="1" type="noConversion"/>
  </si>
  <si>
    <t>绝技</t>
    <phoneticPr fontId="1" type="noConversion"/>
  </si>
  <si>
    <t>天神守护</t>
    <phoneticPr fontId="1" type="noConversion"/>
  </si>
  <si>
    <t>X X X
X O X
X X X</t>
    <phoneticPr fontId="1" type="noConversion"/>
  </si>
  <si>
    <t>无双乱舞</t>
    <phoneticPr fontId="1" type="noConversion"/>
  </si>
  <si>
    <t>名称</t>
    <phoneticPr fontId="1" type="noConversion"/>
  </si>
  <si>
    <t>攻击范围</t>
    <phoneticPr fontId="1" type="noConversion"/>
  </si>
  <si>
    <t>作用范围</t>
    <phoneticPr fontId="1" type="noConversion"/>
  </si>
  <si>
    <t>天下归心</t>
    <phoneticPr fontId="1" type="noConversion"/>
  </si>
  <si>
    <r>
      <t xml:space="preserve">X X X
X </t>
    </r>
    <r>
      <rPr>
        <sz val="11"/>
        <color rgb="FF92D050"/>
        <rFont val="宋体"/>
        <family val="3"/>
        <charset val="134"/>
      </rPr>
      <t>O</t>
    </r>
    <r>
      <rPr>
        <sz val="11"/>
        <color rgb="FFFF0000"/>
        <rFont val="宋体"/>
        <family val="3"/>
        <charset val="134"/>
      </rPr>
      <t xml:space="preserve"> X
X X X</t>
    </r>
    <phoneticPr fontId="1" type="noConversion"/>
  </si>
  <si>
    <r>
      <t xml:space="preserve">X X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</si>
  <si>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t>X X X
T X X
X X X</t>
    <phoneticPr fontId="1" type="noConversion"/>
  </si>
  <si>
    <t>战法</t>
    <phoneticPr fontId="1" type="noConversion"/>
  </si>
  <si>
    <t>一身是胆</t>
    <phoneticPr fontId="1" type="noConversion"/>
  </si>
  <si>
    <t>震天咆哮</t>
    <phoneticPr fontId="1" type="noConversion"/>
  </si>
  <si>
    <r>
      <t xml:space="preserve">X X X
</t>
    </r>
    <r>
      <rPr>
        <sz val="11"/>
        <color rgb="FF92D050"/>
        <rFont val="宋体"/>
        <family val="3"/>
        <charset val="134"/>
      </rPr>
      <t>T</t>
    </r>
    <r>
      <rPr>
        <sz val="11"/>
        <color rgb="FFFF0000"/>
        <rFont val="宋体"/>
        <family val="3"/>
        <charset val="134"/>
      </rPr>
      <t xml:space="preserve"> X X
X X X</t>
    </r>
    <phoneticPr fontId="1" type="noConversion"/>
  </si>
  <si>
    <r>
      <rPr>
        <sz val="11"/>
        <color rgb="FFFF0000"/>
        <rFont val="宋体"/>
        <family val="3"/>
        <charset val="134"/>
      </rPr>
      <t>X X X</t>
    </r>
    <r>
      <rPr>
        <sz val="11"/>
        <color rgb="FF92D050"/>
        <rFont val="宋体"/>
        <family val="3"/>
        <charset val="134"/>
      </rPr>
      <t xml:space="preserve">
T X X
</t>
    </r>
    <r>
      <rPr>
        <sz val="11"/>
        <color rgb="FFFF0000"/>
        <rFont val="宋体"/>
        <family val="3"/>
        <charset val="134"/>
      </rPr>
      <t>X X X</t>
    </r>
    <phoneticPr fontId="1" type="noConversion"/>
  </si>
  <si>
    <t>策略</t>
    <phoneticPr fontId="1" type="noConversion"/>
  </si>
  <si>
    <t>恸天贯日</t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</si>
  <si>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</si>
  <si>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算无遗策</t>
    <phoneticPr fontId="1" type="noConversion"/>
  </si>
  <si>
    <t>奇门遁甲</t>
    <phoneticPr fontId="1" type="noConversion"/>
  </si>
  <si>
    <t>炼狱火海</t>
    <phoneticPr fontId="1" type="noConversion"/>
  </si>
  <si>
    <r>
      <t xml:space="preserve">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</si>
  <si>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</si>
  <si>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</si>
  <si>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r>
      <rPr>
        <sz val="11"/>
        <color rgb="FF92D050"/>
        <rFont val="宋体"/>
        <family val="3"/>
        <charset val="134"/>
      </rPr>
      <t/>
    </r>
    <phoneticPr fontId="1" type="noConversion"/>
  </si>
  <si>
    <t>倾国倾城</t>
    <phoneticPr fontId="1" type="noConversion"/>
  </si>
  <si>
    <t>曹操</t>
    <phoneticPr fontId="1" type="noConversion"/>
  </si>
  <si>
    <t>关羽</t>
    <phoneticPr fontId="1" type="noConversion"/>
  </si>
  <si>
    <t>张飞</t>
    <phoneticPr fontId="1" type="noConversion"/>
  </si>
  <si>
    <t>赵云</t>
    <phoneticPr fontId="1" type="noConversion"/>
  </si>
  <si>
    <t>诸葛亮</t>
    <phoneticPr fontId="1" type="noConversion"/>
  </si>
  <si>
    <t>周瑜</t>
    <phoneticPr fontId="1" type="noConversion"/>
  </si>
  <si>
    <t>貂禅</t>
    <phoneticPr fontId="1" type="noConversion"/>
  </si>
  <si>
    <t>仁义之师</t>
    <phoneticPr fontId="1" type="noConversion"/>
  </si>
  <si>
    <t>刘备</t>
    <phoneticPr fontId="1" type="noConversion"/>
  </si>
  <si>
    <t>狂怒之师</t>
    <phoneticPr fontId="1" type="noConversion"/>
  </si>
  <si>
    <t>夏侯惇</t>
    <phoneticPr fontId="1" type="noConversion"/>
  </si>
  <si>
    <t>威震八方</t>
    <phoneticPr fontId="1" type="noConversion"/>
  </si>
  <si>
    <r>
      <t xml:space="preserve">X X X
X </t>
    </r>
    <r>
      <rPr>
        <sz val="11"/>
        <color rgb="FFFF0000"/>
        <rFont val="宋体"/>
        <family val="3"/>
        <charset val="134"/>
      </rPr>
      <t>O</t>
    </r>
    <r>
      <rPr>
        <sz val="11"/>
        <color rgb="FF92D050"/>
        <rFont val="宋体"/>
        <family val="3"/>
        <charset val="134"/>
      </rPr>
      <t xml:space="preserve"> X
X X X</t>
    </r>
    <phoneticPr fontId="1" type="noConversion"/>
  </si>
  <si>
    <t>张辽</t>
    <phoneticPr fontId="1" type="noConversion"/>
  </si>
  <si>
    <t>螺旋突刺</t>
    <phoneticPr fontId="1" type="noConversion"/>
  </si>
  <si>
    <t>铁骑冲锋</t>
    <phoneticPr fontId="1" type="noConversion"/>
  </si>
  <si>
    <t>马超</t>
    <phoneticPr fontId="1" type="noConversion"/>
  </si>
  <si>
    <t>神鬼乱舞</t>
    <phoneticPr fontId="1" type="noConversion"/>
  </si>
  <si>
    <t>甘宁</t>
    <phoneticPr fontId="1" type="noConversion"/>
  </si>
  <si>
    <t>千钧怒击</t>
    <phoneticPr fontId="1" type="noConversion"/>
  </si>
  <si>
    <t>许褚</t>
    <phoneticPr fontId="1" type="noConversion"/>
  </si>
  <si>
    <t>横扫千军</t>
    <phoneticPr fontId="1" type="noConversion"/>
  </si>
  <si>
    <t>太史慈</t>
    <phoneticPr fontId="1" type="noConversion"/>
  </si>
  <si>
    <t>百骑袭营</t>
    <phoneticPr fontId="1" type="noConversion"/>
  </si>
  <si>
    <t>单体攻击</t>
    <phoneticPr fontId="1" type="noConversion"/>
  </si>
  <si>
    <t>排山倒海</t>
    <phoneticPr fontId="1" type="noConversion"/>
  </si>
  <si>
    <t>典韦</t>
    <phoneticPr fontId="1" type="noConversion"/>
  </si>
  <si>
    <t>拖刀一击</t>
    <phoneticPr fontId="1" type="noConversion"/>
  </si>
  <si>
    <t>庞德</t>
    <phoneticPr fontId="1" type="noConversion"/>
  </si>
  <si>
    <t>百步穿杨</t>
    <phoneticPr fontId="1" type="noConversion"/>
  </si>
  <si>
    <t>黄忠</t>
    <phoneticPr fontId="1" type="noConversion"/>
  </si>
  <si>
    <t>夏侯渊</t>
    <phoneticPr fontId="1" type="noConversion"/>
  </si>
  <si>
    <t>精准暴击</t>
    <phoneticPr fontId="1" type="noConversion"/>
  </si>
  <si>
    <t>八门金锁</t>
    <phoneticPr fontId="1" type="noConversion"/>
  </si>
  <si>
    <t>斗转星移</t>
    <phoneticPr fontId="1" type="noConversion"/>
  </si>
  <si>
    <t>不动如山</t>
    <phoneticPr fontId="1" type="noConversion"/>
  </si>
  <si>
    <t>背水一战</t>
    <phoneticPr fontId="1" type="noConversion"/>
  </si>
  <si>
    <t>九宫格攻击</t>
  </si>
  <si>
    <t>周泰</t>
    <phoneticPr fontId="1" type="noConversion"/>
  </si>
  <si>
    <t>玉石俱焚</t>
    <phoneticPr fontId="1" type="noConversion"/>
  </si>
  <si>
    <t>孙坚</t>
    <phoneticPr fontId="1" type="noConversion"/>
  </si>
  <si>
    <t>徐庶</t>
    <phoneticPr fontId="1" type="noConversion"/>
  </si>
  <si>
    <t>郭嘉</t>
    <phoneticPr fontId="1" type="noConversion"/>
  </si>
  <si>
    <t>火烧连营</t>
    <phoneticPr fontId="1" type="noConversion"/>
  </si>
  <si>
    <t>陆逊</t>
    <phoneticPr fontId="1" type="noConversion"/>
  </si>
  <si>
    <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</si>
  <si>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水淹七军</t>
    <phoneticPr fontId="1" type="noConversion"/>
  </si>
  <si>
    <t>陨石裂地</t>
    <phoneticPr fontId="1" type="noConversion"/>
  </si>
  <si>
    <t>风卷残云</t>
    <phoneticPr fontId="1" type="noConversion"/>
  </si>
  <si>
    <t>雷动九天</t>
    <phoneticPr fontId="1" type="noConversion"/>
  </si>
  <si>
    <t>鲁肃</t>
    <phoneticPr fontId="1" type="noConversion"/>
  </si>
  <si>
    <t>荀彧</t>
    <phoneticPr fontId="1" type="noConversion"/>
  </si>
  <si>
    <t>贾诩</t>
    <phoneticPr fontId="1" type="noConversion"/>
  </si>
  <si>
    <t>类型</t>
    <phoneticPr fontId="1" type="noConversion"/>
  </si>
  <si>
    <t>系数</t>
    <phoneticPr fontId="1" type="noConversion"/>
  </si>
  <si>
    <t>代表武将</t>
    <phoneticPr fontId="1" type="noConversion"/>
  </si>
  <si>
    <t>司马懿</t>
    <phoneticPr fontId="1" type="noConversion"/>
  </si>
  <si>
    <t>吕布</t>
    <phoneticPr fontId="1" type="noConversion"/>
  </si>
  <si>
    <t>孙策</t>
    <phoneticPr fontId="1" type="noConversion"/>
  </si>
  <si>
    <t>虎狼之师</t>
    <phoneticPr fontId="1" type="noConversion"/>
  </si>
  <si>
    <t>董卓</t>
    <phoneticPr fontId="1" type="noConversion"/>
  </si>
  <si>
    <t>庞统</t>
    <phoneticPr fontId="1" type="noConversion"/>
  </si>
  <si>
    <t>华雄</t>
    <phoneticPr fontId="1" type="noConversion"/>
  </si>
  <si>
    <t>承天载物</t>
    <phoneticPr fontId="1" type="noConversion"/>
  </si>
  <si>
    <t>荀攸</t>
    <phoneticPr fontId="1" type="noConversion"/>
  </si>
  <si>
    <t>万寿无疆</t>
    <phoneticPr fontId="1" type="noConversion"/>
  </si>
  <si>
    <t>孙权</t>
    <phoneticPr fontId="1" type="noConversion"/>
  </si>
  <si>
    <t>刘禅</t>
    <phoneticPr fontId="1" type="noConversion"/>
  </si>
  <si>
    <t>雷霆猛击</t>
    <phoneticPr fontId="1" type="noConversion"/>
  </si>
  <si>
    <t>一箭穿心</t>
    <phoneticPr fontId="1" type="noConversion"/>
  </si>
  <si>
    <t>长驱直入</t>
    <phoneticPr fontId="1" type="noConversion"/>
  </si>
  <si>
    <t>全面出击</t>
    <phoneticPr fontId="1" type="noConversion"/>
  </si>
  <si>
    <t>万箭齐发</t>
    <phoneticPr fontId="1" type="noConversion"/>
  </si>
  <si>
    <t>陈武</t>
    <phoneticPr fontId="1" type="noConversion"/>
  </si>
  <si>
    <t>严颜</t>
    <phoneticPr fontId="1" type="noConversion"/>
  </si>
  <si>
    <t>兵种</t>
    <phoneticPr fontId="1" type="noConversion"/>
  </si>
  <si>
    <t>霹雳车</t>
  </si>
  <si>
    <t>霹雳车</t>
    <phoneticPr fontId="1" type="noConversion"/>
  </si>
  <si>
    <t>亲卫队</t>
  </si>
  <si>
    <t>战弓骑</t>
  </si>
  <si>
    <t>弓弩手</t>
  </si>
  <si>
    <t>弓弩手</t>
    <phoneticPr fontId="1" type="noConversion"/>
  </si>
  <si>
    <t>战弓骑</t>
    <phoneticPr fontId="1" type="noConversion"/>
  </si>
  <si>
    <t>亲卫队</t>
    <phoneticPr fontId="1" type="noConversion"/>
  </si>
  <si>
    <t>近卫军</t>
    <phoneticPr fontId="1" type="noConversion"/>
  </si>
  <si>
    <t>兵种ID</t>
    <phoneticPr fontId="1" type="noConversion"/>
  </si>
  <si>
    <t>武将ID</t>
    <phoneticPr fontId="1" type="noConversion"/>
  </si>
  <si>
    <t>武将</t>
    <phoneticPr fontId="1" type="noConversion"/>
  </si>
  <si>
    <t>绝技ID</t>
    <phoneticPr fontId="1" type="noConversion"/>
  </si>
  <si>
    <t>无</t>
    <phoneticPr fontId="1" type="noConversion"/>
  </si>
  <si>
    <t>攻击范围</t>
    <phoneticPr fontId="1" type="noConversion"/>
  </si>
  <si>
    <t>谋略家</t>
    <phoneticPr fontId="1" type="noConversion"/>
  </si>
  <si>
    <t>老百姓</t>
    <phoneticPr fontId="1" type="noConversion"/>
  </si>
  <si>
    <t>近卫军</t>
    <phoneticPr fontId="1" type="noConversion"/>
  </si>
  <si>
    <t>备注</t>
    <phoneticPr fontId="1" type="noConversion"/>
  </si>
  <si>
    <t>无法攻击</t>
    <phoneticPr fontId="1" type="noConversion"/>
  </si>
  <si>
    <t>demo</t>
    <phoneticPr fontId="1" type="noConversion"/>
  </si>
  <si>
    <t>阶段</t>
    <phoneticPr fontId="1" type="noConversion"/>
  </si>
  <si>
    <r>
      <t>d</t>
    </r>
    <r>
      <rPr>
        <sz val="11"/>
        <color indexed="8"/>
        <rFont val="宋体"/>
        <family val="3"/>
        <charset val="134"/>
      </rPr>
      <t>emo</t>
    </r>
    <phoneticPr fontId="1" type="noConversion"/>
  </si>
  <si>
    <t>谋略家</t>
    <phoneticPr fontId="1" type="noConversion"/>
  </si>
  <si>
    <t>等级</t>
    <phoneticPr fontId="1" type="noConversion"/>
  </si>
  <si>
    <t>ID</t>
    <phoneticPr fontId="1" type="noConversion"/>
  </si>
  <si>
    <t>A</t>
    <phoneticPr fontId="1" type="noConversion"/>
  </si>
  <si>
    <t>B</t>
    <phoneticPr fontId="1" type="noConversion"/>
  </si>
  <si>
    <t>玩家</t>
    <phoneticPr fontId="1" type="noConversion"/>
  </si>
  <si>
    <t>A攻击B</t>
    <phoneticPr fontId="1" type="noConversion"/>
  </si>
  <si>
    <t>B攻击A</t>
    <phoneticPr fontId="1" type="noConversion"/>
  </si>
  <si>
    <t>B受到伤害</t>
    <phoneticPr fontId="1" type="noConversion"/>
  </si>
  <si>
    <t>B剩余生命</t>
    <phoneticPr fontId="1" type="noConversion"/>
  </si>
  <si>
    <t>A受到伤害</t>
    <phoneticPr fontId="1" type="noConversion"/>
  </si>
  <si>
    <t>A剩余生命</t>
    <phoneticPr fontId="1" type="noConversion"/>
  </si>
  <si>
    <t>命中</t>
    <phoneticPr fontId="1" type="noConversion"/>
  </si>
  <si>
    <t>格挡</t>
    <phoneticPr fontId="1" type="noConversion"/>
  </si>
  <si>
    <t>暴击</t>
    <phoneticPr fontId="1" type="noConversion"/>
  </si>
  <si>
    <t>闪避</t>
    <phoneticPr fontId="1" type="noConversion"/>
  </si>
  <si>
    <t>绝技Id</t>
    <phoneticPr fontId="1" type="noConversion"/>
  </si>
  <si>
    <t>纵向攻击</t>
    <phoneticPr fontId="1" type="noConversion"/>
  </si>
  <si>
    <t>横向攻击</t>
    <phoneticPr fontId="1" type="noConversion"/>
  </si>
  <si>
    <t>战法</t>
    <phoneticPr fontId="1" type="noConversion"/>
  </si>
  <si>
    <t>九宫格攻击</t>
    <phoneticPr fontId="1" type="noConversion"/>
  </si>
  <si>
    <t>黑色旋风</t>
    <phoneticPr fontId="1" type="noConversion"/>
  </si>
  <si>
    <t>八方攻击</t>
    <phoneticPr fontId="1" type="noConversion"/>
  </si>
  <si>
    <t>暗影突击</t>
    <phoneticPr fontId="1" type="noConversion"/>
  </si>
  <si>
    <t>星夜突袭</t>
    <phoneticPr fontId="1" type="noConversion"/>
  </si>
  <si>
    <t>固若金汤</t>
    <phoneticPr fontId="1" type="noConversion"/>
  </si>
  <si>
    <t>战斗力</t>
    <phoneticPr fontId="1" type="noConversion"/>
  </si>
  <si>
    <t>描述</t>
    <phoneticPr fontId="1" type="noConversion"/>
  </si>
  <si>
    <t>全体治疗并增加攻击力</t>
    <phoneticPr fontId="1" type="noConversion"/>
  </si>
  <si>
    <t>全体治疗并增加防御力</t>
  </si>
  <si>
    <t>保留士气值＝75</t>
    <phoneticPr fontId="1" type="noConversion"/>
  </si>
  <si>
    <t>九宫格攻击，保留士气</t>
  </si>
  <si>
    <t>增加的破击＝50％，持续1回合
增加的暴击＝50％，持续1回合</t>
    <phoneticPr fontId="1" type="noConversion"/>
  </si>
  <si>
    <t>单体攻击，增加破击和暴击</t>
  </si>
  <si>
    <t>增加的格挡＝50％，持续1回合
保留士气值＝75</t>
    <phoneticPr fontId="1" type="noConversion"/>
  </si>
  <si>
    <t>单体攻击，增加格挡，保留士气</t>
  </si>
  <si>
    <t>纵向攻击，增加闪避，保留士气</t>
  </si>
  <si>
    <t>九宫格攻击，概率眩晕并降敌士气</t>
  </si>
  <si>
    <t>偷取的生命＝敌方所受伤害×20％</t>
    <phoneticPr fontId="1" type="noConversion"/>
  </si>
  <si>
    <t>单体攻击，偷取生命</t>
  </si>
  <si>
    <t>保留士气值＝75</t>
    <phoneticPr fontId="1" type="noConversion"/>
  </si>
  <si>
    <t>单体攻击，保留士气</t>
  </si>
  <si>
    <t>降士气概率＝100%，降士气为0</t>
    <phoneticPr fontId="1" type="noConversion"/>
  </si>
  <si>
    <t>横向攻击，增加暴击，降敌士气</t>
    <phoneticPr fontId="1" type="noConversion"/>
  </si>
  <si>
    <t>单体攻击，降敌士气</t>
  </si>
  <si>
    <t>单体攻击，降敌士气</t>
    <phoneticPr fontId="1" type="noConversion"/>
  </si>
  <si>
    <t>眩晕概率＝50％</t>
    <phoneticPr fontId="1" type="noConversion"/>
  </si>
  <si>
    <t>八方攻击，概率眩晕</t>
  </si>
  <si>
    <t>增加的暴击＝50％，持续1回合</t>
    <phoneticPr fontId="1" type="noConversion"/>
  </si>
  <si>
    <t>纵向攻击，增加暴击</t>
  </si>
  <si>
    <t>横向攻击，增加暴击</t>
  </si>
  <si>
    <t>眩晕概率＝100％</t>
    <phoneticPr fontId="1" type="noConversion"/>
  </si>
  <si>
    <t>单体攻击，概率眩晕</t>
  </si>
  <si>
    <t>单体攻击，增加暴击</t>
  </si>
  <si>
    <t>增加的格挡＝50％，持续1回合</t>
    <phoneticPr fontId="1" type="noConversion"/>
  </si>
  <si>
    <t>单体攻击，增加格挡</t>
  </si>
  <si>
    <t>增加的韧性＝50％，持续1回合
反弹的伤害＝自身所受伤害×40％，持续1回合</t>
    <phoneticPr fontId="1" type="noConversion"/>
  </si>
  <si>
    <t>单体攻击，增加韧性，反弹伤害</t>
  </si>
  <si>
    <t>生命低于20％进入重伤状态</t>
    <phoneticPr fontId="1" type="noConversion"/>
  </si>
  <si>
    <t>单体攻击，重伤时士气不会低于100</t>
  </si>
  <si>
    <t>单体攻击，损失自身生命对敌军造成额外伤害</t>
  </si>
  <si>
    <t>己方损失生命＝己方生命最大值×25％
敌军所受额外伤害＝敌军生命最大值×50％</t>
    <phoneticPr fontId="1" type="noConversion"/>
  </si>
  <si>
    <t>转换比率＝100％，持续1回合</t>
    <phoneticPr fontId="1" type="noConversion"/>
  </si>
  <si>
    <t>全体防护，转化策略伤害为治疗</t>
  </si>
  <si>
    <t>吸收伤害比率＝40％，持续1回合</t>
    <phoneticPr fontId="1" type="noConversion"/>
  </si>
  <si>
    <t>全体防护，吸收伤害</t>
  </si>
  <si>
    <t>纵向攻击，概率眩晕</t>
  </si>
  <si>
    <t>增加的命中＝50％，持续1回合</t>
    <phoneticPr fontId="1" type="noConversion"/>
  </si>
  <si>
    <t>横向攻击，增加命中</t>
  </si>
  <si>
    <t>九宫格攻击，降敌士气</t>
    <phoneticPr fontId="1" type="noConversion"/>
  </si>
  <si>
    <t>全体治疗</t>
  </si>
  <si>
    <t>增加的生命＝受益者生命×50％，持续3回合</t>
    <phoneticPr fontId="1" type="noConversion"/>
  </si>
  <si>
    <t>全体增加生命上限</t>
  </si>
  <si>
    <t>任何攻击伤害都为1，持续1回合，防护期间不获得士气</t>
    <phoneticPr fontId="1" type="noConversion"/>
  </si>
  <si>
    <t>单体防护，获得超高防御</t>
  </si>
  <si>
    <t>战斗力</t>
    <phoneticPr fontId="1" type="noConversion"/>
  </si>
  <si>
    <t>A攻击B</t>
    <phoneticPr fontId="1" type="noConversion"/>
  </si>
  <si>
    <t>公式</t>
    <phoneticPr fontId="1" type="noConversion"/>
  </si>
  <si>
    <t>战法伤害</t>
    <phoneticPr fontId="1" type="noConversion"/>
  </si>
  <si>
    <t>策略伤害</t>
    <phoneticPr fontId="1" type="noConversion"/>
  </si>
  <si>
    <t>最小值</t>
    <phoneticPr fontId="1" type="noConversion"/>
  </si>
  <si>
    <t>二级属性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</si>
  <si>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</si>
  <si>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</si>
  <si>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</si>
  <si>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</si>
  <si>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生命</t>
    <phoneticPr fontId="1" type="noConversion"/>
  </si>
  <si>
    <t>武勇 * 等级 * 1.0</t>
    <phoneticPr fontId="1" type="noConversion"/>
  </si>
  <si>
    <t>橙色区域为测试区域，虽可编辑，但无需纳入配置文件。</t>
    <phoneticPr fontId="1" type="noConversion"/>
  </si>
  <si>
    <t>黄色区域为可编辑区域，应纳入到配置文件。</t>
    <phoneticPr fontId="1" type="noConversion"/>
  </si>
  <si>
    <t>demo期只需配置demo阶段的武将、绝技、兵种。</t>
    <phoneticPr fontId="1" type="noConversion"/>
  </si>
  <si>
    <t>孙策</t>
    <phoneticPr fontId="1" type="noConversion"/>
  </si>
  <si>
    <t>demo期间，公式中红色部分取值为0</t>
    <phoneticPr fontId="1" type="noConversion"/>
  </si>
  <si>
    <t>兵种Id</t>
    <phoneticPr fontId="1" type="noConversion"/>
  </si>
  <si>
    <t>绝技攻击</t>
    <phoneticPr fontId="1" type="noConversion"/>
  </si>
  <si>
    <t>绝技防御</t>
    <phoneticPr fontId="1" type="noConversion"/>
  </si>
  <si>
    <t>生命天赋</t>
    <phoneticPr fontId="1" type="noConversion"/>
  </si>
  <si>
    <t>（兵种生命天赋 + 统率 + 武勇) * 等级</t>
    <phoneticPr fontId="1" type="noConversion"/>
  </si>
  <si>
    <t>统率 * 等级 * 1.0</t>
    <phoneticPr fontId="1" type="noConversion"/>
  </si>
  <si>
    <t>统率 * 等级 * 0.7</t>
    <phoneticPr fontId="1" type="noConversion"/>
  </si>
  <si>
    <t>武勇 * 等级 * 0.7</t>
    <phoneticPr fontId="1" type="noConversion"/>
  </si>
  <si>
    <t>智谋 * 等级 * 1.0</t>
    <phoneticPr fontId="1" type="noConversion"/>
  </si>
  <si>
    <t>智谋 * 等级 * 0.7</t>
    <phoneticPr fontId="1" type="noConversion"/>
  </si>
  <si>
    <t>A.战法攻击 - B.战法防御 + A.等级 * 50</t>
    <phoneticPr fontId="1" type="noConversion"/>
  </si>
  <si>
    <t>A.策略攻击 - B.策略防御 + A.等级 * 50</t>
    <phoneticPr fontId="1" type="noConversion"/>
  </si>
  <si>
    <t>(A.战法攻击 + A.绝技攻击 - B.绝技防御 + A.等级 * 50) * 战法伤害系数</t>
    <phoneticPr fontId="1" type="noConversion"/>
  </si>
  <si>
    <t>(A.策略攻击 + A.绝技攻击 - B.绝技防御 + A.等级 * 50) * 策略伤害系数</t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</si>
  <si>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 X
X X X X
O 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 X</t>
    </r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</si>
  <si>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 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 X X 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 X X
X X X X X
O 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 X</t>
    </r>
    <r>
      <rPr>
        <sz val="11"/>
        <color rgb="FFFF0000"/>
        <rFont val="宋体"/>
        <family val="3"/>
        <charset val="134"/>
      </rPr>
      <t xml:space="preserve">
X X X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 X X</t>
    </r>
    <phoneticPr fontId="1" type="noConversion"/>
  </si>
  <si>
    <r>
      <t xml:space="preserve">X X X X X X X
O X X X </t>
    </r>
    <r>
      <rPr>
        <sz val="11"/>
        <color rgb="FF92D050"/>
        <rFont val="宋体"/>
        <family val="3"/>
        <charset val="134"/>
      </rPr>
      <t>X X X</t>
    </r>
    <r>
      <rPr>
        <sz val="11"/>
        <color rgb="FFFF0000"/>
        <rFont val="宋体"/>
        <family val="3"/>
        <charset val="134"/>
      </rPr>
      <t xml:space="preserve">
X X X X X X X</t>
    </r>
    <phoneticPr fontId="1" type="noConversion"/>
  </si>
  <si>
    <t>攻击距离1格的敌军</t>
    <phoneticPr fontId="1" type="noConversion"/>
  </si>
  <si>
    <t>攻击距离2-3格的敌军</t>
    <phoneticPr fontId="1" type="noConversion"/>
  </si>
  <si>
    <t>攻击距离2-4格的敌军</t>
  </si>
  <si>
    <t>向前攻击距离4-6格的敌军</t>
    <phoneticPr fontId="1" type="noConversion"/>
  </si>
  <si>
    <t>攻击距离1-2格的敌军</t>
    <phoneticPr fontId="1" type="noConversion"/>
  </si>
  <si>
    <t>命中</t>
    <phoneticPr fontId="1" type="noConversion"/>
  </si>
  <si>
    <t>破击</t>
    <phoneticPr fontId="1" type="noConversion"/>
  </si>
  <si>
    <t>暴击</t>
    <phoneticPr fontId="1" type="noConversion"/>
  </si>
  <si>
    <t>韧性</t>
    <phoneticPr fontId="1" type="noConversion"/>
  </si>
  <si>
    <t>天赋总和</t>
    <phoneticPr fontId="1" type="noConversion"/>
  </si>
  <si>
    <t>恢复的血量＝施放者绝技攻击×等级×40％
增加的攻击＝受益者攻击×20％
三攻同时增加，持续2回合</t>
    <phoneticPr fontId="1" type="noConversion"/>
  </si>
  <si>
    <t>恢复的血量＝施放者绝技攻击×等级×40％
增加的防御＝受益者防御×20％
三防同时增加，持续2回合</t>
    <phoneticPr fontId="1" type="noConversion"/>
  </si>
  <si>
    <t>增加的闪避＝25％，持续1回合
保留士气值＝75</t>
    <phoneticPr fontId="1" type="noConversion"/>
  </si>
  <si>
    <t>增加的暴击＝50％，持续1回合
降士气值＝50</t>
    <phoneticPr fontId="1" type="noConversion"/>
  </si>
  <si>
    <t>眩晕概率＝40％
降敌士气为0</t>
    <phoneticPr fontId="1" type="noConversion"/>
  </si>
  <si>
    <t>单体治疗并增加士气</t>
    <phoneticPr fontId="1" type="noConversion"/>
  </si>
  <si>
    <t>恢复的血量＝受益者最大血量×30%
增加的士气＝100</t>
    <phoneticPr fontId="1" type="noConversion"/>
  </si>
  <si>
    <t>眩晕概率＝40％</t>
    <phoneticPr fontId="1" type="noConversion"/>
  </si>
  <si>
    <t>单体攻击，增加命中</t>
    <phoneticPr fontId="1" type="noConversion"/>
  </si>
  <si>
    <t>眩晕概率＝60％</t>
    <phoneticPr fontId="1" type="noConversion"/>
  </si>
  <si>
    <t>降敌士气值＝25</t>
    <phoneticPr fontId="1" type="noConversion"/>
  </si>
  <si>
    <t>恢复的血量＝施放者绝技攻击×等级×60％</t>
    <phoneticPr fontId="1" type="noConversion"/>
  </si>
  <si>
    <t>降敌士气为0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</si>
</sst>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0;[Red]0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rgb="FFFFFF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92D050"/>
      <name val="宋体"/>
      <family val="3"/>
      <charset val="134"/>
    </font>
    <font>
      <sz val="11"/>
      <color rgb="FFFFFF00"/>
      <name val="宋体"/>
      <family val="3"/>
      <charset val="134"/>
    </font>
    <font>
      <b/>
      <sz val="11"/>
      <color rgb="FFFFC0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rgb="FF0070C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6">
    <xf numFmtId="0" fontId="0" fillId="0" borderId="0" xfId="0">
      <alignment vertical="center"/>
    </xf>
    <xf numFmtId="0" fontId="2" fillId="2" borderId="1" xfId="1" applyFont="1" applyFill="1" applyBorder="1" applyAlignment="1">
      <alignment horizontal="right" wrapText="1"/>
    </xf>
    <xf numFmtId="0" fontId="2" fillId="2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wrapText="1"/>
    </xf>
    <xf numFmtId="0" fontId="9" fillId="5" borderId="2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wrapText="1"/>
    </xf>
    <xf numFmtId="0" fontId="7" fillId="4" borderId="2" xfId="1" applyFont="1" applyFill="1" applyBorder="1" applyAlignment="1">
      <alignment horizontal="center" wrapText="1"/>
    </xf>
    <xf numFmtId="0" fontId="10" fillId="4" borderId="2" xfId="1" applyFont="1" applyFill="1" applyBorder="1" applyAlignment="1">
      <alignment horizontal="left" vertical="top" wrapText="1"/>
    </xf>
    <xf numFmtId="0" fontId="12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wrapText="1"/>
    </xf>
    <xf numFmtId="0" fontId="4" fillId="3" borderId="3" xfId="1" applyFont="1" applyFill="1" applyBorder="1" applyAlignment="1">
      <alignment horizontal="center"/>
    </xf>
    <xf numFmtId="0" fontId="13" fillId="6" borderId="3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13" fillId="6" borderId="3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 wrapText="1"/>
    </xf>
    <xf numFmtId="0" fontId="14" fillId="2" borderId="1" xfId="1" applyFont="1" applyFill="1" applyBorder="1" applyAlignment="1">
      <alignment horizontal="center" wrapText="1"/>
    </xf>
    <xf numFmtId="0" fontId="2" fillId="7" borderId="1" xfId="1" applyFont="1" applyFill="1" applyBorder="1" applyAlignment="1" applyProtection="1">
      <alignment horizontal="center" wrapText="1"/>
      <protection locked="0"/>
    </xf>
    <xf numFmtId="0" fontId="5" fillId="7" borderId="1" xfId="1" applyFont="1" applyFill="1" applyBorder="1" applyAlignment="1" applyProtection="1">
      <alignment horizontal="center" wrapText="1"/>
      <protection locked="0"/>
    </xf>
    <xf numFmtId="9" fontId="13" fillId="6" borderId="3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 applyProtection="1">
      <alignment horizontal="center"/>
      <protection hidden="1"/>
    </xf>
    <xf numFmtId="0" fontId="2" fillId="2" borderId="1" xfId="1" applyFont="1" applyFill="1" applyBorder="1" applyAlignment="1" applyProtection="1">
      <alignment horizontal="center" wrapText="1"/>
      <protection hidden="1"/>
    </xf>
    <xf numFmtId="0" fontId="2" fillId="7" borderId="1" xfId="1" applyFont="1" applyFill="1" applyBorder="1" applyAlignment="1" applyProtection="1">
      <alignment horizontal="right" wrapText="1"/>
      <protection locked="0"/>
    </xf>
    <xf numFmtId="0" fontId="4" fillId="3" borderId="1" xfId="1" applyFont="1" applyFill="1" applyBorder="1" applyAlignment="1" applyProtection="1">
      <alignment horizontal="center"/>
      <protection locked="0"/>
    </xf>
    <xf numFmtId="0" fontId="2" fillId="8" borderId="1" xfId="1" applyFont="1" applyFill="1" applyBorder="1" applyAlignment="1" applyProtection="1">
      <alignment horizontal="right" wrapText="1"/>
      <protection locked="0"/>
    </xf>
    <xf numFmtId="0" fontId="16" fillId="8" borderId="1" xfId="1" applyFont="1" applyFill="1" applyBorder="1" applyAlignment="1" applyProtection="1">
      <alignment horizontal="right" wrapText="1"/>
      <protection locked="0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 wrapText="1"/>
    </xf>
    <xf numFmtId="0" fontId="5" fillId="2" borderId="7" xfId="1" applyFont="1" applyFill="1" applyBorder="1" applyAlignment="1">
      <alignment horizontal="center" wrapText="1"/>
    </xf>
    <xf numFmtId="0" fontId="5" fillId="2" borderId="8" xfId="1" applyFont="1" applyFill="1" applyBorder="1" applyAlignment="1">
      <alignment horizontal="center" wrapText="1"/>
    </xf>
    <xf numFmtId="177" fontId="13" fillId="6" borderId="3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FF00FF"/>
      <color rgb="FF7FBFFF"/>
      <color rgb="FF47C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B2:W695"/>
  <sheetViews>
    <sheetView workbookViewId="0">
      <pane xSplit="6" ySplit="2" topLeftCell="G3" activePane="bottomRight" state="frozen"/>
      <selection pane="topRight" activeCell="D1" sqref="D1"/>
      <selection pane="bottomLeft" activeCell="A3" sqref="A3"/>
      <selection pane="bottomRight" activeCell="J699" sqref="J699"/>
    </sheetView>
  </sheetViews>
  <sheetFormatPr defaultRowHeight="13.5"/>
  <cols>
    <col min="2" max="3" width="12" style="17" bestFit="1" customWidth="1"/>
    <col min="4" max="5" width="12" style="17" customWidth="1"/>
    <col min="6" max="6" width="9.75" bestFit="1" customWidth="1"/>
    <col min="7" max="7" width="9.75" customWidth="1"/>
    <col min="8" max="8" width="13.75" style="17" bestFit="1" customWidth="1"/>
    <col min="9" max="9" width="9.75" style="17" bestFit="1" customWidth="1"/>
    <col min="10" max="16" width="9.75" bestFit="1" customWidth="1"/>
    <col min="17" max="23" width="13.75" bestFit="1" customWidth="1"/>
  </cols>
  <sheetData>
    <row r="2" spans="2:23">
      <c r="B2" s="32" t="s">
        <v>816</v>
      </c>
      <c r="C2" s="32" t="s">
        <v>805</v>
      </c>
      <c r="D2" s="32" t="s">
        <v>804</v>
      </c>
      <c r="E2" s="32" t="s">
        <v>807</v>
      </c>
      <c r="F2" s="32" t="s">
        <v>806</v>
      </c>
      <c r="G2" s="32" t="s">
        <v>794</v>
      </c>
      <c r="H2" s="32" t="s">
        <v>914</v>
      </c>
      <c r="I2" s="32" t="s">
        <v>692</v>
      </c>
      <c r="J2" s="32" t="s">
        <v>682</v>
      </c>
      <c r="K2" s="32" t="s">
        <v>1</v>
      </c>
      <c r="L2" s="32" t="s">
        <v>2</v>
      </c>
      <c r="M2" s="32" t="s">
        <v>683</v>
      </c>
      <c r="N2" s="32" t="s">
        <v>684</v>
      </c>
      <c r="O2" s="32" t="s">
        <v>685</v>
      </c>
      <c r="P2" s="32" t="s">
        <v>691</v>
      </c>
      <c r="Q2" s="32" t="s">
        <v>912</v>
      </c>
      <c r="R2" s="32" t="s">
        <v>913</v>
      </c>
      <c r="S2" s="32" t="s">
        <v>687</v>
      </c>
      <c r="T2" s="32" t="s">
        <v>688</v>
      </c>
      <c r="U2" s="32" t="s">
        <v>689</v>
      </c>
      <c r="V2" s="32" t="s">
        <v>690</v>
      </c>
      <c r="W2" s="32" t="s">
        <v>893</v>
      </c>
    </row>
    <row r="3" spans="2:23" hidden="1">
      <c r="B3" s="26"/>
      <c r="C3" s="16">
        <v>1</v>
      </c>
      <c r="D3" s="26">
        <v>1</v>
      </c>
      <c r="E3" s="26"/>
      <c r="F3" s="2" t="s">
        <v>3</v>
      </c>
      <c r="G3" s="4" t="str">
        <f>VLOOKUP(D3,兵种!B:D,2,0)</f>
        <v>近卫军</v>
      </c>
      <c r="H3" s="18">
        <f>VLOOKUP(D3,兵种!B:D,3,0)</f>
        <v>250</v>
      </c>
      <c r="I3" s="16" t="str">
        <f>VLOOKUP(E3,绝技!B:C,2,0)</f>
        <v>无</v>
      </c>
      <c r="J3" s="31">
        <v>16</v>
      </c>
      <c r="K3" s="31">
        <v>19</v>
      </c>
      <c r="L3" s="31">
        <v>65</v>
      </c>
      <c r="M3" s="33">
        <v>73</v>
      </c>
      <c r="N3" s="1">
        <f>SUM(J3:M3)</f>
        <v>173</v>
      </c>
      <c r="O3" s="34">
        <v>1</v>
      </c>
      <c r="P3" s="1">
        <f>INT(O3*(H3+J3+K3))</f>
        <v>285</v>
      </c>
      <c r="Q3" s="1">
        <f>INT(J3*O3*1)</f>
        <v>16</v>
      </c>
      <c r="R3" s="1">
        <f>INT(J3*O3*0.7)</f>
        <v>11</v>
      </c>
      <c r="S3" s="1">
        <f>INT(K3*O3*1)</f>
        <v>19</v>
      </c>
      <c r="T3" s="1">
        <f>INT(K3*O3*0.7)</f>
        <v>13</v>
      </c>
      <c r="U3" s="1">
        <f>INT(L3*O3*1)</f>
        <v>65</v>
      </c>
      <c r="V3" s="1">
        <f>INT(L3*O3*0.7)</f>
        <v>45</v>
      </c>
      <c r="W3" s="1">
        <f>SUM(Q3,S3,U3)</f>
        <v>100</v>
      </c>
    </row>
    <row r="4" spans="2:23" hidden="1">
      <c r="B4" s="26"/>
      <c r="C4" s="16">
        <v>2</v>
      </c>
      <c r="D4" s="26">
        <v>4</v>
      </c>
      <c r="E4" s="26"/>
      <c r="F4" s="2" t="s">
        <v>4</v>
      </c>
      <c r="G4" s="4" t="str">
        <f>VLOOKUP(D4,兵种!B:D,2,0)</f>
        <v>弓弩手</v>
      </c>
      <c r="H4" s="18">
        <f>VLOOKUP(D4,兵种!B:D,3,0)</f>
        <v>150</v>
      </c>
      <c r="I4" s="16" t="str">
        <f>VLOOKUP(E4,绝技!B:C,2,0)</f>
        <v>无</v>
      </c>
      <c r="J4" s="31">
        <v>29</v>
      </c>
      <c r="K4" s="31">
        <v>24</v>
      </c>
      <c r="L4" s="31">
        <v>80</v>
      </c>
      <c r="M4" s="33">
        <v>90</v>
      </c>
      <c r="N4" s="1">
        <f>SUM(J4:M4)</f>
        <v>223</v>
      </c>
      <c r="O4" s="34">
        <v>1</v>
      </c>
      <c r="P4" s="1">
        <f>INT(O4*(H4+J4+K4))</f>
        <v>203</v>
      </c>
      <c r="Q4" s="1">
        <f>INT(J4*O4*1)</f>
        <v>29</v>
      </c>
      <c r="R4" s="1">
        <f>INT(J4*O4*0.7)</f>
        <v>20</v>
      </c>
      <c r="S4" s="1">
        <f>INT(K4*O4*1)</f>
        <v>24</v>
      </c>
      <c r="T4" s="1">
        <f>INT(K4*O4*0.7)</f>
        <v>16</v>
      </c>
      <c r="U4" s="1">
        <f>INT(L4*O4*1)</f>
        <v>80</v>
      </c>
      <c r="V4" s="1">
        <f>INT(L4*O4*0.7)</f>
        <v>56</v>
      </c>
      <c r="W4" s="1">
        <f>SUM(Q4,S4,U4)</f>
        <v>133</v>
      </c>
    </row>
    <row r="5" spans="2:23" hidden="1">
      <c r="B5" s="26"/>
      <c r="C5" s="16">
        <v>3</v>
      </c>
      <c r="D5" s="26">
        <v>3</v>
      </c>
      <c r="E5" s="26"/>
      <c r="F5" s="2" t="s">
        <v>5</v>
      </c>
      <c r="G5" s="4" t="str">
        <f>VLOOKUP(D5,兵种!B:D,2,0)</f>
        <v>战弓骑</v>
      </c>
      <c r="H5" s="18">
        <f>VLOOKUP(D5,兵种!B:D,3,0)</f>
        <v>200</v>
      </c>
      <c r="I5" s="16" t="str">
        <f>VLOOKUP(E5,绝技!B:C,2,0)</f>
        <v>无</v>
      </c>
      <c r="J5" s="31">
        <v>51</v>
      </c>
      <c r="K5" s="31">
        <v>44</v>
      </c>
      <c r="L5" s="31">
        <v>61</v>
      </c>
      <c r="M5" s="33">
        <v>66</v>
      </c>
      <c r="N5" s="1">
        <f>SUM(J5:M5)</f>
        <v>222</v>
      </c>
      <c r="O5" s="34">
        <v>1</v>
      </c>
      <c r="P5" s="1">
        <f>INT(O5*(H5+J5+K5))</f>
        <v>295</v>
      </c>
      <c r="Q5" s="1">
        <f>INT(J5*O5*1)</f>
        <v>51</v>
      </c>
      <c r="R5" s="1">
        <f>INT(J5*O5*0.7)</f>
        <v>35</v>
      </c>
      <c r="S5" s="1">
        <f>INT(K5*O5*1)</f>
        <v>44</v>
      </c>
      <c r="T5" s="1">
        <f>INT(K5*O5*0.7)</f>
        <v>30</v>
      </c>
      <c r="U5" s="1">
        <f>INT(L5*O5*1)</f>
        <v>61</v>
      </c>
      <c r="V5" s="1">
        <f>INT(L5*O5*0.7)</f>
        <v>42</v>
      </c>
      <c r="W5" s="1">
        <f>SUM(Q5,S5,U5)</f>
        <v>156</v>
      </c>
    </row>
    <row r="6" spans="2:23" hidden="1">
      <c r="B6" s="26"/>
      <c r="C6" s="16">
        <v>4</v>
      </c>
      <c r="D6" s="26"/>
      <c r="E6" s="26"/>
      <c r="F6" s="2" t="s">
        <v>6</v>
      </c>
      <c r="G6" s="4" t="str">
        <f>VLOOKUP(D6,兵种!B:D,2,0)</f>
        <v>老百姓</v>
      </c>
      <c r="H6" s="18">
        <f>VLOOKUP(D6,兵种!B:D,3,0)</f>
        <v>100</v>
      </c>
      <c r="I6" s="16" t="str">
        <f>VLOOKUP(E6,绝技!B:C,2,0)</f>
        <v>无</v>
      </c>
      <c r="J6" s="31">
        <v>4</v>
      </c>
      <c r="K6" s="31">
        <v>9</v>
      </c>
      <c r="L6" s="31">
        <v>33</v>
      </c>
      <c r="M6" s="33">
        <v>51</v>
      </c>
      <c r="N6" s="1">
        <f>SUM(J6:M6)</f>
        <v>97</v>
      </c>
      <c r="O6" s="34">
        <v>1</v>
      </c>
      <c r="P6" s="1">
        <f>INT(O6*(H6+J6+K6))</f>
        <v>113</v>
      </c>
      <c r="Q6" s="1">
        <f>INT(J6*O6*1)</f>
        <v>4</v>
      </c>
      <c r="R6" s="1">
        <f>INT(J6*O6*0.7)</f>
        <v>2</v>
      </c>
      <c r="S6" s="1">
        <f>INT(K6*O6*1)</f>
        <v>9</v>
      </c>
      <c r="T6" s="1">
        <f>INT(K6*O6*0.7)</f>
        <v>6</v>
      </c>
      <c r="U6" s="1">
        <f>INT(L6*O6*1)</f>
        <v>33</v>
      </c>
      <c r="V6" s="1">
        <f>INT(L6*O6*0.7)</f>
        <v>23</v>
      </c>
      <c r="W6" s="1">
        <f>SUM(Q6,S6,U6)</f>
        <v>46</v>
      </c>
    </row>
    <row r="7" spans="2:23" hidden="1">
      <c r="B7" s="26"/>
      <c r="C7" s="16">
        <v>5</v>
      </c>
      <c r="D7" s="26"/>
      <c r="E7" s="26"/>
      <c r="F7" s="2" t="s">
        <v>7</v>
      </c>
      <c r="G7" s="4" t="str">
        <f>VLOOKUP(D7,兵种!B:D,2,0)</f>
        <v>老百姓</v>
      </c>
      <c r="H7" s="18">
        <f>VLOOKUP(D7,兵种!B:D,3,0)</f>
        <v>100</v>
      </c>
      <c r="I7" s="16" t="str">
        <f>VLOOKUP(E7,绝技!B:C,2,0)</f>
        <v>无</v>
      </c>
      <c r="J7" s="31">
        <v>11</v>
      </c>
      <c r="K7" s="31">
        <v>15</v>
      </c>
      <c r="L7" s="31">
        <v>65</v>
      </c>
      <c r="M7" s="33">
        <v>77</v>
      </c>
      <c r="N7" s="1">
        <f>SUM(J7:M7)</f>
        <v>168</v>
      </c>
      <c r="O7" s="34">
        <v>1</v>
      </c>
      <c r="P7" s="1">
        <f>INT(O7*(H7+J7+K7))</f>
        <v>126</v>
      </c>
      <c r="Q7" s="1">
        <f>INT(J7*O7*1)</f>
        <v>11</v>
      </c>
      <c r="R7" s="1">
        <f>INT(J7*O7*0.7)</f>
        <v>7</v>
      </c>
      <c r="S7" s="1">
        <f>INT(K7*O7*1)</f>
        <v>15</v>
      </c>
      <c r="T7" s="1">
        <f>INT(K7*O7*0.7)</f>
        <v>10</v>
      </c>
      <c r="U7" s="1">
        <f>INT(L7*O7*1)</f>
        <v>65</v>
      </c>
      <c r="V7" s="1">
        <f>INT(L7*O7*0.7)</f>
        <v>45</v>
      </c>
      <c r="W7" s="1">
        <f>SUM(Q7,S7,U7)</f>
        <v>91</v>
      </c>
    </row>
    <row r="8" spans="2:23" hidden="1">
      <c r="B8" s="26"/>
      <c r="C8" s="16">
        <v>6</v>
      </c>
      <c r="D8" s="26">
        <v>4</v>
      </c>
      <c r="E8" s="26"/>
      <c r="F8" s="2" t="s">
        <v>8</v>
      </c>
      <c r="G8" s="4" t="str">
        <f>VLOOKUP(D8,兵种!B:D,2,0)</f>
        <v>弓弩手</v>
      </c>
      <c r="H8" s="18">
        <f>VLOOKUP(D8,兵种!B:D,3,0)</f>
        <v>150</v>
      </c>
      <c r="I8" s="16" t="str">
        <f>VLOOKUP(E8,绝技!B:C,2,0)</f>
        <v>无</v>
      </c>
      <c r="J8" s="31">
        <v>84</v>
      </c>
      <c r="K8" s="31">
        <v>78</v>
      </c>
      <c r="L8" s="31">
        <v>70</v>
      </c>
      <c r="M8" s="33">
        <v>57</v>
      </c>
      <c r="N8" s="1">
        <f>SUM(J8:M8)</f>
        <v>289</v>
      </c>
      <c r="O8" s="34">
        <v>1</v>
      </c>
      <c r="P8" s="1">
        <f>INT(O8*(H8+J8+K8))</f>
        <v>312</v>
      </c>
      <c r="Q8" s="1">
        <f>INT(J8*O8*1)</f>
        <v>84</v>
      </c>
      <c r="R8" s="1">
        <f>INT(J8*O8*0.7)</f>
        <v>58</v>
      </c>
      <c r="S8" s="1">
        <f>INT(K8*O8*1)</f>
        <v>78</v>
      </c>
      <c r="T8" s="1">
        <f>INT(K8*O8*0.7)</f>
        <v>54</v>
      </c>
      <c r="U8" s="1">
        <f>INT(L8*O8*1)</f>
        <v>70</v>
      </c>
      <c r="V8" s="1">
        <f>INT(L8*O8*0.7)</f>
        <v>49</v>
      </c>
      <c r="W8" s="1">
        <f>SUM(Q8,S8,U8)</f>
        <v>232</v>
      </c>
    </row>
    <row r="9" spans="2:23" hidden="1">
      <c r="B9" s="26"/>
      <c r="C9" s="16">
        <v>7</v>
      </c>
      <c r="D9" s="26"/>
      <c r="E9" s="26"/>
      <c r="F9" s="2" t="s">
        <v>9</v>
      </c>
      <c r="G9" s="4" t="str">
        <f>VLOOKUP(D9,兵种!B:D,2,0)</f>
        <v>老百姓</v>
      </c>
      <c r="H9" s="18">
        <f>VLOOKUP(D9,兵种!B:D,3,0)</f>
        <v>100</v>
      </c>
      <c r="I9" s="16" t="str">
        <f>VLOOKUP(E9,绝技!B:C,2,0)</f>
        <v>无</v>
      </c>
      <c r="J9" s="31">
        <v>64</v>
      </c>
      <c r="K9" s="31">
        <v>76</v>
      </c>
      <c r="L9" s="31">
        <v>40</v>
      </c>
      <c r="M9" s="33">
        <v>39</v>
      </c>
      <c r="N9" s="1">
        <f>SUM(J9:M9)</f>
        <v>219</v>
      </c>
      <c r="O9" s="34">
        <v>1</v>
      </c>
      <c r="P9" s="1">
        <f>INT(O9*(H9+J9+K9))</f>
        <v>240</v>
      </c>
      <c r="Q9" s="1">
        <f>INT(J9*O9*1)</f>
        <v>64</v>
      </c>
      <c r="R9" s="1">
        <f>INT(J9*O9*0.7)</f>
        <v>44</v>
      </c>
      <c r="S9" s="1">
        <f>INT(K9*O9*1)</f>
        <v>76</v>
      </c>
      <c r="T9" s="1">
        <f>INT(K9*O9*0.7)</f>
        <v>53</v>
      </c>
      <c r="U9" s="1">
        <f>INT(L9*O9*1)</f>
        <v>40</v>
      </c>
      <c r="V9" s="1">
        <f>INT(L9*O9*0.7)</f>
        <v>28</v>
      </c>
      <c r="W9" s="1">
        <f>SUM(Q9,S9,U9)</f>
        <v>180</v>
      </c>
    </row>
    <row r="10" spans="2:23" hidden="1">
      <c r="B10" s="26"/>
      <c r="C10" s="16">
        <v>8</v>
      </c>
      <c r="D10" s="26"/>
      <c r="E10" s="26"/>
      <c r="F10" s="2" t="s">
        <v>10</v>
      </c>
      <c r="G10" s="4" t="str">
        <f>VLOOKUP(D10,兵种!B:D,2,0)</f>
        <v>老百姓</v>
      </c>
      <c r="H10" s="18">
        <f>VLOOKUP(D10,兵种!B:D,3,0)</f>
        <v>100</v>
      </c>
      <c r="I10" s="16" t="str">
        <f>VLOOKUP(E10,绝技!B:C,2,0)</f>
        <v>无</v>
      </c>
      <c r="J10" s="31">
        <v>69</v>
      </c>
      <c r="K10" s="31">
        <v>46</v>
      </c>
      <c r="L10" s="31">
        <v>79</v>
      </c>
      <c r="M10" s="33">
        <v>78</v>
      </c>
      <c r="N10" s="1">
        <f>SUM(J10:M10)</f>
        <v>272</v>
      </c>
      <c r="O10" s="34">
        <v>1</v>
      </c>
      <c r="P10" s="1">
        <f>INT(O10*(H10+J10+K10))</f>
        <v>215</v>
      </c>
      <c r="Q10" s="1">
        <f>INT(J10*O10*1)</f>
        <v>69</v>
      </c>
      <c r="R10" s="1">
        <f>INT(J10*O10*0.7)</f>
        <v>48</v>
      </c>
      <c r="S10" s="1">
        <f>INT(K10*O10*1)</f>
        <v>46</v>
      </c>
      <c r="T10" s="1">
        <f>INT(K10*O10*0.7)</f>
        <v>32</v>
      </c>
      <c r="U10" s="1">
        <f>INT(L10*O10*1)</f>
        <v>79</v>
      </c>
      <c r="V10" s="1">
        <f>INT(L10*O10*0.7)</f>
        <v>55</v>
      </c>
      <c r="W10" s="1">
        <f>SUM(Q10,S10,U10)</f>
        <v>194</v>
      </c>
    </row>
    <row r="11" spans="2:23" hidden="1">
      <c r="B11" s="26"/>
      <c r="C11" s="16">
        <v>9</v>
      </c>
      <c r="D11" s="26"/>
      <c r="E11" s="26"/>
      <c r="F11" s="2" t="s">
        <v>11</v>
      </c>
      <c r="G11" s="4" t="str">
        <f>VLOOKUP(D11,兵种!B:D,2,0)</f>
        <v>老百姓</v>
      </c>
      <c r="H11" s="18">
        <f>VLOOKUP(D11,兵种!B:D,3,0)</f>
        <v>100</v>
      </c>
      <c r="I11" s="16" t="str">
        <f>VLOOKUP(E11,绝技!B:C,2,0)</f>
        <v>无</v>
      </c>
      <c r="J11" s="31">
        <v>56</v>
      </c>
      <c r="K11" s="31">
        <v>40</v>
      </c>
      <c r="L11" s="31">
        <v>73</v>
      </c>
      <c r="M11" s="33">
        <v>76</v>
      </c>
      <c r="N11" s="1">
        <f>SUM(J11:M11)</f>
        <v>245</v>
      </c>
      <c r="O11" s="34">
        <v>1</v>
      </c>
      <c r="P11" s="1">
        <f>INT(O11*(H11+J11+K11))</f>
        <v>196</v>
      </c>
      <c r="Q11" s="1">
        <f>INT(J11*O11*1)</f>
        <v>56</v>
      </c>
      <c r="R11" s="1">
        <f>INT(J11*O11*0.7)</f>
        <v>39</v>
      </c>
      <c r="S11" s="1">
        <f>INT(K11*O11*1)</f>
        <v>40</v>
      </c>
      <c r="T11" s="1">
        <f>INT(K11*O11*0.7)</f>
        <v>28</v>
      </c>
      <c r="U11" s="1">
        <f>INT(L11*O11*1)</f>
        <v>73</v>
      </c>
      <c r="V11" s="1">
        <f>INT(L11*O11*0.7)</f>
        <v>51</v>
      </c>
      <c r="W11" s="1">
        <f>SUM(Q11,S11,U11)</f>
        <v>169</v>
      </c>
    </row>
    <row r="12" spans="2:23" hidden="1">
      <c r="B12" s="26"/>
      <c r="C12" s="16">
        <v>10</v>
      </c>
      <c r="D12" s="26"/>
      <c r="E12" s="26"/>
      <c r="F12" s="2" t="s">
        <v>12</v>
      </c>
      <c r="G12" s="4" t="str">
        <f>VLOOKUP(D12,兵种!B:D,2,0)</f>
        <v>老百姓</v>
      </c>
      <c r="H12" s="18">
        <f>VLOOKUP(D12,兵种!B:D,3,0)</f>
        <v>100</v>
      </c>
      <c r="I12" s="16" t="str">
        <f>VLOOKUP(E12,绝技!B:C,2,0)</f>
        <v>无</v>
      </c>
      <c r="J12" s="31">
        <v>17</v>
      </c>
      <c r="K12" s="31">
        <v>14</v>
      </c>
      <c r="L12" s="31">
        <v>39</v>
      </c>
      <c r="M12" s="33">
        <v>41</v>
      </c>
      <c r="N12" s="1">
        <f>SUM(J12:M12)</f>
        <v>111</v>
      </c>
      <c r="O12" s="34">
        <v>1</v>
      </c>
      <c r="P12" s="1">
        <f>INT(O12*(H12+J12+K12))</f>
        <v>131</v>
      </c>
      <c r="Q12" s="1">
        <f>INT(J12*O12*1)</f>
        <v>17</v>
      </c>
      <c r="R12" s="1">
        <f>INT(J12*O12*0.7)</f>
        <v>11</v>
      </c>
      <c r="S12" s="1">
        <f>INT(K12*O12*1)</f>
        <v>14</v>
      </c>
      <c r="T12" s="1">
        <f>INT(K12*O12*0.7)</f>
        <v>9</v>
      </c>
      <c r="U12" s="1">
        <f>INT(L12*O12*1)</f>
        <v>39</v>
      </c>
      <c r="V12" s="1">
        <f>INT(L12*O12*0.7)</f>
        <v>27</v>
      </c>
      <c r="W12" s="1">
        <f>SUM(Q12,S12,U12)</f>
        <v>70</v>
      </c>
    </row>
    <row r="13" spans="2:23" hidden="1">
      <c r="B13" s="26"/>
      <c r="C13" s="16">
        <v>11</v>
      </c>
      <c r="D13" s="26"/>
      <c r="E13" s="26"/>
      <c r="F13" s="2" t="s">
        <v>13</v>
      </c>
      <c r="G13" s="4" t="str">
        <f>VLOOKUP(D13,兵种!B:D,2,0)</f>
        <v>老百姓</v>
      </c>
      <c r="H13" s="18">
        <f>VLOOKUP(D13,兵种!B:D,3,0)</f>
        <v>100</v>
      </c>
      <c r="I13" s="16" t="str">
        <f>VLOOKUP(E13,绝技!B:C,2,0)</f>
        <v>无</v>
      </c>
      <c r="J13" s="31">
        <v>52</v>
      </c>
      <c r="K13" s="31">
        <v>61</v>
      </c>
      <c r="L13" s="31">
        <v>58</v>
      </c>
      <c r="M13" s="33">
        <v>59</v>
      </c>
      <c r="N13" s="1">
        <f>SUM(J13:M13)</f>
        <v>230</v>
      </c>
      <c r="O13" s="34">
        <v>1</v>
      </c>
      <c r="P13" s="1">
        <f>INT(O13*(H13+J13+K13))</f>
        <v>213</v>
      </c>
      <c r="Q13" s="1">
        <f>INT(J13*O13*1)</f>
        <v>52</v>
      </c>
      <c r="R13" s="1">
        <f>INT(J13*O13*0.7)</f>
        <v>36</v>
      </c>
      <c r="S13" s="1">
        <f>INT(K13*O13*1)</f>
        <v>61</v>
      </c>
      <c r="T13" s="1">
        <f>INT(K13*O13*0.7)</f>
        <v>42</v>
      </c>
      <c r="U13" s="1">
        <f>INT(L13*O13*1)</f>
        <v>58</v>
      </c>
      <c r="V13" s="1">
        <f>INT(L13*O13*0.7)</f>
        <v>40</v>
      </c>
      <c r="W13" s="1">
        <f>SUM(Q13,S13,U13)</f>
        <v>171</v>
      </c>
    </row>
    <row r="14" spans="2:23" hidden="1">
      <c r="B14" s="26"/>
      <c r="C14" s="16">
        <v>12</v>
      </c>
      <c r="D14" s="26">
        <v>1</v>
      </c>
      <c r="E14" s="26"/>
      <c r="F14" s="2" t="s">
        <v>14</v>
      </c>
      <c r="G14" s="4" t="str">
        <f>VLOOKUP(D14,兵种!B:D,2,0)</f>
        <v>近卫军</v>
      </c>
      <c r="H14" s="18">
        <f>VLOOKUP(D14,兵种!B:D,3,0)</f>
        <v>250</v>
      </c>
      <c r="I14" s="16" t="str">
        <f>VLOOKUP(E14,绝技!B:C,2,0)</f>
        <v>无</v>
      </c>
      <c r="J14" s="31">
        <v>30</v>
      </c>
      <c r="K14" s="31">
        <v>17</v>
      </c>
      <c r="L14" s="31">
        <v>72</v>
      </c>
      <c r="M14" s="33">
        <v>83</v>
      </c>
      <c r="N14" s="1">
        <f>SUM(J14:M14)</f>
        <v>202</v>
      </c>
      <c r="O14" s="34">
        <v>1</v>
      </c>
      <c r="P14" s="1">
        <f>INT(O14*(H14+J14+K14))</f>
        <v>297</v>
      </c>
      <c r="Q14" s="1">
        <f>INT(J14*O14*1)</f>
        <v>30</v>
      </c>
      <c r="R14" s="1">
        <f>INT(J14*O14*0.7)</f>
        <v>21</v>
      </c>
      <c r="S14" s="1">
        <f>INT(K14*O14*1)</f>
        <v>17</v>
      </c>
      <c r="T14" s="1">
        <f>INT(K14*O14*0.7)</f>
        <v>11</v>
      </c>
      <c r="U14" s="1">
        <f>INT(L14*O14*1)</f>
        <v>72</v>
      </c>
      <c r="V14" s="1">
        <f>INT(L14*O14*0.7)</f>
        <v>50</v>
      </c>
      <c r="W14" s="1">
        <f>SUM(Q14,S14,U14)</f>
        <v>119</v>
      </c>
    </row>
    <row r="15" spans="2:23" hidden="1">
      <c r="B15" s="26"/>
      <c r="C15" s="16">
        <v>13</v>
      </c>
      <c r="D15" s="26"/>
      <c r="E15" s="26"/>
      <c r="F15" s="2" t="s">
        <v>15</v>
      </c>
      <c r="G15" s="4" t="str">
        <f>VLOOKUP(D15,兵种!B:D,2,0)</f>
        <v>老百姓</v>
      </c>
      <c r="H15" s="18">
        <f>VLOOKUP(D15,兵种!B:D,3,0)</f>
        <v>100</v>
      </c>
      <c r="I15" s="16" t="str">
        <f>VLOOKUP(E15,绝技!B:C,2,0)</f>
        <v>无</v>
      </c>
      <c r="J15" s="31">
        <v>66</v>
      </c>
      <c r="K15" s="31">
        <v>51</v>
      </c>
      <c r="L15" s="31">
        <v>63</v>
      </c>
      <c r="M15" s="33">
        <v>65</v>
      </c>
      <c r="N15" s="1">
        <f>SUM(J15:M15)</f>
        <v>245</v>
      </c>
      <c r="O15" s="34">
        <v>1</v>
      </c>
      <c r="P15" s="1">
        <f>INT(O15*(H15+J15+K15))</f>
        <v>217</v>
      </c>
      <c r="Q15" s="1">
        <f>INT(J15*O15*1)</f>
        <v>66</v>
      </c>
      <c r="R15" s="1">
        <f>INT(J15*O15*0.7)</f>
        <v>46</v>
      </c>
      <c r="S15" s="1">
        <f>INT(K15*O15*1)</f>
        <v>51</v>
      </c>
      <c r="T15" s="1">
        <f>INT(K15*O15*0.7)</f>
        <v>35</v>
      </c>
      <c r="U15" s="1">
        <f>INT(L15*O15*1)</f>
        <v>63</v>
      </c>
      <c r="V15" s="1">
        <f>INT(L15*O15*0.7)</f>
        <v>44</v>
      </c>
      <c r="W15" s="1">
        <f>SUM(Q15,S15,U15)</f>
        <v>180</v>
      </c>
    </row>
    <row r="16" spans="2:23" hidden="1">
      <c r="B16" s="26"/>
      <c r="C16" s="16">
        <v>14</v>
      </c>
      <c r="D16" s="26">
        <v>4</v>
      </c>
      <c r="E16" s="26"/>
      <c r="F16" s="2" t="s">
        <v>16</v>
      </c>
      <c r="G16" s="4" t="str">
        <f>VLOOKUP(D16,兵种!B:D,2,0)</f>
        <v>弓弩手</v>
      </c>
      <c r="H16" s="18">
        <f>VLOOKUP(D16,兵种!B:D,3,0)</f>
        <v>150</v>
      </c>
      <c r="I16" s="16" t="str">
        <f>VLOOKUP(E16,绝技!B:C,2,0)</f>
        <v>无</v>
      </c>
      <c r="J16" s="31">
        <v>72</v>
      </c>
      <c r="K16" s="31">
        <v>84</v>
      </c>
      <c r="L16" s="31">
        <v>61</v>
      </c>
      <c r="M16" s="33">
        <v>58</v>
      </c>
      <c r="N16" s="1">
        <f>SUM(J16:M16)</f>
        <v>275</v>
      </c>
      <c r="O16" s="34">
        <v>1</v>
      </c>
      <c r="P16" s="1">
        <f>INT(O16*(H16+J16+K16))</f>
        <v>306</v>
      </c>
      <c r="Q16" s="1">
        <f>INT(J16*O16*1)</f>
        <v>72</v>
      </c>
      <c r="R16" s="1">
        <f>INT(J16*O16*0.7)</f>
        <v>50</v>
      </c>
      <c r="S16" s="1">
        <f>INT(K16*O16*1)</f>
        <v>84</v>
      </c>
      <c r="T16" s="1">
        <f>INT(K16*O16*0.7)</f>
        <v>58</v>
      </c>
      <c r="U16" s="1">
        <f>INT(L16*O16*1)</f>
        <v>61</v>
      </c>
      <c r="V16" s="1">
        <f>INT(L16*O16*0.7)</f>
        <v>42</v>
      </c>
      <c r="W16" s="1">
        <f>SUM(Q16,S16,U16)</f>
        <v>217</v>
      </c>
    </row>
    <row r="17" spans="2:23" hidden="1">
      <c r="B17" s="26"/>
      <c r="C17" s="16">
        <v>15</v>
      </c>
      <c r="D17" s="26"/>
      <c r="E17" s="26"/>
      <c r="F17" s="2" t="s">
        <v>17</v>
      </c>
      <c r="G17" s="4" t="str">
        <f>VLOOKUP(D17,兵种!B:D,2,0)</f>
        <v>老百姓</v>
      </c>
      <c r="H17" s="18">
        <f>VLOOKUP(D17,兵种!B:D,3,0)</f>
        <v>100</v>
      </c>
      <c r="I17" s="16" t="str">
        <f>VLOOKUP(E17,绝技!B:C,2,0)</f>
        <v>无</v>
      </c>
      <c r="J17" s="31">
        <v>71</v>
      </c>
      <c r="K17" s="31">
        <v>57</v>
      </c>
      <c r="L17" s="31">
        <v>70</v>
      </c>
      <c r="M17" s="33">
        <v>73</v>
      </c>
      <c r="N17" s="1">
        <f>SUM(J17:M17)</f>
        <v>271</v>
      </c>
      <c r="O17" s="34">
        <v>1</v>
      </c>
      <c r="P17" s="1">
        <f>INT(O17*(H17+J17+K17))</f>
        <v>228</v>
      </c>
      <c r="Q17" s="1">
        <f>INT(J17*O17*1)</f>
        <v>71</v>
      </c>
      <c r="R17" s="1">
        <f>INT(J17*O17*0.7)</f>
        <v>49</v>
      </c>
      <c r="S17" s="1">
        <f>INT(K17*O17*1)</f>
        <v>57</v>
      </c>
      <c r="T17" s="1">
        <f>INT(K17*O17*0.7)</f>
        <v>39</v>
      </c>
      <c r="U17" s="1">
        <f>INT(L17*O17*1)</f>
        <v>70</v>
      </c>
      <c r="V17" s="1">
        <f>INT(L17*O17*0.7)</f>
        <v>49</v>
      </c>
      <c r="W17" s="1">
        <f>SUM(Q17,S17,U17)</f>
        <v>198</v>
      </c>
    </row>
    <row r="18" spans="2:23" hidden="1">
      <c r="B18" s="26"/>
      <c r="C18" s="16">
        <v>16</v>
      </c>
      <c r="D18" s="26"/>
      <c r="E18" s="26"/>
      <c r="F18" s="2" t="s">
        <v>18</v>
      </c>
      <c r="G18" s="4" t="str">
        <f>VLOOKUP(D18,兵种!B:D,2,0)</f>
        <v>老百姓</v>
      </c>
      <c r="H18" s="18">
        <f>VLOOKUP(D18,兵种!B:D,3,0)</f>
        <v>100</v>
      </c>
      <c r="I18" s="16" t="str">
        <f>VLOOKUP(E18,绝技!B:C,2,0)</f>
        <v>无</v>
      </c>
      <c r="J18" s="31">
        <v>44</v>
      </c>
      <c r="K18" s="31">
        <v>65</v>
      </c>
      <c r="L18" s="31">
        <v>61</v>
      </c>
      <c r="M18" s="33">
        <v>16</v>
      </c>
      <c r="N18" s="1">
        <f>SUM(J18:M18)</f>
        <v>186</v>
      </c>
      <c r="O18" s="34">
        <v>1</v>
      </c>
      <c r="P18" s="1">
        <f>INT(O18*(H18+J18+K18))</f>
        <v>209</v>
      </c>
      <c r="Q18" s="1">
        <f>INT(J18*O18*1)</f>
        <v>44</v>
      </c>
      <c r="R18" s="1">
        <f>INT(J18*O18*0.7)</f>
        <v>30</v>
      </c>
      <c r="S18" s="1">
        <f>INT(K18*O18*1)</f>
        <v>65</v>
      </c>
      <c r="T18" s="1">
        <f>INT(K18*O18*0.7)</f>
        <v>45</v>
      </c>
      <c r="U18" s="1">
        <f>INT(L18*O18*1)</f>
        <v>61</v>
      </c>
      <c r="V18" s="1">
        <f>INT(L18*O18*0.7)</f>
        <v>42</v>
      </c>
      <c r="W18" s="1">
        <f>SUM(Q18,S18,U18)</f>
        <v>170</v>
      </c>
    </row>
    <row r="19" spans="2:23" hidden="1">
      <c r="B19" s="26"/>
      <c r="C19" s="16">
        <v>17</v>
      </c>
      <c r="D19" s="26"/>
      <c r="E19" s="26"/>
      <c r="F19" s="2" t="s">
        <v>19</v>
      </c>
      <c r="G19" s="4" t="str">
        <f>VLOOKUP(D19,兵种!B:D,2,0)</f>
        <v>老百姓</v>
      </c>
      <c r="H19" s="18">
        <f>VLOOKUP(D19,兵种!B:D,3,0)</f>
        <v>100</v>
      </c>
      <c r="I19" s="16" t="str">
        <f>VLOOKUP(E19,绝技!B:C,2,0)</f>
        <v>无</v>
      </c>
      <c r="J19" s="31">
        <v>63</v>
      </c>
      <c r="K19" s="31">
        <v>71</v>
      </c>
      <c r="L19" s="31">
        <v>42</v>
      </c>
      <c r="M19" s="33">
        <v>38</v>
      </c>
      <c r="N19" s="1">
        <f>SUM(J19:M19)</f>
        <v>214</v>
      </c>
      <c r="O19" s="34">
        <v>1</v>
      </c>
      <c r="P19" s="1">
        <f>INT(O19*(H19+J19+K19))</f>
        <v>234</v>
      </c>
      <c r="Q19" s="1">
        <f>INT(J19*O19*1)</f>
        <v>63</v>
      </c>
      <c r="R19" s="1">
        <f>INT(J19*O19*0.7)</f>
        <v>44</v>
      </c>
      <c r="S19" s="1">
        <f>INT(K19*O19*1)</f>
        <v>71</v>
      </c>
      <c r="T19" s="1">
        <f>INT(K19*O19*0.7)</f>
        <v>49</v>
      </c>
      <c r="U19" s="1">
        <f>INT(L19*O19*1)</f>
        <v>42</v>
      </c>
      <c r="V19" s="1">
        <f>INT(L19*O19*0.7)</f>
        <v>29</v>
      </c>
      <c r="W19" s="1">
        <f>SUM(Q19,S19,U19)</f>
        <v>176</v>
      </c>
    </row>
    <row r="20" spans="2:23" hidden="1">
      <c r="B20" s="26"/>
      <c r="C20" s="16">
        <v>18</v>
      </c>
      <c r="D20" s="26">
        <v>2</v>
      </c>
      <c r="E20" s="26"/>
      <c r="F20" s="2" t="s">
        <v>20</v>
      </c>
      <c r="G20" s="4" t="str">
        <f>VLOOKUP(D20,兵种!B:D,2,0)</f>
        <v>亲卫队</v>
      </c>
      <c r="H20" s="18">
        <f>VLOOKUP(D20,兵种!B:D,3,0)</f>
        <v>200</v>
      </c>
      <c r="I20" s="16" t="str">
        <f>VLOOKUP(E20,绝技!B:C,2,0)</f>
        <v>无</v>
      </c>
      <c r="J20" s="31">
        <v>81</v>
      </c>
      <c r="K20" s="31">
        <v>69</v>
      </c>
      <c r="L20" s="31">
        <v>70</v>
      </c>
      <c r="M20" s="33">
        <v>73</v>
      </c>
      <c r="N20" s="1">
        <f>SUM(J20:M20)</f>
        <v>293</v>
      </c>
      <c r="O20" s="34">
        <v>1</v>
      </c>
      <c r="P20" s="1">
        <f>INT(O20*(H20+J20+K20))</f>
        <v>350</v>
      </c>
      <c r="Q20" s="1">
        <f>INT(J20*O20*1)</f>
        <v>81</v>
      </c>
      <c r="R20" s="1">
        <f>INT(J20*O20*0.7)</f>
        <v>56</v>
      </c>
      <c r="S20" s="1">
        <f>INT(K20*O20*1)</f>
        <v>69</v>
      </c>
      <c r="T20" s="1">
        <f>INT(K20*O20*0.7)</f>
        <v>48</v>
      </c>
      <c r="U20" s="1">
        <f>INT(L20*O20*1)</f>
        <v>70</v>
      </c>
      <c r="V20" s="1">
        <f>INT(L20*O20*0.7)</f>
        <v>49</v>
      </c>
      <c r="W20" s="1">
        <f>SUM(Q20,S20,U20)</f>
        <v>220</v>
      </c>
    </row>
    <row r="21" spans="2:23" hidden="1">
      <c r="B21" s="26"/>
      <c r="C21" s="16">
        <v>19</v>
      </c>
      <c r="D21" s="26"/>
      <c r="E21" s="26"/>
      <c r="F21" s="2" t="s">
        <v>21</v>
      </c>
      <c r="G21" s="4" t="str">
        <f>VLOOKUP(D21,兵种!B:D,2,0)</f>
        <v>老百姓</v>
      </c>
      <c r="H21" s="18">
        <f>VLOOKUP(D21,兵种!B:D,3,0)</f>
        <v>100</v>
      </c>
      <c r="I21" s="16" t="str">
        <f>VLOOKUP(E21,绝技!B:C,2,0)</f>
        <v>无</v>
      </c>
      <c r="J21" s="31">
        <v>30</v>
      </c>
      <c r="K21" s="31">
        <v>27</v>
      </c>
      <c r="L21" s="31">
        <v>70</v>
      </c>
      <c r="M21" s="33">
        <v>74</v>
      </c>
      <c r="N21" s="1">
        <f>SUM(J21:M21)</f>
        <v>201</v>
      </c>
      <c r="O21" s="34">
        <v>1</v>
      </c>
      <c r="P21" s="1">
        <f>INT(O21*(H21+J21+K21))</f>
        <v>157</v>
      </c>
      <c r="Q21" s="1">
        <f>INT(J21*O21*1)</f>
        <v>30</v>
      </c>
      <c r="R21" s="1">
        <f>INT(J21*O21*0.7)</f>
        <v>21</v>
      </c>
      <c r="S21" s="1">
        <f>INT(K21*O21*1)</f>
        <v>27</v>
      </c>
      <c r="T21" s="1">
        <f>INT(K21*O21*0.7)</f>
        <v>18</v>
      </c>
      <c r="U21" s="1">
        <f>INT(L21*O21*1)</f>
        <v>70</v>
      </c>
      <c r="V21" s="1">
        <f>INT(L21*O21*0.7)</f>
        <v>49</v>
      </c>
      <c r="W21" s="1">
        <f>SUM(Q21,S21,U21)</f>
        <v>127</v>
      </c>
    </row>
    <row r="22" spans="2:23" hidden="1">
      <c r="B22" s="26"/>
      <c r="C22" s="16">
        <v>20</v>
      </c>
      <c r="D22" s="26"/>
      <c r="E22" s="26"/>
      <c r="F22" s="2" t="s">
        <v>22</v>
      </c>
      <c r="G22" s="4" t="str">
        <f>VLOOKUP(D22,兵种!B:D,2,0)</f>
        <v>老百姓</v>
      </c>
      <c r="H22" s="18">
        <f>VLOOKUP(D22,兵种!B:D,3,0)</f>
        <v>100</v>
      </c>
      <c r="I22" s="16" t="str">
        <f>VLOOKUP(E22,绝技!B:C,2,0)</f>
        <v>无</v>
      </c>
      <c r="J22" s="31">
        <v>60</v>
      </c>
      <c r="K22" s="31">
        <v>69</v>
      </c>
      <c r="L22" s="31">
        <v>30</v>
      </c>
      <c r="M22" s="33">
        <v>35</v>
      </c>
      <c r="N22" s="1">
        <f>SUM(J22:M22)</f>
        <v>194</v>
      </c>
      <c r="O22" s="34">
        <v>1</v>
      </c>
      <c r="P22" s="1">
        <f>INT(O22*(H22+J22+K22))</f>
        <v>229</v>
      </c>
      <c r="Q22" s="1">
        <f>INT(J22*O22*1)</f>
        <v>60</v>
      </c>
      <c r="R22" s="1">
        <f>INT(J22*O22*0.7)</f>
        <v>42</v>
      </c>
      <c r="S22" s="1">
        <f>INT(K22*O22*1)</f>
        <v>69</v>
      </c>
      <c r="T22" s="1">
        <f>INT(K22*O22*0.7)</f>
        <v>48</v>
      </c>
      <c r="U22" s="1">
        <f>INT(L22*O22*1)</f>
        <v>30</v>
      </c>
      <c r="V22" s="1">
        <f>INT(L22*O22*0.7)</f>
        <v>21</v>
      </c>
      <c r="W22" s="1">
        <f>SUM(Q22,S22,U22)</f>
        <v>159</v>
      </c>
    </row>
    <row r="23" spans="2:23" hidden="1">
      <c r="B23" s="26"/>
      <c r="C23" s="16">
        <v>21</v>
      </c>
      <c r="D23" s="26">
        <v>5</v>
      </c>
      <c r="E23" s="26"/>
      <c r="F23" s="2" t="s">
        <v>23</v>
      </c>
      <c r="G23" s="4" t="str">
        <f>VLOOKUP(D23,兵种!B:D,2,0)</f>
        <v>霹雳车</v>
      </c>
      <c r="H23" s="18">
        <f>VLOOKUP(D23,兵种!B:D,3,0)</f>
        <v>100</v>
      </c>
      <c r="I23" s="16" t="str">
        <f>VLOOKUP(E23,绝技!B:C,2,0)</f>
        <v>无</v>
      </c>
      <c r="J23" s="31">
        <v>29</v>
      </c>
      <c r="K23" s="31">
        <v>25</v>
      </c>
      <c r="L23" s="31">
        <v>82</v>
      </c>
      <c r="M23" s="33">
        <v>79</v>
      </c>
      <c r="N23" s="1">
        <f>SUM(J23:M23)</f>
        <v>215</v>
      </c>
      <c r="O23" s="34">
        <v>1</v>
      </c>
      <c r="P23" s="1">
        <f>INT(O23*(H23+J23+K23))</f>
        <v>154</v>
      </c>
      <c r="Q23" s="1">
        <f>INT(J23*O23*1)</f>
        <v>29</v>
      </c>
      <c r="R23" s="1">
        <f>INT(J23*O23*0.7)</f>
        <v>20</v>
      </c>
      <c r="S23" s="1">
        <f>INT(K23*O23*1)</f>
        <v>25</v>
      </c>
      <c r="T23" s="1">
        <f>INT(K23*O23*0.7)</f>
        <v>17</v>
      </c>
      <c r="U23" s="1">
        <f>INT(L23*O23*1)</f>
        <v>82</v>
      </c>
      <c r="V23" s="1">
        <f>INT(L23*O23*0.7)</f>
        <v>57</v>
      </c>
      <c r="W23" s="1">
        <f>SUM(Q23,S23,U23)</f>
        <v>136</v>
      </c>
    </row>
    <row r="24" spans="2:23" hidden="1">
      <c r="B24" s="26"/>
      <c r="C24" s="16">
        <v>22</v>
      </c>
      <c r="D24" s="26"/>
      <c r="E24" s="26"/>
      <c r="F24" s="2" t="s">
        <v>24</v>
      </c>
      <c r="G24" s="4" t="str">
        <f>VLOOKUP(D24,兵种!B:D,2,0)</f>
        <v>老百姓</v>
      </c>
      <c r="H24" s="18">
        <f>VLOOKUP(D24,兵种!B:D,3,0)</f>
        <v>100</v>
      </c>
      <c r="I24" s="16" t="str">
        <f>VLOOKUP(E24,绝技!B:C,2,0)</f>
        <v>无</v>
      </c>
      <c r="J24" s="31">
        <v>41</v>
      </c>
      <c r="K24" s="31">
        <v>50</v>
      </c>
      <c r="L24" s="31">
        <v>41</v>
      </c>
      <c r="M24" s="33">
        <v>51</v>
      </c>
      <c r="N24" s="1">
        <f>SUM(J24:M24)</f>
        <v>183</v>
      </c>
      <c r="O24" s="34">
        <v>1</v>
      </c>
      <c r="P24" s="1">
        <f>INT(O24*(H24+J24+K24))</f>
        <v>191</v>
      </c>
      <c r="Q24" s="1">
        <f>INT(J24*O24*1)</f>
        <v>41</v>
      </c>
      <c r="R24" s="1">
        <f>INT(J24*O24*0.7)</f>
        <v>28</v>
      </c>
      <c r="S24" s="1">
        <f>INT(K24*O24*1)</f>
        <v>50</v>
      </c>
      <c r="T24" s="1">
        <f>INT(K24*O24*0.7)</f>
        <v>35</v>
      </c>
      <c r="U24" s="1">
        <f>INT(L24*O24*1)</f>
        <v>41</v>
      </c>
      <c r="V24" s="1">
        <f>INT(L24*O24*0.7)</f>
        <v>28</v>
      </c>
      <c r="W24" s="1">
        <f>SUM(Q24,S24,U24)</f>
        <v>132</v>
      </c>
    </row>
    <row r="25" spans="2:23" hidden="1">
      <c r="B25" s="26"/>
      <c r="C25" s="16">
        <v>23</v>
      </c>
      <c r="D25" s="26"/>
      <c r="E25" s="26"/>
      <c r="F25" s="2" t="s">
        <v>25</v>
      </c>
      <c r="G25" s="4" t="str">
        <f>VLOOKUP(D25,兵种!B:D,2,0)</f>
        <v>老百姓</v>
      </c>
      <c r="H25" s="18">
        <f>VLOOKUP(D25,兵种!B:D,3,0)</f>
        <v>100</v>
      </c>
      <c r="I25" s="16" t="str">
        <f>VLOOKUP(E25,绝技!B:C,2,0)</f>
        <v>无</v>
      </c>
      <c r="J25" s="31">
        <v>60</v>
      </c>
      <c r="K25" s="31">
        <v>70</v>
      </c>
      <c r="L25" s="31">
        <v>59</v>
      </c>
      <c r="M25" s="33">
        <v>52</v>
      </c>
      <c r="N25" s="1">
        <f>SUM(J25:M25)</f>
        <v>241</v>
      </c>
      <c r="O25" s="34">
        <v>1</v>
      </c>
      <c r="P25" s="1">
        <f>INT(O25*(H25+J25+K25))</f>
        <v>230</v>
      </c>
      <c r="Q25" s="1">
        <f>INT(J25*O25*1)</f>
        <v>60</v>
      </c>
      <c r="R25" s="1">
        <f>INT(J25*O25*0.7)</f>
        <v>42</v>
      </c>
      <c r="S25" s="1">
        <f>INT(K25*O25*1)</f>
        <v>70</v>
      </c>
      <c r="T25" s="1">
        <f>INT(K25*O25*0.7)</f>
        <v>49</v>
      </c>
      <c r="U25" s="1">
        <f>INT(L25*O25*1)</f>
        <v>59</v>
      </c>
      <c r="V25" s="1">
        <f>INT(L25*O25*0.7)</f>
        <v>41</v>
      </c>
      <c r="W25" s="1">
        <f>SUM(Q25,S25,U25)</f>
        <v>189</v>
      </c>
    </row>
    <row r="26" spans="2:23" hidden="1">
      <c r="B26" s="26"/>
      <c r="C26" s="16">
        <v>24</v>
      </c>
      <c r="D26" s="26">
        <v>6</v>
      </c>
      <c r="E26" s="26"/>
      <c r="F26" s="2" t="s">
        <v>26</v>
      </c>
      <c r="G26" s="4" t="str">
        <f>VLOOKUP(D26,兵种!B:D,2,0)</f>
        <v>谋略家</v>
      </c>
      <c r="H26" s="18">
        <f>VLOOKUP(D26,兵种!B:D,3,0)</f>
        <v>150</v>
      </c>
      <c r="I26" s="16" t="str">
        <f>VLOOKUP(E26,绝技!B:C,2,0)</f>
        <v>无</v>
      </c>
      <c r="J26" s="31">
        <v>58</v>
      </c>
      <c r="K26" s="31">
        <v>26</v>
      </c>
      <c r="L26" s="31">
        <v>82</v>
      </c>
      <c r="M26" s="33">
        <v>68</v>
      </c>
      <c r="N26" s="1">
        <f>SUM(J26:M26)</f>
        <v>234</v>
      </c>
      <c r="O26" s="34">
        <v>1</v>
      </c>
      <c r="P26" s="1">
        <f>INT(O26*(H26+J26+K26))</f>
        <v>234</v>
      </c>
      <c r="Q26" s="1">
        <f>INT(J26*O26*1)</f>
        <v>58</v>
      </c>
      <c r="R26" s="1">
        <f>INT(J26*O26*0.7)</f>
        <v>40</v>
      </c>
      <c r="S26" s="1">
        <f>INT(K26*O26*1)</f>
        <v>26</v>
      </c>
      <c r="T26" s="1">
        <f>INT(K26*O26*0.7)</f>
        <v>18</v>
      </c>
      <c r="U26" s="1">
        <f>INT(L26*O26*1)</f>
        <v>82</v>
      </c>
      <c r="V26" s="1">
        <f>INT(L26*O26*0.7)</f>
        <v>57</v>
      </c>
      <c r="W26" s="1">
        <f>SUM(Q26,S26,U26)</f>
        <v>166</v>
      </c>
    </row>
    <row r="27" spans="2:23" hidden="1">
      <c r="B27" s="26"/>
      <c r="C27" s="16">
        <v>25</v>
      </c>
      <c r="D27" s="26">
        <v>6</v>
      </c>
      <c r="E27" s="26"/>
      <c r="F27" s="2" t="s">
        <v>27</v>
      </c>
      <c r="G27" s="4" t="str">
        <f>VLOOKUP(D27,兵种!B:D,2,0)</f>
        <v>谋略家</v>
      </c>
      <c r="H27" s="18">
        <f>VLOOKUP(D27,兵种!B:D,3,0)</f>
        <v>150</v>
      </c>
      <c r="I27" s="16" t="str">
        <f>VLOOKUP(E27,绝技!B:C,2,0)</f>
        <v>无</v>
      </c>
      <c r="J27" s="31">
        <v>26</v>
      </c>
      <c r="K27" s="31">
        <v>6</v>
      </c>
      <c r="L27" s="31">
        <v>67</v>
      </c>
      <c r="M27" s="33">
        <v>80</v>
      </c>
      <c r="N27" s="1">
        <f>SUM(J27:M27)</f>
        <v>179</v>
      </c>
      <c r="O27" s="34">
        <v>1</v>
      </c>
      <c r="P27" s="1">
        <f>INT(O27*(H27+J27+K27))</f>
        <v>182</v>
      </c>
      <c r="Q27" s="1">
        <f>INT(J27*O27*1)</f>
        <v>26</v>
      </c>
      <c r="R27" s="1">
        <f>INT(J27*O27*0.7)</f>
        <v>18</v>
      </c>
      <c r="S27" s="1">
        <f>INT(K27*O27*1)</f>
        <v>6</v>
      </c>
      <c r="T27" s="1">
        <f>INT(K27*O27*0.7)</f>
        <v>4</v>
      </c>
      <c r="U27" s="1">
        <f>INT(L27*O27*1)</f>
        <v>67</v>
      </c>
      <c r="V27" s="1">
        <f>INT(L27*O27*0.7)</f>
        <v>46</v>
      </c>
      <c r="W27" s="1">
        <f>SUM(Q27,S27,U27)</f>
        <v>99</v>
      </c>
    </row>
    <row r="28" spans="2:23" hidden="1">
      <c r="B28" s="26"/>
      <c r="C28" s="16">
        <v>26</v>
      </c>
      <c r="D28" s="26"/>
      <c r="E28" s="26"/>
      <c r="F28" s="2" t="s">
        <v>28</v>
      </c>
      <c r="G28" s="4" t="str">
        <f>VLOOKUP(D28,兵种!B:D,2,0)</f>
        <v>老百姓</v>
      </c>
      <c r="H28" s="18">
        <f>VLOOKUP(D28,兵种!B:D,3,0)</f>
        <v>100</v>
      </c>
      <c r="I28" s="16" t="str">
        <f>VLOOKUP(E28,绝技!B:C,2,0)</f>
        <v>无</v>
      </c>
      <c r="J28" s="31">
        <v>77</v>
      </c>
      <c r="K28" s="31">
        <v>78</v>
      </c>
      <c r="L28" s="31">
        <v>76</v>
      </c>
      <c r="M28" s="33">
        <v>75</v>
      </c>
      <c r="N28" s="1">
        <f>SUM(J28:M28)</f>
        <v>306</v>
      </c>
      <c r="O28" s="34">
        <v>1</v>
      </c>
      <c r="P28" s="1">
        <f>INT(O28*(H28+J28+K28))</f>
        <v>255</v>
      </c>
      <c r="Q28" s="1">
        <f>INT(J28*O28*1)</f>
        <v>77</v>
      </c>
      <c r="R28" s="1">
        <f>INT(J28*O28*0.7)</f>
        <v>53</v>
      </c>
      <c r="S28" s="1">
        <f>INT(K28*O28*1)</f>
        <v>78</v>
      </c>
      <c r="T28" s="1">
        <f>INT(K28*O28*0.7)</f>
        <v>54</v>
      </c>
      <c r="U28" s="1">
        <f>INT(L28*O28*1)</f>
        <v>76</v>
      </c>
      <c r="V28" s="1">
        <f>INT(L28*O28*0.7)</f>
        <v>53</v>
      </c>
      <c r="W28" s="1">
        <f>SUM(Q28,S28,U28)</f>
        <v>231</v>
      </c>
    </row>
    <row r="29" spans="2:23" hidden="1">
      <c r="B29" s="26"/>
      <c r="C29" s="16">
        <v>27</v>
      </c>
      <c r="D29" s="26"/>
      <c r="E29" s="26"/>
      <c r="F29" s="2" t="s">
        <v>29</v>
      </c>
      <c r="G29" s="4" t="str">
        <f>VLOOKUP(D29,兵种!B:D,2,0)</f>
        <v>老百姓</v>
      </c>
      <c r="H29" s="18">
        <f>VLOOKUP(D29,兵种!B:D,3,0)</f>
        <v>100</v>
      </c>
      <c r="I29" s="16" t="str">
        <f>VLOOKUP(E29,绝技!B:C,2,0)</f>
        <v>无</v>
      </c>
      <c r="J29" s="31">
        <v>69</v>
      </c>
      <c r="K29" s="31">
        <v>67</v>
      </c>
      <c r="L29" s="31">
        <v>61</v>
      </c>
      <c r="M29" s="33">
        <v>70</v>
      </c>
      <c r="N29" s="1">
        <f>SUM(J29:M29)</f>
        <v>267</v>
      </c>
      <c r="O29" s="34">
        <v>1</v>
      </c>
      <c r="P29" s="1">
        <f>INT(O29*(H29+J29+K29))</f>
        <v>236</v>
      </c>
      <c r="Q29" s="1">
        <f>INT(J29*O29*1)</f>
        <v>69</v>
      </c>
      <c r="R29" s="1">
        <f>INT(J29*O29*0.7)</f>
        <v>48</v>
      </c>
      <c r="S29" s="1">
        <f>INT(K29*O29*1)</f>
        <v>67</v>
      </c>
      <c r="T29" s="1">
        <f>INT(K29*O29*0.7)</f>
        <v>46</v>
      </c>
      <c r="U29" s="1">
        <f>INT(L29*O29*1)</f>
        <v>61</v>
      </c>
      <c r="V29" s="1">
        <f>INT(L29*O29*0.7)</f>
        <v>42</v>
      </c>
      <c r="W29" s="1">
        <f>SUM(Q29,S29,U29)</f>
        <v>197</v>
      </c>
    </row>
    <row r="30" spans="2:23" hidden="1">
      <c r="B30" s="26"/>
      <c r="C30" s="16">
        <v>28</v>
      </c>
      <c r="D30" s="26"/>
      <c r="E30" s="26"/>
      <c r="F30" s="2" t="s">
        <v>30</v>
      </c>
      <c r="G30" s="4" t="str">
        <f>VLOOKUP(D30,兵种!B:D,2,0)</f>
        <v>老百姓</v>
      </c>
      <c r="H30" s="18">
        <f>VLOOKUP(D30,兵种!B:D,3,0)</f>
        <v>100</v>
      </c>
      <c r="I30" s="16" t="str">
        <f>VLOOKUP(E30,绝技!B:C,2,0)</f>
        <v>无</v>
      </c>
      <c r="J30" s="31">
        <v>65</v>
      </c>
      <c r="K30" s="31">
        <v>55</v>
      </c>
      <c r="L30" s="31">
        <v>61</v>
      </c>
      <c r="M30" s="33">
        <v>70</v>
      </c>
      <c r="N30" s="1">
        <f>SUM(J30:M30)</f>
        <v>251</v>
      </c>
      <c r="O30" s="34">
        <v>1</v>
      </c>
      <c r="P30" s="1">
        <f>INT(O30*(H30+J30+K30))</f>
        <v>220</v>
      </c>
      <c r="Q30" s="1">
        <f>INT(J30*O30*1)</f>
        <v>65</v>
      </c>
      <c r="R30" s="1">
        <f>INT(J30*O30*0.7)</f>
        <v>45</v>
      </c>
      <c r="S30" s="1">
        <f>INT(K30*O30*1)</f>
        <v>55</v>
      </c>
      <c r="T30" s="1">
        <f>INT(K30*O30*0.7)</f>
        <v>38</v>
      </c>
      <c r="U30" s="1">
        <f>INT(L30*O30*1)</f>
        <v>61</v>
      </c>
      <c r="V30" s="1">
        <f>INT(L30*O30*0.7)</f>
        <v>42</v>
      </c>
      <c r="W30" s="1">
        <f>SUM(Q30,S30,U30)</f>
        <v>181</v>
      </c>
    </row>
    <row r="31" spans="2:23" hidden="1">
      <c r="B31" s="26"/>
      <c r="C31" s="16">
        <v>29</v>
      </c>
      <c r="D31" s="26"/>
      <c r="E31" s="26"/>
      <c r="F31" s="2" t="s">
        <v>31</v>
      </c>
      <c r="G31" s="4" t="str">
        <f>VLOOKUP(D31,兵种!B:D,2,0)</f>
        <v>老百姓</v>
      </c>
      <c r="H31" s="18">
        <f>VLOOKUP(D31,兵种!B:D,3,0)</f>
        <v>100</v>
      </c>
      <c r="I31" s="16" t="str">
        <f>VLOOKUP(E31,绝技!B:C,2,0)</f>
        <v>无</v>
      </c>
      <c r="J31" s="31">
        <v>33</v>
      </c>
      <c r="K31" s="31">
        <v>6</v>
      </c>
      <c r="L31" s="31">
        <v>35</v>
      </c>
      <c r="M31" s="33">
        <v>66</v>
      </c>
      <c r="N31" s="1">
        <f>SUM(J31:M31)</f>
        <v>140</v>
      </c>
      <c r="O31" s="34">
        <v>1</v>
      </c>
      <c r="P31" s="1">
        <f>INT(O31*(H31+J31+K31))</f>
        <v>139</v>
      </c>
      <c r="Q31" s="1">
        <f>INT(J31*O31*1)</f>
        <v>33</v>
      </c>
      <c r="R31" s="1">
        <f>INT(J31*O31*0.7)</f>
        <v>23</v>
      </c>
      <c r="S31" s="1">
        <f>INT(K31*O31*1)</f>
        <v>6</v>
      </c>
      <c r="T31" s="1">
        <f>INT(K31*O31*0.7)</f>
        <v>4</v>
      </c>
      <c r="U31" s="1">
        <f>INT(L31*O31*1)</f>
        <v>35</v>
      </c>
      <c r="V31" s="1">
        <f>INT(L31*O31*0.7)</f>
        <v>24</v>
      </c>
      <c r="W31" s="1">
        <f>SUM(Q31,S31,U31)</f>
        <v>74</v>
      </c>
    </row>
    <row r="32" spans="2:23" hidden="1">
      <c r="B32" s="26"/>
      <c r="C32" s="16">
        <v>30</v>
      </c>
      <c r="D32" s="26"/>
      <c r="E32" s="26"/>
      <c r="F32" s="2" t="s">
        <v>32</v>
      </c>
      <c r="G32" s="4" t="str">
        <f>VLOOKUP(D32,兵种!B:D,2,0)</f>
        <v>老百姓</v>
      </c>
      <c r="H32" s="18">
        <f>VLOOKUP(D32,兵种!B:D,3,0)</f>
        <v>100</v>
      </c>
      <c r="I32" s="16" t="str">
        <f>VLOOKUP(E32,绝技!B:C,2,0)</f>
        <v>无</v>
      </c>
      <c r="J32" s="31">
        <v>67</v>
      </c>
      <c r="K32" s="31">
        <v>63</v>
      </c>
      <c r="L32" s="31">
        <v>66</v>
      </c>
      <c r="M32" s="33">
        <v>75</v>
      </c>
      <c r="N32" s="1">
        <f>SUM(J32:M32)</f>
        <v>271</v>
      </c>
      <c r="O32" s="34">
        <v>1</v>
      </c>
      <c r="P32" s="1">
        <f>INT(O32*(H32+J32+K32))</f>
        <v>230</v>
      </c>
      <c r="Q32" s="1">
        <f>INT(J32*O32*1)</f>
        <v>67</v>
      </c>
      <c r="R32" s="1">
        <f>INT(J32*O32*0.7)</f>
        <v>46</v>
      </c>
      <c r="S32" s="1">
        <f>INT(K32*O32*1)</f>
        <v>63</v>
      </c>
      <c r="T32" s="1">
        <f>INT(K32*O32*0.7)</f>
        <v>44</v>
      </c>
      <c r="U32" s="1">
        <f>INT(L32*O32*1)</f>
        <v>66</v>
      </c>
      <c r="V32" s="1">
        <f>INT(L32*O32*0.7)</f>
        <v>46</v>
      </c>
      <c r="W32" s="1">
        <f>SUM(Q32,S32,U32)</f>
        <v>196</v>
      </c>
    </row>
    <row r="33" spans="2:23" hidden="1">
      <c r="B33" s="26"/>
      <c r="C33" s="16">
        <v>31</v>
      </c>
      <c r="D33" s="26"/>
      <c r="E33" s="26"/>
      <c r="F33" s="2" t="s">
        <v>33</v>
      </c>
      <c r="G33" s="4" t="str">
        <f>VLOOKUP(D33,兵种!B:D,2,0)</f>
        <v>老百姓</v>
      </c>
      <c r="H33" s="18">
        <f>VLOOKUP(D33,兵种!B:D,3,0)</f>
        <v>100</v>
      </c>
      <c r="I33" s="16" t="str">
        <f>VLOOKUP(E33,绝技!B:C,2,0)</f>
        <v>无</v>
      </c>
      <c r="J33" s="31">
        <v>76</v>
      </c>
      <c r="K33" s="31">
        <v>60</v>
      </c>
      <c r="L33" s="31">
        <v>61</v>
      </c>
      <c r="M33" s="33">
        <v>62</v>
      </c>
      <c r="N33" s="1">
        <f>SUM(J33:M33)</f>
        <v>259</v>
      </c>
      <c r="O33" s="34">
        <v>1</v>
      </c>
      <c r="P33" s="1">
        <f>INT(O33*(H33+J33+K33))</f>
        <v>236</v>
      </c>
      <c r="Q33" s="1">
        <f>INT(J33*O33*1)</f>
        <v>76</v>
      </c>
      <c r="R33" s="1">
        <f>INT(J33*O33*0.7)</f>
        <v>53</v>
      </c>
      <c r="S33" s="1">
        <f>INT(K33*O33*1)</f>
        <v>60</v>
      </c>
      <c r="T33" s="1">
        <f>INT(K33*O33*0.7)</f>
        <v>42</v>
      </c>
      <c r="U33" s="1">
        <f>INT(L33*O33*1)</f>
        <v>61</v>
      </c>
      <c r="V33" s="1">
        <f>INT(L33*O33*0.7)</f>
        <v>42</v>
      </c>
      <c r="W33" s="1">
        <f>SUM(Q33,S33,U33)</f>
        <v>197</v>
      </c>
    </row>
    <row r="34" spans="2:23" hidden="1">
      <c r="B34" s="26"/>
      <c r="C34" s="16">
        <v>32</v>
      </c>
      <c r="D34" s="26"/>
      <c r="E34" s="26"/>
      <c r="F34" s="2" t="s">
        <v>34</v>
      </c>
      <c r="G34" s="4" t="str">
        <f>VLOOKUP(D34,兵种!B:D,2,0)</f>
        <v>老百姓</v>
      </c>
      <c r="H34" s="18">
        <f>VLOOKUP(D34,兵种!B:D,3,0)</f>
        <v>100</v>
      </c>
      <c r="I34" s="16" t="str">
        <f>VLOOKUP(E34,绝技!B:C,2,0)</f>
        <v>无</v>
      </c>
      <c r="J34" s="31">
        <v>76</v>
      </c>
      <c r="K34" s="31">
        <v>76</v>
      </c>
      <c r="L34" s="31">
        <v>72</v>
      </c>
      <c r="M34" s="33">
        <v>74</v>
      </c>
      <c r="N34" s="1">
        <f>SUM(J34:M34)</f>
        <v>298</v>
      </c>
      <c r="O34" s="34">
        <v>1</v>
      </c>
      <c r="P34" s="1">
        <f>INT(O34*(H34+J34+K34))</f>
        <v>252</v>
      </c>
      <c r="Q34" s="1">
        <f>INT(J34*O34*1)</f>
        <v>76</v>
      </c>
      <c r="R34" s="1">
        <f>INT(J34*O34*0.7)</f>
        <v>53</v>
      </c>
      <c r="S34" s="1">
        <f>INT(K34*O34*1)</f>
        <v>76</v>
      </c>
      <c r="T34" s="1">
        <f>INT(K34*O34*0.7)</f>
        <v>53</v>
      </c>
      <c r="U34" s="1">
        <f>INT(L34*O34*1)</f>
        <v>72</v>
      </c>
      <c r="V34" s="1">
        <f>INT(L34*O34*0.7)</f>
        <v>50</v>
      </c>
      <c r="W34" s="1">
        <f>SUM(Q34,S34,U34)</f>
        <v>224</v>
      </c>
    </row>
    <row r="35" spans="2:23" hidden="1">
      <c r="B35" s="26"/>
      <c r="C35" s="16">
        <v>33</v>
      </c>
      <c r="D35" s="26">
        <v>4</v>
      </c>
      <c r="E35" s="26"/>
      <c r="F35" s="2" t="s">
        <v>35</v>
      </c>
      <c r="G35" s="4" t="str">
        <f>VLOOKUP(D35,兵种!B:D,2,0)</f>
        <v>弓弩手</v>
      </c>
      <c r="H35" s="18">
        <f>VLOOKUP(D35,兵种!B:D,3,0)</f>
        <v>150</v>
      </c>
      <c r="I35" s="16" t="str">
        <f>VLOOKUP(E35,绝技!B:C,2,0)</f>
        <v>无</v>
      </c>
      <c r="J35" s="31">
        <v>6</v>
      </c>
      <c r="K35" s="31">
        <v>3</v>
      </c>
      <c r="L35" s="31">
        <v>79</v>
      </c>
      <c r="M35" s="33">
        <v>80</v>
      </c>
      <c r="N35" s="1">
        <f>SUM(J35:M35)</f>
        <v>168</v>
      </c>
      <c r="O35" s="34">
        <v>1</v>
      </c>
      <c r="P35" s="1">
        <f>INT(O35*(H35+J35+K35))</f>
        <v>159</v>
      </c>
      <c r="Q35" s="1">
        <f>INT(J35*O35*1)</f>
        <v>6</v>
      </c>
      <c r="R35" s="1">
        <f>INT(J35*O35*0.7)</f>
        <v>4</v>
      </c>
      <c r="S35" s="1">
        <f>INT(K35*O35*1)</f>
        <v>3</v>
      </c>
      <c r="T35" s="1">
        <f>INT(K35*O35*0.7)</f>
        <v>2</v>
      </c>
      <c r="U35" s="1">
        <f>INT(L35*O35*1)</f>
        <v>79</v>
      </c>
      <c r="V35" s="1">
        <f>INT(L35*O35*0.7)</f>
        <v>55</v>
      </c>
      <c r="W35" s="1">
        <f>SUM(Q35,S35,U35)</f>
        <v>88</v>
      </c>
    </row>
    <row r="36" spans="2:23" hidden="1">
      <c r="B36" s="26"/>
      <c r="C36" s="16">
        <v>34</v>
      </c>
      <c r="D36" s="26"/>
      <c r="E36" s="26"/>
      <c r="F36" s="2" t="s">
        <v>36</v>
      </c>
      <c r="G36" s="4" t="str">
        <f>VLOOKUP(D36,兵种!B:D,2,0)</f>
        <v>老百姓</v>
      </c>
      <c r="H36" s="18">
        <f>VLOOKUP(D36,兵种!B:D,3,0)</f>
        <v>100</v>
      </c>
      <c r="I36" s="16" t="str">
        <f>VLOOKUP(E36,绝技!B:C,2,0)</f>
        <v>无</v>
      </c>
      <c r="J36" s="31">
        <v>54</v>
      </c>
      <c r="K36" s="31">
        <v>27</v>
      </c>
      <c r="L36" s="31">
        <v>76</v>
      </c>
      <c r="M36" s="33">
        <v>78</v>
      </c>
      <c r="N36" s="1">
        <f>SUM(J36:M36)</f>
        <v>235</v>
      </c>
      <c r="O36" s="34">
        <v>1</v>
      </c>
      <c r="P36" s="1">
        <f>INT(O36*(H36+J36+K36))</f>
        <v>181</v>
      </c>
      <c r="Q36" s="1">
        <f>INT(J36*O36*1)</f>
        <v>54</v>
      </c>
      <c r="R36" s="1">
        <f>INT(J36*O36*0.7)</f>
        <v>37</v>
      </c>
      <c r="S36" s="1">
        <f>INT(K36*O36*1)</f>
        <v>27</v>
      </c>
      <c r="T36" s="1">
        <f>INT(K36*O36*0.7)</f>
        <v>18</v>
      </c>
      <c r="U36" s="1">
        <f>INT(L36*O36*1)</f>
        <v>76</v>
      </c>
      <c r="V36" s="1">
        <f>INT(L36*O36*0.7)</f>
        <v>53</v>
      </c>
      <c r="W36" s="1">
        <f>SUM(Q36,S36,U36)</f>
        <v>157</v>
      </c>
    </row>
    <row r="37" spans="2:23" hidden="1">
      <c r="B37" s="26"/>
      <c r="C37" s="16">
        <v>35</v>
      </c>
      <c r="D37" s="26"/>
      <c r="E37" s="26"/>
      <c r="F37" s="2" t="s">
        <v>37</v>
      </c>
      <c r="G37" s="4" t="str">
        <f>VLOOKUP(D37,兵种!B:D,2,0)</f>
        <v>老百姓</v>
      </c>
      <c r="H37" s="18">
        <f>VLOOKUP(D37,兵种!B:D,3,0)</f>
        <v>100</v>
      </c>
      <c r="I37" s="16" t="str">
        <f>VLOOKUP(E37,绝技!B:C,2,0)</f>
        <v>无</v>
      </c>
      <c r="J37" s="31">
        <v>57</v>
      </c>
      <c r="K37" s="31">
        <v>36</v>
      </c>
      <c r="L37" s="31">
        <v>72</v>
      </c>
      <c r="M37" s="33">
        <v>55</v>
      </c>
      <c r="N37" s="1">
        <f>SUM(J37:M37)</f>
        <v>220</v>
      </c>
      <c r="O37" s="34">
        <v>1</v>
      </c>
      <c r="P37" s="1">
        <f>INT(O37*(H37+J37+K37))</f>
        <v>193</v>
      </c>
      <c r="Q37" s="1">
        <f>INT(J37*O37*1)</f>
        <v>57</v>
      </c>
      <c r="R37" s="1">
        <f>INT(J37*O37*0.7)</f>
        <v>39</v>
      </c>
      <c r="S37" s="1">
        <f>INT(K37*O37*1)</f>
        <v>36</v>
      </c>
      <c r="T37" s="1">
        <f>INT(K37*O37*0.7)</f>
        <v>25</v>
      </c>
      <c r="U37" s="1">
        <f>INT(L37*O37*1)</f>
        <v>72</v>
      </c>
      <c r="V37" s="1">
        <f>INT(L37*O37*0.7)</f>
        <v>50</v>
      </c>
      <c r="W37" s="1">
        <f>SUM(Q37,S37,U37)</f>
        <v>165</v>
      </c>
    </row>
    <row r="38" spans="2:23" hidden="1">
      <c r="B38" s="26"/>
      <c r="C38" s="16">
        <v>36</v>
      </c>
      <c r="D38" s="26"/>
      <c r="E38" s="26"/>
      <c r="F38" s="2" t="s">
        <v>38</v>
      </c>
      <c r="G38" s="4" t="str">
        <f>VLOOKUP(D38,兵种!B:D,2,0)</f>
        <v>老百姓</v>
      </c>
      <c r="H38" s="18">
        <f>VLOOKUP(D38,兵种!B:D,3,0)</f>
        <v>100</v>
      </c>
      <c r="I38" s="16" t="str">
        <f>VLOOKUP(E38,绝技!B:C,2,0)</f>
        <v>无</v>
      </c>
      <c r="J38" s="31">
        <v>36</v>
      </c>
      <c r="K38" s="31">
        <v>22</v>
      </c>
      <c r="L38" s="31">
        <v>75</v>
      </c>
      <c r="M38" s="33">
        <v>78</v>
      </c>
      <c r="N38" s="1">
        <f>SUM(J38:M38)</f>
        <v>211</v>
      </c>
      <c r="O38" s="34">
        <v>1</v>
      </c>
      <c r="P38" s="1">
        <f>INT(O38*(H38+J38+K38))</f>
        <v>158</v>
      </c>
      <c r="Q38" s="1">
        <f>INT(J38*O38*1)</f>
        <v>36</v>
      </c>
      <c r="R38" s="1">
        <f>INT(J38*O38*0.7)</f>
        <v>25</v>
      </c>
      <c r="S38" s="1">
        <f>INT(K38*O38*1)</f>
        <v>22</v>
      </c>
      <c r="T38" s="1">
        <f>INT(K38*O38*0.7)</f>
        <v>15</v>
      </c>
      <c r="U38" s="1">
        <f>INT(L38*O38*1)</f>
        <v>75</v>
      </c>
      <c r="V38" s="1">
        <f>INT(L38*O38*0.7)</f>
        <v>52</v>
      </c>
      <c r="W38" s="1">
        <f>SUM(Q38,S38,U38)</f>
        <v>133</v>
      </c>
    </row>
    <row r="39" spans="2:23" hidden="1">
      <c r="B39" s="26"/>
      <c r="C39" s="16">
        <v>37</v>
      </c>
      <c r="D39" s="26">
        <v>4</v>
      </c>
      <c r="E39" s="26"/>
      <c r="F39" s="2" t="s">
        <v>39</v>
      </c>
      <c r="G39" s="4" t="str">
        <f>VLOOKUP(D39,兵种!B:D,2,0)</f>
        <v>弓弩手</v>
      </c>
      <c r="H39" s="18">
        <f>VLOOKUP(D39,兵种!B:D,3,0)</f>
        <v>150</v>
      </c>
      <c r="I39" s="16" t="str">
        <f>VLOOKUP(E39,绝技!B:C,2,0)</f>
        <v>无</v>
      </c>
      <c r="J39" s="31">
        <v>81</v>
      </c>
      <c r="K39" s="31">
        <v>73</v>
      </c>
      <c r="L39" s="31">
        <v>77</v>
      </c>
      <c r="M39" s="33">
        <v>71</v>
      </c>
      <c r="N39" s="1">
        <f>SUM(J39:M39)</f>
        <v>302</v>
      </c>
      <c r="O39" s="34">
        <v>1</v>
      </c>
      <c r="P39" s="1">
        <f>INT(O39*(H39+J39+K39))</f>
        <v>304</v>
      </c>
      <c r="Q39" s="1">
        <f>INT(J39*O39*1)</f>
        <v>81</v>
      </c>
      <c r="R39" s="1">
        <f>INT(J39*O39*0.7)</f>
        <v>56</v>
      </c>
      <c r="S39" s="1">
        <f>INT(K39*O39*1)</f>
        <v>73</v>
      </c>
      <c r="T39" s="1">
        <f>INT(K39*O39*0.7)</f>
        <v>51</v>
      </c>
      <c r="U39" s="1">
        <f>INT(L39*O39*1)</f>
        <v>77</v>
      </c>
      <c r="V39" s="1">
        <f>INT(L39*O39*0.7)</f>
        <v>53</v>
      </c>
      <c r="W39" s="1">
        <f>SUM(Q39,S39,U39)</f>
        <v>231</v>
      </c>
    </row>
    <row r="40" spans="2:23" hidden="1">
      <c r="B40" s="26"/>
      <c r="C40" s="16">
        <v>38</v>
      </c>
      <c r="D40" s="26"/>
      <c r="E40" s="26"/>
      <c r="F40" s="2" t="s">
        <v>40</v>
      </c>
      <c r="G40" s="4" t="str">
        <f>VLOOKUP(D40,兵种!B:D,2,0)</f>
        <v>老百姓</v>
      </c>
      <c r="H40" s="18">
        <f>VLOOKUP(D40,兵种!B:D,3,0)</f>
        <v>100</v>
      </c>
      <c r="I40" s="16" t="str">
        <f>VLOOKUP(E40,绝技!B:C,2,0)</f>
        <v>无</v>
      </c>
      <c r="J40" s="31">
        <v>23</v>
      </c>
      <c r="K40" s="31">
        <v>19</v>
      </c>
      <c r="L40" s="31">
        <v>68</v>
      </c>
      <c r="M40" s="33">
        <v>78</v>
      </c>
      <c r="N40" s="1">
        <f>SUM(J40:M40)</f>
        <v>188</v>
      </c>
      <c r="O40" s="34">
        <v>1</v>
      </c>
      <c r="P40" s="1">
        <f>INT(O40*(H40+J40+K40))</f>
        <v>142</v>
      </c>
      <c r="Q40" s="1">
        <f>INT(J40*O40*1)</f>
        <v>23</v>
      </c>
      <c r="R40" s="1">
        <f>INT(J40*O40*0.7)</f>
        <v>16</v>
      </c>
      <c r="S40" s="1">
        <f>INT(K40*O40*1)</f>
        <v>19</v>
      </c>
      <c r="T40" s="1">
        <f>INT(K40*O40*0.7)</f>
        <v>13</v>
      </c>
      <c r="U40" s="1">
        <f>INT(L40*O40*1)</f>
        <v>68</v>
      </c>
      <c r="V40" s="1">
        <f>INT(L40*O40*0.7)</f>
        <v>47</v>
      </c>
      <c r="W40" s="1">
        <f>SUM(Q40,S40,U40)</f>
        <v>110</v>
      </c>
    </row>
    <row r="41" spans="2:23" hidden="1">
      <c r="B41" s="26"/>
      <c r="C41" s="16">
        <v>39</v>
      </c>
      <c r="D41" s="26"/>
      <c r="E41" s="26"/>
      <c r="F41" s="2" t="s">
        <v>41</v>
      </c>
      <c r="G41" s="4" t="str">
        <f>VLOOKUP(D41,兵种!B:D,2,0)</f>
        <v>老百姓</v>
      </c>
      <c r="H41" s="18">
        <f>VLOOKUP(D41,兵种!B:D,3,0)</f>
        <v>100</v>
      </c>
      <c r="I41" s="16" t="str">
        <f>VLOOKUP(E41,绝技!B:C,2,0)</f>
        <v>无</v>
      </c>
      <c r="J41" s="31">
        <v>55</v>
      </c>
      <c r="K41" s="31">
        <v>70</v>
      </c>
      <c r="L41" s="31">
        <v>38</v>
      </c>
      <c r="M41" s="33">
        <v>29</v>
      </c>
      <c r="N41" s="1">
        <f>SUM(J41:M41)</f>
        <v>192</v>
      </c>
      <c r="O41" s="34">
        <v>1</v>
      </c>
      <c r="P41" s="1">
        <f>INT(O41*(H41+J41+K41))</f>
        <v>225</v>
      </c>
      <c r="Q41" s="1">
        <f>INT(J41*O41*1)</f>
        <v>55</v>
      </c>
      <c r="R41" s="1">
        <f>INT(J41*O41*0.7)</f>
        <v>38</v>
      </c>
      <c r="S41" s="1">
        <f>INT(K41*O41*1)</f>
        <v>70</v>
      </c>
      <c r="T41" s="1">
        <f>INT(K41*O41*0.7)</f>
        <v>49</v>
      </c>
      <c r="U41" s="1">
        <f>INT(L41*O41*1)</f>
        <v>38</v>
      </c>
      <c r="V41" s="1">
        <f>INT(L41*O41*0.7)</f>
        <v>26</v>
      </c>
      <c r="W41" s="1">
        <f>SUM(Q41,S41,U41)</f>
        <v>163</v>
      </c>
    </row>
    <row r="42" spans="2:23" hidden="1">
      <c r="B42" s="26"/>
      <c r="C42" s="16">
        <v>40</v>
      </c>
      <c r="D42" s="26">
        <v>2</v>
      </c>
      <c r="E42" s="26"/>
      <c r="F42" s="2" t="s">
        <v>42</v>
      </c>
      <c r="G42" s="4" t="str">
        <f>VLOOKUP(D42,兵种!B:D,2,0)</f>
        <v>亲卫队</v>
      </c>
      <c r="H42" s="18">
        <f>VLOOKUP(D42,兵种!B:D,3,0)</f>
        <v>200</v>
      </c>
      <c r="I42" s="16" t="str">
        <f>VLOOKUP(E42,绝技!B:C,2,0)</f>
        <v>无</v>
      </c>
      <c r="J42" s="31">
        <v>64</v>
      </c>
      <c r="K42" s="31">
        <v>88</v>
      </c>
      <c r="L42" s="31">
        <v>19</v>
      </c>
      <c r="M42" s="33">
        <v>22</v>
      </c>
      <c r="N42" s="1">
        <f>SUM(J42:M42)</f>
        <v>193</v>
      </c>
      <c r="O42" s="34">
        <v>1</v>
      </c>
      <c r="P42" s="1">
        <f>INT(O42*(H42+J42+K42))</f>
        <v>352</v>
      </c>
      <c r="Q42" s="1">
        <f>INT(J42*O42*1)</f>
        <v>64</v>
      </c>
      <c r="R42" s="1">
        <f>INT(J42*O42*0.7)</f>
        <v>44</v>
      </c>
      <c r="S42" s="1">
        <f>INT(K42*O42*1)</f>
        <v>88</v>
      </c>
      <c r="T42" s="1">
        <f>INT(K42*O42*0.7)</f>
        <v>61</v>
      </c>
      <c r="U42" s="1">
        <f>INT(L42*O42*1)</f>
        <v>19</v>
      </c>
      <c r="V42" s="1">
        <f>INT(L42*O42*0.7)</f>
        <v>13</v>
      </c>
      <c r="W42" s="1">
        <f>SUM(Q42,S42,U42)</f>
        <v>171</v>
      </c>
    </row>
    <row r="43" spans="2:23" hidden="1">
      <c r="B43" s="26"/>
      <c r="C43" s="16">
        <v>41</v>
      </c>
      <c r="D43" s="26"/>
      <c r="E43" s="26"/>
      <c r="F43" s="2" t="s">
        <v>43</v>
      </c>
      <c r="G43" s="4" t="str">
        <f>VLOOKUP(D43,兵种!B:D,2,0)</f>
        <v>老百姓</v>
      </c>
      <c r="H43" s="18">
        <f>VLOOKUP(D43,兵种!B:D,3,0)</f>
        <v>100</v>
      </c>
      <c r="I43" s="16" t="str">
        <f>VLOOKUP(E43,绝技!B:C,2,0)</f>
        <v>无</v>
      </c>
      <c r="J43" s="31">
        <v>39</v>
      </c>
      <c r="K43" s="31">
        <v>57</v>
      </c>
      <c r="L43" s="31">
        <v>21</v>
      </c>
      <c r="M43" s="33">
        <v>27</v>
      </c>
      <c r="N43" s="1">
        <f>SUM(J43:M43)</f>
        <v>144</v>
      </c>
      <c r="O43" s="34">
        <v>1</v>
      </c>
      <c r="P43" s="1">
        <f>INT(O43*(H43+J43+K43))</f>
        <v>196</v>
      </c>
      <c r="Q43" s="1">
        <f>INT(J43*O43*1)</f>
        <v>39</v>
      </c>
      <c r="R43" s="1">
        <f>INT(J43*O43*0.7)</f>
        <v>27</v>
      </c>
      <c r="S43" s="1">
        <f>INT(K43*O43*1)</f>
        <v>57</v>
      </c>
      <c r="T43" s="1">
        <f>INT(K43*O43*0.7)</f>
        <v>39</v>
      </c>
      <c r="U43" s="1">
        <f>INT(L43*O43*1)</f>
        <v>21</v>
      </c>
      <c r="V43" s="1">
        <f>INT(L43*O43*0.7)</f>
        <v>14</v>
      </c>
      <c r="W43" s="1">
        <f>SUM(Q43,S43,U43)</f>
        <v>117</v>
      </c>
    </row>
    <row r="44" spans="2:23" hidden="1">
      <c r="B44" s="26"/>
      <c r="C44" s="16">
        <v>42</v>
      </c>
      <c r="D44" s="26"/>
      <c r="E44" s="26"/>
      <c r="F44" s="2" t="s">
        <v>44</v>
      </c>
      <c r="G44" s="4" t="str">
        <f>VLOOKUP(D44,兵种!B:D,2,0)</f>
        <v>老百姓</v>
      </c>
      <c r="H44" s="18">
        <f>VLOOKUP(D44,兵种!B:D,3,0)</f>
        <v>100</v>
      </c>
      <c r="I44" s="16" t="str">
        <f>VLOOKUP(E44,绝技!B:C,2,0)</f>
        <v>无</v>
      </c>
      <c r="J44" s="31">
        <v>74</v>
      </c>
      <c r="K44" s="31">
        <v>64</v>
      </c>
      <c r="L44" s="31">
        <v>79</v>
      </c>
      <c r="M44" s="33">
        <v>79</v>
      </c>
      <c r="N44" s="1">
        <f>SUM(J44:M44)</f>
        <v>296</v>
      </c>
      <c r="O44" s="34">
        <v>1</v>
      </c>
      <c r="P44" s="1">
        <f>INT(O44*(H44+J44+K44))</f>
        <v>238</v>
      </c>
      <c r="Q44" s="1">
        <f>INT(J44*O44*1)</f>
        <v>74</v>
      </c>
      <c r="R44" s="1">
        <f>INT(J44*O44*0.7)</f>
        <v>51</v>
      </c>
      <c r="S44" s="1">
        <f>INT(K44*O44*1)</f>
        <v>64</v>
      </c>
      <c r="T44" s="1">
        <f>INT(K44*O44*0.7)</f>
        <v>44</v>
      </c>
      <c r="U44" s="1">
        <f>INT(L44*O44*1)</f>
        <v>79</v>
      </c>
      <c r="V44" s="1">
        <f>INT(L44*O44*0.7)</f>
        <v>55</v>
      </c>
      <c r="W44" s="1">
        <f>SUM(Q44,S44,U44)</f>
        <v>217</v>
      </c>
    </row>
    <row r="45" spans="2:23" hidden="1">
      <c r="B45" s="26"/>
      <c r="C45" s="16">
        <v>43</v>
      </c>
      <c r="D45" s="26"/>
      <c r="E45" s="26"/>
      <c r="F45" s="2" t="s">
        <v>45</v>
      </c>
      <c r="G45" s="4" t="str">
        <f>VLOOKUP(D45,兵种!B:D,2,0)</f>
        <v>老百姓</v>
      </c>
      <c r="H45" s="18">
        <f>VLOOKUP(D45,兵种!B:D,3,0)</f>
        <v>100</v>
      </c>
      <c r="I45" s="16" t="str">
        <f>VLOOKUP(E45,绝技!B:C,2,0)</f>
        <v>无</v>
      </c>
      <c r="J45" s="31">
        <v>46</v>
      </c>
      <c r="K45" s="31">
        <v>59</v>
      </c>
      <c r="L45" s="31">
        <v>72</v>
      </c>
      <c r="M45" s="33">
        <v>51</v>
      </c>
      <c r="N45" s="1">
        <f>SUM(J45:M45)</f>
        <v>228</v>
      </c>
      <c r="O45" s="34">
        <v>1</v>
      </c>
      <c r="P45" s="1">
        <f>INT(O45*(H45+J45+K45))</f>
        <v>205</v>
      </c>
      <c r="Q45" s="1">
        <f>INT(J45*O45*1)</f>
        <v>46</v>
      </c>
      <c r="R45" s="1">
        <f>INT(J45*O45*0.7)</f>
        <v>32</v>
      </c>
      <c r="S45" s="1">
        <f>INT(K45*O45*1)</f>
        <v>59</v>
      </c>
      <c r="T45" s="1">
        <f>INT(K45*O45*0.7)</f>
        <v>41</v>
      </c>
      <c r="U45" s="1">
        <f>INT(L45*O45*1)</f>
        <v>72</v>
      </c>
      <c r="V45" s="1">
        <f>INT(L45*O45*0.7)</f>
        <v>50</v>
      </c>
      <c r="W45" s="1">
        <f>SUM(Q45,S45,U45)</f>
        <v>177</v>
      </c>
    </row>
    <row r="46" spans="2:23" hidden="1">
      <c r="B46" s="26"/>
      <c r="C46" s="16">
        <v>44</v>
      </c>
      <c r="D46" s="26"/>
      <c r="E46" s="26"/>
      <c r="F46" s="2" t="s">
        <v>46</v>
      </c>
      <c r="G46" s="4" t="str">
        <f>VLOOKUP(D46,兵种!B:D,2,0)</f>
        <v>老百姓</v>
      </c>
      <c r="H46" s="18">
        <f>VLOOKUP(D46,兵种!B:D,3,0)</f>
        <v>100</v>
      </c>
      <c r="I46" s="16" t="str">
        <f>VLOOKUP(E46,绝技!B:C,2,0)</f>
        <v>无</v>
      </c>
      <c r="J46" s="31">
        <v>60</v>
      </c>
      <c r="K46" s="31">
        <v>66</v>
      </c>
      <c r="L46" s="31">
        <v>46</v>
      </c>
      <c r="M46" s="33">
        <v>61</v>
      </c>
      <c r="N46" s="1">
        <f>SUM(J46:M46)</f>
        <v>233</v>
      </c>
      <c r="O46" s="34">
        <v>1</v>
      </c>
      <c r="P46" s="1">
        <f>INT(O46*(H46+J46+K46))</f>
        <v>226</v>
      </c>
      <c r="Q46" s="1">
        <f>INT(J46*O46*1)</f>
        <v>60</v>
      </c>
      <c r="R46" s="1">
        <f>INT(J46*O46*0.7)</f>
        <v>42</v>
      </c>
      <c r="S46" s="1">
        <f>INT(K46*O46*1)</f>
        <v>66</v>
      </c>
      <c r="T46" s="1">
        <f>INT(K46*O46*0.7)</f>
        <v>46</v>
      </c>
      <c r="U46" s="1">
        <f>INT(L46*O46*1)</f>
        <v>46</v>
      </c>
      <c r="V46" s="1">
        <f>INT(L46*O46*0.7)</f>
        <v>32</v>
      </c>
      <c r="W46" s="1">
        <f>SUM(Q46,S46,U46)</f>
        <v>172</v>
      </c>
    </row>
    <row r="47" spans="2:23" hidden="1">
      <c r="B47" s="26"/>
      <c r="C47" s="16">
        <v>45</v>
      </c>
      <c r="D47" s="26">
        <v>2</v>
      </c>
      <c r="E47" s="26"/>
      <c r="F47" s="2" t="s">
        <v>47</v>
      </c>
      <c r="G47" s="4" t="str">
        <f>VLOOKUP(D47,兵种!B:D,2,0)</f>
        <v>亲卫队</v>
      </c>
      <c r="H47" s="18">
        <f>VLOOKUP(D47,兵种!B:D,3,0)</f>
        <v>200</v>
      </c>
      <c r="I47" s="16" t="str">
        <f>VLOOKUP(E47,绝技!B:C,2,0)</f>
        <v>无</v>
      </c>
      <c r="J47" s="31">
        <v>83</v>
      </c>
      <c r="K47" s="31">
        <v>79</v>
      </c>
      <c r="L47" s="31">
        <v>76</v>
      </c>
      <c r="M47" s="33">
        <v>58</v>
      </c>
      <c r="N47" s="1">
        <f>SUM(J47:M47)</f>
        <v>296</v>
      </c>
      <c r="O47" s="34">
        <v>1</v>
      </c>
      <c r="P47" s="1">
        <f>INT(O47*(H47+J47+K47))</f>
        <v>362</v>
      </c>
      <c r="Q47" s="1">
        <f>INT(J47*O47*1)</f>
        <v>83</v>
      </c>
      <c r="R47" s="1">
        <f>INT(J47*O47*0.7)</f>
        <v>58</v>
      </c>
      <c r="S47" s="1">
        <f>INT(K47*O47*1)</f>
        <v>79</v>
      </c>
      <c r="T47" s="1">
        <f>INT(K47*O47*0.7)</f>
        <v>55</v>
      </c>
      <c r="U47" s="1">
        <f>INT(L47*O47*1)</f>
        <v>76</v>
      </c>
      <c r="V47" s="1">
        <f>INT(L47*O47*0.7)</f>
        <v>53</v>
      </c>
      <c r="W47" s="1">
        <f>SUM(Q47,S47,U47)</f>
        <v>238</v>
      </c>
    </row>
    <row r="48" spans="2:23" hidden="1">
      <c r="B48" s="26"/>
      <c r="C48" s="16">
        <v>46</v>
      </c>
      <c r="D48" s="26"/>
      <c r="E48" s="26"/>
      <c r="F48" s="2" t="s">
        <v>48</v>
      </c>
      <c r="G48" s="4" t="str">
        <f>VLOOKUP(D48,兵种!B:D,2,0)</f>
        <v>老百姓</v>
      </c>
      <c r="H48" s="18">
        <f>VLOOKUP(D48,兵种!B:D,3,0)</f>
        <v>100</v>
      </c>
      <c r="I48" s="16" t="str">
        <f>VLOOKUP(E48,绝技!B:C,2,0)</f>
        <v>无</v>
      </c>
      <c r="J48" s="31">
        <v>62</v>
      </c>
      <c r="K48" s="31">
        <v>41</v>
      </c>
      <c r="L48" s="31">
        <v>79</v>
      </c>
      <c r="M48" s="33">
        <v>78</v>
      </c>
      <c r="N48" s="1">
        <f>SUM(J48:M48)</f>
        <v>260</v>
      </c>
      <c r="O48" s="34">
        <v>1</v>
      </c>
      <c r="P48" s="1">
        <f>INT(O48*(H48+J48+K48))</f>
        <v>203</v>
      </c>
      <c r="Q48" s="1">
        <f>INT(J48*O48*1)</f>
        <v>62</v>
      </c>
      <c r="R48" s="1">
        <f>INT(J48*O48*0.7)</f>
        <v>43</v>
      </c>
      <c r="S48" s="1">
        <f>INT(K48*O48*1)</f>
        <v>41</v>
      </c>
      <c r="T48" s="1">
        <f>INT(K48*O48*0.7)</f>
        <v>28</v>
      </c>
      <c r="U48" s="1">
        <f>INT(L48*O48*1)</f>
        <v>79</v>
      </c>
      <c r="V48" s="1">
        <f>INT(L48*O48*0.7)</f>
        <v>55</v>
      </c>
      <c r="W48" s="1">
        <f>SUM(Q48,S48,U48)</f>
        <v>182</v>
      </c>
    </row>
    <row r="49" spans="2:23" hidden="1">
      <c r="B49" s="26"/>
      <c r="C49" s="16">
        <v>47</v>
      </c>
      <c r="D49" s="26"/>
      <c r="E49" s="26"/>
      <c r="F49" s="2" t="s">
        <v>49</v>
      </c>
      <c r="G49" s="4" t="str">
        <f>VLOOKUP(D49,兵种!B:D,2,0)</f>
        <v>老百姓</v>
      </c>
      <c r="H49" s="18">
        <f>VLOOKUP(D49,兵种!B:D,3,0)</f>
        <v>100</v>
      </c>
      <c r="I49" s="16" t="str">
        <f>VLOOKUP(E49,绝技!B:C,2,0)</f>
        <v>无</v>
      </c>
      <c r="J49" s="31">
        <v>65</v>
      </c>
      <c r="K49" s="31">
        <v>64</v>
      </c>
      <c r="L49" s="31">
        <v>31</v>
      </c>
      <c r="M49" s="33">
        <v>41</v>
      </c>
      <c r="N49" s="1">
        <f>SUM(J49:M49)</f>
        <v>201</v>
      </c>
      <c r="O49" s="34">
        <v>1</v>
      </c>
      <c r="P49" s="1">
        <f>INT(O49*(H49+J49+K49))</f>
        <v>229</v>
      </c>
      <c r="Q49" s="1">
        <f>INT(J49*O49*1)</f>
        <v>65</v>
      </c>
      <c r="R49" s="1">
        <f>INT(J49*O49*0.7)</f>
        <v>45</v>
      </c>
      <c r="S49" s="1">
        <f>INT(K49*O49*1)</f>
        <v>64</v>
      </c>
      <c r="T49" s="1">
        <f>INT(K49*O49*0.7)</f>
        <v>44</v>
      </c>
      <c r="U49" s="1">
        <f>INT(L49*O49*1)</f>
        <v>31</v>
      </c>
      <c r="V49" s="1">
        <f>INT(L49*O49*0.7)</f>
        <v>21</v>
      </c>
      <c r="W49" s="1">
        <f>SUM(Q49,S49,U49)</f>
        <v>160</v>
      </c>
    </row>
    <row r="50" spans="2:23" hidden="1">
      <c r="B50" s="26"/>
      <c r="C50" s="16">
        <v>48</v>
      </c>
      <c r="D50" s="26">
        <v>5</v>
      </c>
      <c r="E50" s="26"/>
      <c r="F50" s="2" t="s">
        <v>50</v>
      </c>
      <c r="G50" s="4" t="str">
        <f>VLOOKUP(D50,兵种!B:D,2,0)</f>
        <v>霹雳车</v>
      </c>
      <c r="H50" s="18">
        <f>VLOOKUP(D50,兵种!B:D,3,0)</f>
        <v>100</v>
      </c>
      <c r="I50" s="16" t="str">
        <f>VLOOKUP(E50,绝技!B:C,2,0)</f>
        <v>无</v>
      </c>
      <c r="J50" s="31">
        <v>74</v>
      </c>
      <c r="K50" s="31">
        <v>64</v>
      </c>
      <c r="L50" s="31">
        <v>70</v>
      </c>
      <c r="M50" s="33">
        <v>82</v>
      </c>
      <c r="N50" s="1">
        <f>SUM(J50:M50)</f>
        <v>290</v>
      </c>
      <c r="O50" s="34">
        <v>1</v>
      </c>
      <c r="P50" s="1">
        <f>INT(O50*(H50+J50+K50))</f>
        <v>238</v>
      </c>
      <c r="Q50" s="1">
        <f>INT(J50*O50*1)</f>
        <v>74</v>
      </c>
      <c r="R50" s="1">
        <f>INT(J50*O50*0.7)</f>
        <v>51</v>
      </c>
      <c r="S50" s="1">
        <f>INT(K50*O50*1)</f>
        <v>64</v>
      </c>
      <c r="T50" s="1">
        <f>INT(K50*O50*0.7)</f>
        <v>44</v>
      </c>
      <c r="U50" s="1">
        <f>INT(L50*O50*1)</f>
        <v>70</v>
      </c>
      <c r="V50" s="1">
        <f>INT(L50*O50*0.7)</f>
        <v>49</v>
      </c>
      <c r="W50" s="1">
        <f>SUM(Q50,S50,U50)</f>
        <v>208</v>
      </c>
    </row>
    <row r="51" spans="2:23" hidden="1">
      <c r="B51" s="26"/>
      <c r="C51" s="16">
        <v>49</v>
      </c>
      <c r="D51" s="26">
        <v>4</v>
      </c>
      <c r="E51" s="26"/>
      <c r="F51" s="2" t="s">
        <v>51</v>
      </c>
      <c r="G51" s="4" t="str">
        <f>VLOOKUP(D51,兵种!B:D,2,0)</f>
        <v>弓弩手</v>
      </c>
      <c r="H51" s="18">
        <f>VLOOKUP(D51,兵种!B:D,3,0)</f>
        <v>150</v>
      </c>
      <c r="I51" s="16" t="str">
        <f>VLOOKUP(E51,绝技!B:C,2,0)</f>
        <v>无</v>
      </c>
      <c r="J51" s="31">
        <v>28</v>
      </c>
      <c r="K51" s="31">
        <v>30</v>
      </c>
      <c r="L51" s="31">
        <v>78</v>
      </c>
      <c r="M51" s="33">
        <v>80</v>
      </c>
      <c r="N51" s="1">
        <f>SUM(J51:M51)</f>
        <v>216</v>
      </c>
      <c r="O51" s="34">
        <v>1</v>
      </c>
      <c r="P51" s="1">
        <f>INT(O51*(H51+J51+K51))</f>
        <v>208</v>
      </c>
      <c r="Q51" s="1">
        <f>INT(J51*O51*1)</f>
        <v>28</v>
      </c>
      <c r="R51" s="1">
        <f>INT(J51*O51*0.7)</f>
        <v>19</v>
      </c>
      <c r="S51" s="1">
        <f>INT(K51*O51*1)</f>
        <v>30</v>
      </c>
      <c r="T51" s="1">
        <f>INT(K51*O51*0.7)</f>
        <v>21</v>
      </c>
      <c r="U51" s="1">
        <f>INT(L51*O51*1)</f>
        <v>78</v>
      </c>
      <c r="V51" s="1">
        <f>INT(L51*O51*0.7)</f>
        <v>54</v>
      </c>
      <c r="W51" s="1">
        <f>SUM(Q51,S51,U51)</f>
        <v>136</v>
      </c>
    </row>
    <row r="52" spans="2:23" hidden="1">
      <c r="B52" s="26"/>
      <c r="C52" s="16">
        <v>50</v>
      </c>
      <c r="D52" s="26">
        <v>3</v>
      </c>
      <c r="E52" s="26"/>
      <c r="F52" s="2" t="s">
        <v>52</v>
      </c>
      <c r="G52" s="4" t="str">
        <f>VLOOKUP(D52,兵种!B:D,2,0)</f>
        <v>战弓骑</v>
      </c>
      <c r="H52" s="18">
        <f>VLOOKUP(D52,兵种!B:D,3,0)</f>
        <v>200</v>
      </c>
      <c r="I52" s="16" t="str">
        <f>VLOOKUP(E52,绝技!B:C,2,0)</f>
        <v>无</v>
      </c>
      <c r="J52" s="31">
        <v>47</v>
      </c>
      <c r="K52" s="31">
        <v>35</v>
      </c>
      <c r="L52" s="31">
        <v>79</v>
      </c>
      <c r="M52" s="33">
        <v>81</v>
      </c>
      <c r="N52" s="1">
        <f>SUM(J52:M52)</f>
        <v>242</v>
      </c>
      <c r="O52" s="34">
        <v>1</v>
      </c>
      <c r="P52" s="1">
        <f>INT(O52*(H52+J52+K52))</f>
        <v>282</v>
      </c>
      <c r="Q52" s="1">
        <f>INT(J52*O52*1)</f>
        <v>47</v>
      </c>
      <c r="R52" s="1">
        <f>INT(J52*O52*0.7)</f>
        <v>32</v>
      </c>
      <c r="S52" s="1">
        <f>INT(K52*O52*1)</f>
        <v>35</v>
      </c>
      <c r="T52" s="1">
        <f>INT(K52*O52*0.7)</f>
        <v>24</v>
      </c>
      <c r="U52" s="1">
        <f>INT(L52*O52*1)</f>
        <v>79</v>
      </c>
      <c r="V52" s="1">
        <f>INT(L52*O52*0.7)</f>
        <v>55</v>
      </c>
      <c r="W52" s="1">
        <f>SUM(Q52,S52,U52)</f>
        <v>161</v>
      </c>
    </row>
    <row r="53" spans="2:23" hidden="1">
      <c r="B53" s="26"/>
      <c r="C53" s="16">
        <v>51</v>
      </c>
      <c r="D53" s="26">
        <v>1</v>
      </c>
      <c r="E53" s="26"/>
      <c r="F53" s="2" t="s">
        <v>53</v>
      </c>
      <c r="G53" s="4" t="str">
        <f>VLOOKUP(D53,兵种!B:D,2,0)</f>
        <v>近卫军</v>
      </c>
      <c r="H53" s="18">
        <f>VLOOKUP(D53,兵种!B:D,3,0)</f>
        <v>250</v>
      </c>
      <c r="I53" s="16" t="str">
        <f>VLOOKUP(E53,绝技!B:C,2,0)</f>
        <v>无</v>
      </c>
      <c r="J53" s="31">
        <v>62</v>
      </c>
      <c r="K53" s="31">
        <v>36</v>
      </c>
      <c r="L53" s="31">
        <v>73</v>
      </c>
      <c r="M53" s="33">
        <v>86</v>
      </c>
      <c r="N53" s="1">
        <f>SUM(J53:M53)</f>
        <v>257</v>
      </c>
      <c r="O53" s="34">
        <v>1</v>
      </c>
      <c r="P53" s="1">
        <f>INT(O53*(H53+J53+K53))</f>
        <v>348</v>
      </c>
      <c r="Q53" s="1">
        <f>INT(J53*O53*1)</f>
        <v>62</v>
      </c>
      <c r="R53" s="1">
        <f>INT(J53*O53*0.7)</f>
        <v>43</v>
      </c>
      <c r="S53" s="1">
        <f>INT(K53*O53*1)</f>
        <v>36</v>
      </c>
      <c r="T53" s="1">
        <f>INT(K53*O53*0.7)</f>
        <v>25</v>
      </c>
      <c r="U53" s="1">
        <f>INT(L53*O53*1)</f>
        <v>73</v>
      </c>
      <c r="V53" s="1">
        <f>INT(L53*O53*0.7)</f>
        <v>51</v>
      </c>
      <c r="W53" s="1">
        <f>SUM(Q53,S53,U53)</f>
        <v>171</v>
      </c>
    </row>
    <row r="54" spans="2:23" hidden="1">
      <c r="B54" s="26"/>
      <c r="C54" s="16">
        <v>52</v>
      </c>
      <c r="D54" s="26"/>
      <c r="E54" s="26"/>
      <c r="F54" s="2" t="s">
        <v>54</v>
      </c>
      <c r="G54" s="4" t="str">
        <f>VLOOKUP(D54,兵种!B:D,2,0)</f>
        <v>老百姓</v>
      </c>
      <c r="H54" s="18">
        <f>VLOOKUP(D54,兵种!B:D,3,0)</f>
        <v>100</v>
      </c>
      <c r="I54" s="16" t="str">
        <f>VLOOKUP(E54,绝技!B:C,2,0)</f>
        <v>无</v>
      </c>
      <c r="J54" s="31">
        <v>6</v>
      </c>
      <c r="K54" s="31">
        <v>30</v>
      </c>
      <c r="L54" s="31">
        <v>71</v>
      </c>
      <c r="M54" s="33">
        <v>70</v>
      </c>
      <c r="N54" s="1">
        <f>SUM(J54:M54)</f>
        <v>177</v>
      </c>
      <c r="O54" s="34">
        <v>1</v>
      </c>
      <c r="P54" s="1">
        <f>INT(O54*(H54+J54+K54))</f>
        <v>136</v>
      </c>
      <c r="Q54" s="1">
        <f>INT(J54*O54*1)</f>
        <v>6</v>
      </c>
      <c r="R54" s="1">
        <f>INT(J54*O54*0.7)</f>
        <v>4</v>
      </c>
      <c r="S54" s="1">
        <f>INT(K54*O54*1)</f>
        <v>30</v>
      </c>
      <c r="T54" s="1">
        <f>INT(K54*O54*0.7)</f>
        <v>21</v>
      </c>
      <c r="U54" s="1">
        <f>INT(L54*O54*1)</f>
        <v>71</v>
      </c>
      <c r="V54" s="1">
        <f>INT(L54*O54*0.7)</f>
        <v>49</v>
      </c>
      <c r="W54" s="1">
        <f>SUM(Q54,S54,U54)</f>
        <v>107</v>
      </c>
    </row>
    <row r="55" spans="2:23" hidden="1">
      <c r="B55" s="26"/>
      <c r="C55" s="16">
        <v>53</v>
      </c>
      <c r="D55" s="26">
        <v>6</v>
      </c>
      <c r="E55" s="26"/>
      <c r="F55" s="2" t="s">
        <v>55</v>
      </c>
      <c r="G55" s="4" t="str">
        <f>VLOOKUP(D55,兵种!B:D,2,0)</f>
        <v>谋略家</v>
      </c>
      <c r="H55" s="18">
        <f>VLOOKUP(D55,兵种!B:D,3,0)</f>
        <v>150</v>
      </c>
      <c r="I55" s="16" t="str">
        <f>VLOOKUP(E55,绝技!B:C,2,0)</f>
        <v>无</v>
      </c>
      <c r="J55" s="31">
        <v>47</v>
      </c>
      <c r="K55" s="31">
        <v>27</v>
      </c>
      <c r="L55" s="31">
        <v>82</v>
      </c>
      <c r="M55" s="33">
        <v>91</v>
      </c>
      <c r="N55" s="1">
        <f>SUM(J55:M55)</f>
        <v>247</v>
      </c>
      <c r="O55" s="34">
        <v>1</v>
      </c>
      <c r="P55" s="1">
        <f>INT(O55*(H55+J55+K55))</f>
        <v>224</v>
      </c>
      <c r="Q55" s="1">
        <f>INT(J55*O55*1)</f>
        <v>47</v>
      </c>
      <c r="R55" s="1">
        <f>INT(J55*O55*0.7)</f>
        <v>32</v>
      </c>
      <c r="S55" s="1">
        <f>INT(K55*O55*1)</f>
        <v>27</v>
      </c>
      <c r="T55" s="1">
        <f>INT(K55*O55*0.7)</f>
        <v>18</v>
      </c>
      <c r="U55" s="1">
        <f>INT(L55*O55*1)</f>
        <v>82</v>
      </c>
      <c r="V55" s="1">
        <f>INT(L55*O55*0.7)</f>
        <v>57</v>
      </c>
      <c r="W55" s="1">
        <f>SUM(Q55,S55,U55)</f>
        <v>156</v>
      </c>
    </row>
    <row r="56" spans="2:23" hidden="1">
      <c r="B56" s="26"/>
      <c r="C56" s="16">
        <v>54</v>
      </c>
      <c r="D56" s="26">
        <v>6</v>
      </c>
      <c r="E56" s="26"/>
      <c r="F56" s="2" t="s">
        <v>56</v>
      </c>
      <c r="G56" s="4" t="str">
        <f>VLOOKUP(D56,兵种!B:D,2,0)</f>
        <v>谋略家</v>
      </c>
      <c r="H56" s="18">
        <f>VLOOKUP(D56,兵种!B:D,3,0)</f>
        <v>150</v>
      </c>
      <c r="I56" s="16" t="str">
        <f>VLOOKUP(E56,绝技!B:C,2,0)</f>
        <v>无</v>
      </c>
      <c r="J56" s="31">
        <v>68</v>
      </c>
      <c r="K56" s="31">
        <v>33</v>
      </c>
      <c r="L56" s="31">
        <v>88</v>
      </c>
      <c r="M56" s="33">
        <v>82</v>
      </c>
      <c r="N56" s="1">
        <f>SUM(J56:M56)</f>
        <v>271</v>
      </c>
      <c r="O56" s="34">
        <v>1</v>
      </c>
      <c r="P56" s="1">
        <f>INT(O56*(H56+J56+K56))</f>
        <v>251</v>
      </c>
      <c r="Q56" s="1">
        <f>INT(J56*O56*1)</f>
        <v>68</v>
      </c>
      <c r="R56" s="1">
        <f>INT(J56*O56*0.7)</f>
        <v>47</v>
      </c>
      <c r="S56" s="1">
        <f>INT(K56*O56*1)</f>
        <v>33</v>
      </c>
      <c r="T56" s="1">
        <f>INT(K56*O56*0.7)</f>
        <v>23</v>
      </c>
      <c r="U56" s="1">
        <f>INT(L56*O56*1)</f>
        <v>88</v>
      </c>
      <c r="V56" s="1">
        <f>INT(L56*O56*0.7)</f>
        <v>61</v>
      </c>
      <c r="W56" s="1">
        <f>SUM(Q56,S56,U56)</f>
        <v>189</v>
      </c>
    </row>
    <row r="57" spans="2:23" hidden="1">
      <c r="B57" s="26"/>
      <c r="C57" s="16">
        <v>55</v>
      </c>
      <c r="D57" s="26"/>
      <c r="E57" s="26"/>
      <c r="F57" s="2" t="s">
        <v>57</v>
      </c>
      <c r="G57" s="4" t="str">
        <f>VLOOKUP(D57,兵种!B:D,2,0)</f>
        <v>老百姓</v>
      </c>
      <c r="H57" s="18">
        <f>VLOOKUP(D57,兵种!B:D,3,0)</f>
        <v>100</v>
      </c>
      <c r="I57" s="16" t="str">
        <f>VLOOKUP(E57,绝技!B:C,2,0)</f>
        <v>无</v>
      </c>
      <c r="J57" s="31">
        <v>49</v>
      </c>
      <c r="K57" s="31">
        <v>65</v>
      </c>
      <c r="L57" s="31">
        <v>41</v>
      </c>
      <c r="M57" s="33">
        <v>29</v>
      </c>
      <c r="N57" s="1">
        <f>SUM(J57:M57)</f>
        <v>184</v>
      </c>
      <c r="O57" s="34">
        <v>1</v>
      </c>
      <c r="P57" s="1">
        <f>INT(O57*(H57+J57+K57))</f>
        <v>214</v>
      </c>
      <c r="Q57" s="1">
        <f>INT(J57*O57*1)</f>
        <v>49</v>
      </c>
      <c r="R57" s="1">
        <f>INT(J57*O57*0.7)</f>
        <v>34</v>
      </c>
      <c r="S57" s="1">
        <f>INT(K57*O57*1)</f>
        <v>65</v>
      </c>
      <c r="T57" s="1">
        <f>INT(K57*O57*0.7)</f>
        <v>45</v>
      </c>
      <c r="U57" s="1">
        <f>INT(L57*O57*1)</f>
        <v>41</v>
      </c>
      <c r="V57" s="1">
        <f>INT(L57*O57*0.7)</f>
        <v>28</v>
      </c>
      <c r="W57" s="1">
        <f>SUM(Q57,S57,U57)</f>
        <v>155</v>
      </c>
    </row>
    <row r="58" spans="2:23" hidden="1">
      <c r="B58" s="26"/>
      <c r="C58" s="16">
        <v>56</v>
      </c>
      <c r="D58" s="26"/>
      <c r="E58" s="26"/>
      <c r="F58" s="2" t="s">
        <v>58</v>
      </c>
      <c r="G58" s="4" t="str">
        <f>VLOOKUP(D58,兵种!B:D,2,0)</f>
        <v>老百姓</v>
      </c>
      <c r="H58" s="18">
        <f>VLOOKUP(D58,兵种!B:D,3,0)</f>
        <v>100</v>
      </c>
      <c r="I58" s="16" t="str">
        <f>VLOOKUP(E58,绝技!B:C,2,0)</f>
        <v>无</v>
      </c>
      <c r="J58" s="31">
        <v>20</v>
      </c>
      <c r="K58" s="31">
        <v>24</v>
      </c>
      <c r="L58" s="31">
        <v>71</v>
      </c>
      <c r="M58" s="33">
        <v>78</v>
      </c>
      <c r="N58" s="1">
        <f>SUM(J58:M58)</f>
        <v>193</v>
      </c>
      <c r="O58" s="34">
        <v>1</v>
      </c>
      <c r="P58" s="1">
        <f>INT(O58*(H58+J58+K58))</f>
        <v>144</v>
      </c>
      <c r="Q58" s="1">
        <f>INT(J58*O58*1)</f>
        <v>20</v>
      </c>
      <c r="R58" s="1">
        <f>INT(J58*O58*0.7)</f>
        <v>14</v>
      </c>
      <c r="S58" s="1">
        <f>INT(K58*O58*1)</f>
        <v>24</v>
      </c>
      <c r="T58" s="1">
        <f>INT(K58*O58*0.7)</f>
        <v>16</v>
      </c>
      <c r="U58" s="1">
        <f>INT(L58*O58*1)</f>
        <v>71</v>
      </c>
      <c r="V58" s="1">
        <f>INT(L58*O58*0.7)</f>
        <v>49</v>
      </c>
      <c r="W58" s="1">
        <f>SUM(Q58,S58,U58)</f>
        <v>115</v>
      </c>
    </row>
    <row r="59" spans="2:23" hidden="1">
      <c r="B59" s="26"/>
      <c r="C59" s="16">
        <v>57</v>
      </c>
      <c r="D59" s="26">
        <v>3</v>
      </c>
      <c r="E59" s="26"/>
      <c r="F59" s="2" t="s">
        <v>59</v>
      </c>
      <c r="G59" s="4" t="str">
        <f>VLOOKUP(D59,兵种!B:D,2,0)</f>
        <v>战弓骑</v>
      </c>
      <c r="H59" s="18">
        <f>VLOOKUP(D59,兵种!B:D,3,0)</f>
        <v>200</v>
      </c>
      <c r="I59" s="16" t="str">
        <f>VLOOKUP(E59,绝技!B:C,2,0)</f>
        <v>无</v>
      </c>
      <c r="J59" s="31">
        <v>78</v>
      </c>
      <c r="K59" s="31">
        <v>61</v>
      </c>
      <c r="L59" s="31">
        <v>84</v>
      </c>
      <c r="M59" s="33">
        <v>85</v>
      </c>
      <c r="N59" s="1">
        <f>SUM(J59:M59)</f>
        <v>308</v>
      </c>
      <c r="O59" s="34">
        <v>1</v>
      </c>
      <c r="P59" s="1">
        <f>INT(O59*(H59+J59+K59))</f>
        <v>339</v>
      </c>
      <c r="Q59" s="1">
        <f>INT(J59*O59*1)</f>
        <v>78</v>
      </c>
      <c r="R59" s="1">
        <f>INT(J59*O59*0.7)</f>
        <v>54</v>
      </c>
      <c r="S59" s="1">
        <f>INT(K59*O59*1)</f>
        <v>61</v>
      </c>
      <c r="T59" s="1">
        <f>INT(K59*O59*0.7)</f>
        <v>42</v>
      </c>
      <c r="U59" s="1">
        <f>INT(L59*O59*1)</f>
        <v>84</v>
      </c>
      <c r="V59" s="1">
        <f>INT(L59*O59*0.7)</f>
        <v>58</v>
      </c>
      <c r="W59" s="1">
        <f>SUM(Q59,S59,U59)</f>
        <v>223</v>
      </c>
    </row>
    <row r="60" spans="2:23" hidden="1">
      <c r="B60" s="26"/>
      <c r="C60" s="16">
        <v>58</v>
      </c>
      <c r="D60" s="26"/>
      <c r="E60" s="26"/>
      <c r="F60" s="2" t="s">
        <v>60</v>
      </c>
      <c r="G60" s="4" t="str">
        <f>VLOOKUP(D60,兵种!B:D,2,0)</f>
        <v>老百姓</v>
      </c>
      <c r="H60" s="18">
        <f>VLOOKUP(D60,兵种!B:D,3,0)</f>
        <v>100</v>
      </c>
      <c r="I60" s="16" t="str">
        <f>VLOOKUP(E60,绝技!B:C,2,0)</f>
        <v>无</v>
      </c>
      <c r="J60" s="31">
        <v>56</v>
      </c>
      <c r="K60" s="31">
        <v>69</v>
      </c>
      <c r="L60" s="31">
        <v>36</v>
      </c>
      <c r="M60" s="33">
        <v>10</v>
      </c>
      <c r="N60" s="1">
        <f>SUM(J60:M60)</f>
        <v>171</v>
      </c>
      <c r="O60" s="34">
        <v>1</v>
      </c>
      <c r="P60" s="1">
        <f>INT(O60*(H60+J60+K60))</f>
        <v>225</v>
      </c>
      <c r="Q60" s="1">
        <f>INT(J60*O60*1)</f>
        <v>56</v>
      </c>
      <c r="R60" s="1">
        <f>INT(J60*O60*0.7)</f>
        <v>39</v>
      </c>
      <c r="S60" s="1">
        <f>INT(K60*O60*1)</f>
        <v>69</v>
      </c>
      <c r="T60" s="1">
        <f>INT(K60*O60*0.7)</f>
        <v>48</v>
      </c>
      <c r="U60" s="1">
        <f>INT(L60*O60*1)</f>
        <v>36</v>
      </c>
      <c r="V60" s="1">
        <f>INT(L60*O60*0.7)</f>
        <v>25</v>
      </c>
      <c r="W60" s="1">
        <f>SUM(Q60,S60,U60)</f>
        <v>161</v>
      </c>
    </row>
    <row r="61" spans="2:23" hidden="1">
      <c r="B61" s="26"/>
      <c r="C61" s="16">
        <v>59</v>
      </c>
      <c r="D61" s="26">
        <v>4</v>
      </c>
      <c r="E61" s="26"/>
      <c r="F61" s="2" t="s">
        <v>61</v>
      </c>
      <c r="G61" s="4" t="str">
        <f>VLOOKUP(D61,兵种!B:D,2,0)</f>
        <v>弓弩手</v>
      </c>
      <c r="H61" s="18">
        <f>VLOOKUP(D61,兵种!B:D,3,0)</f>
        <v>150</v>
      </c>
      <c r="I61" s="16" t="str">
        <f>VLOOKUP(E61,绝技!B:C,2,0)</f>
        <v>无</v>
      </c>
      <c r="J61" s="31">
        <v>18</v>
      </c>
      <c r="K61" s="31">
        <v>33</v>
      </c>
      <c r="L61" s="31">
        <v>82</v>
      </c>
      <c r="M61" s="33">
        <v>83</v>
      </c>
      <c r="N61" s="1">
        <f>SUM(J61:M61)</f>
        <v>216</v>
      </c>
      <c r="O61" s="34">
        <v>1</v>
      </c>
      <c r="P61" s="1">
        <f>INT(O61*(H61+J61+K61))</f>
        <v>201</v>
      </c>
      <c r="Q61" s="1">
        <f>INT(J61*O61*1)</f>
        <v>18</v>
      </c>
      <c r="R61" s="1">
        <f>INT(J61*O61*0.7)</f>
        <v>12</v>
      </c>
      <c r="S61" s="1">
        <f>INT(K61*O61*1)</f>
        <v>33</v>
      </c>
      <c r="T61" s="1">
        <f>INT(K61*O61*0.7)</f>
        <v>23</v>
      </c>
      <c r="U61" s="1">
        <f>INT(L61*O61*1)</f>
        <v>82</v>
      </c>
      <c r="V61" s="1">
        <f>INT(L61*O61*0.7)</f>
        <v>57</v>
      </c>
      <c r="W61" s="1">
        <f>SUM(Q61,S61,U61)</f>
        <v>133</v>
      </c>
    </row>
    <row r="62" spans="2:23" hidden="1">
      <c r="B62" s="26"/>
      <c r="C62" s="16">
        <v>60</v>
      </c>
      <c r="D62" s="26">
        <v>3</v>
      </c>
      <c r="E62" s="26"/>
      <c r="F62" s="2" t="s">
        <v>62</v>
      </c>
      <c r="G62" s="4" t="str">
        <f>VLOOKUP(D62,兵种!B:D,2,0)</f>
        <v>战弓骑</v>
      </c>
      <c r="H62" s="18">
        <f>VLOOKUP(D62,兵种!B:D,3,0)</f>
        <v>200</v>
      </c>
      <c r="I62" s="16" t="str">
        <f>VLOOKUP(E62,绝技!B:C,2,0)</f>
        <v>无</v>
      </c>
      <c r="J62" s="31">
        <v>86</v>
      </c>
      <c r="K62" s="31">
        <v>48</v>
      </c>
      <c r="L62" s="31">
        <v>114</v>
      </c>
      <c r="M62" s="33">
        <v>85</v>
      </c>
      <c r="N62" s="1">
        <f>SUM(J62:M62)</f>
        <v>333</v>
      </c>
      <c r="O62" s="34">
        <v>1</v>
      </c>
      <c r="P62" s="1">
        <f>INT(O62*(H62+J62+K62))</f>
        <v>334</v>
      </c>
      <c r="Q62" s="1">
        <f>INT(J62*O62*1)</f>
        <v>86</v>
      </c>
      <c r="R62" s="1">
        <f>INT(J62*O62*0.7)</f>
        <v>60</v>
      </c>
      <c r="S62" s="1">
        <f>INT(K62*O62*1)</f>
        <v>48</v>
      </c>
      <c r="T62" s="1">
        <f>INT(K62*O62*0.7)</f>
        <v>33</v>
      </c>
      <c r="U62" s="1">
        <f>INT(L62*O62*1)</f>
        <v>114</v>
      </c>
      <c r="V62" s="1">
        <f>INT(L62*O62*0.7)</f>
        <v>79</v>
      </c>
      <c r="W62" s="1">
        <f>SUM(Q62,S62,U62)</f>
        <v>248</v>
      </c>
    </row>
    <row r="63" spans="2:23" hidden="1">
      <c r="B63" s="26"/>
      <c r="C63" s="16">
        <v>61</v>
      </c>
      <c r="D63" s="26"/>
      <c r="E63" s="26"/>
      <c r="F63" s="2" t="s">
        <v>63</v>
      </c>
      <c r="G63" s="4" t="str">
        <f>VLOOKUP(D63,兵种!B:D,2,0)</f>
        <v>老百姓</v>
      </c>
      <c r="H63" s="18">
        <f>VLOOKUP(D63,兵种!B:D,3,0)</f>
        <v>100</v>
      </c>
      <c r="I63" s="16" t="str">
        <f>VLOOKUP(E63,绝技!B:C,2,0)</f>
        <v>无</v>
      </c>
      <c r="J63" s="31">
        <v>21</v>
      </c>
      <c r="K63" s="31">
        <v>29</v>
      </c>
      <c r="L63" s="31">
        <v>70</v>
      </c>
      <c r="M63" s="33">
        <v>76</v>
      </c>
      <c r="N63" s="1">
        <f>SUM(J63:M63)</f>
        <v>196</v>
      </c>
      <c r="O63" s="34">
        <v>1</v>
      </c>
      <c r="P63" s="1">
        <f>INT(O63*(H63+J63+K63))</f>
        <v>150</v>
      </c>
      <c r="Q63" s="1">
        <f>INT(J63*O63*1)</f>
        <v>21</v>
      </c>
      <c r="R63" s="1">
        <f>INT(J63*O63*0.7)</f>
        <v>14</v>
      </c>
      <c r="S63" s="1">
        <f>INT(K63*O63*1)</f>
        <v>29</v>
      </c>
      <c r="T63" s="1">
        <f>INT(K63*O63*0.7)</f>
        <v>20</v>
      </c>
      <c r="U63" s="1">
        <f>INT(L63*O63*1)</f>
        <v>70</v>
      </c>
      <c r="V63" s="1">
        <f>INT(L63*O63*0.7)</f>
        <v>49</v>
      </c>
      <c r="W63" s="1">
        <f>SUM(Q63,S63,U63)</f>
        <v>120</v>
      </c>
    </row>
    <row r="64" spans="2:23" hidden="1">
      <c r="B64" s="26"/>
      <c r="C64" s="16">
        <v>62</v>
      </c>
      <c r="D64" s="26"/>
      <c r="E64" s="26"/>
      <c r="F64" s="2" t="s">
        <v>64</v>
      </c>
      <c r="G64" s="4" t="str">
        <f>VLOOKUP(D64,兵种!B:D,2,0)</f>
        <v>老百姓</v>
      </c>
      <c r="H64" s="18">
        <f>VLOOKUP(D64,兵种!B:D,3,0)</f>
        <v>100</v>
      </c>
      <c r="I64" s="16" t="str">
        <f>VLOOKUP(E64,绝技!B:C,2,0)</f>
        <v>无</v>
      </c>
      <c r="J64" s="31">
        <v>66</v>
      </c>
      <c r="K64" s="31">
        <v>73</v>
      </c>
      <c r="L64" s="31">
        <v>36</v>
      </c>
      <c r="M64" s="33">
        <v>33</v>
      </c>
      <c r="N64" s="1">
        <f>SUM(J64:M64)</f>
        <v>208</v>
      </c>
      <c r="O64" s="34">
        <v>1</v>
      </c>
      <c r="P64" s="1">
        <f>INT(O64*(H64+J64+K64))</f>
        <v>239</v>
      </c>
      <c r="Q64" s="1">
        <f>INT(J64*O64*1)</f>
        <v>66</v>
      </c>
      <c r="R64" s="1">
        <f>INT(J64*O64*0.7)</f>
        <v>46</v>
      </c>
      <c r="S64" s="1">
        <f>INT(K64*O64*1)</f>
        <v>73</v>
      </c>
      <c r="T64" s="1">
        <f>INT(K64*O64*0.7)</f>
        <v>51</v>
      </c>
      <c r="U64" s="1">
        <f>INT(L64*O64*1)</f>
        <v>36</v>
      </c>
      <c r="V64" s="1">
        <f>INT(L64*O64*0.7)</f>
        <v>25</v>
      </c>
      <c r="W64" s="1">
        <f>SUM(Q64,S64,U64)</f>
        <v>175</v>
      </c>
    </row>
    <row r="65" spans="2:23" hidden="1">
      <c r="B65" s="26"/>
      <c r="C65" s="16">
        <v>63</v>
      </c>
      <c r="D65" s="26">
        <v>6</v>
      </c>
      <c r="E65" s="26"/>
      <c r="F65" s="2" t="s">
        <v>65</v>
      </c>
      <c r="G65" s="4" t="str">
        <f>VLOOKUP(D65,兵种!B:D,2,0)</f>
        <v>谋略家</v>
      </c>
      <c r="H65" s="18">
        <f>VLOOKUP(D65,兵种!B:D,3,0)</f>
        <v>150</v>
      </c>
      <c r="I65" s="16" t="str">
        <f>VLOOKUP(E65,绝技!B:C,2,0)</f>
        <v>无</v>
      </c>
      <c r="J65" s="31">
        <v>68</v>
      </c>
      <c r="K65" s="31">
        <v>17</v>
      </c>
      <c r="L65" s="31">
        <v>117</v>
      </c>
      <c r="M65" s="33">
        <v>84</v>
      </c>
      <c r="N65" s="1">
        <f>SUM(J65:M65)</f>
        <v>286</v>
      </c>
      <c r="O65" s="34">
        <v>1</v>
      </c>
      <c r="P65" s="1">
        <f>INT(O65*(H65+J65+K65))</f>
        <v>235</v>
      </c>
      <c r="Q65" s="1">
        <f>INT(J65*O65*1)</f>
        <v>68</v>
      </c>
      <c r="R65" s="1">
        <f>INT(J65*O65*0.7)</f>
        <v>47</v>
      </c>
      <c r="S65" s="1">
        <f>INT(K65*O65*1)</f>
        <v>17</v>
      </c>
      <c r="T65" s="1">
        <f>INT(K65*O65*0.7)</f>
        <v>11</v>
      </c>
      <c r="U65" s="1">
        <f>INT(L65*O65*1)</f>
        <v>117</v>
      </c>
      <c r="V65" s="1">
        <f>INT(L65*O65*0.7)</f>
        <v>81</v>
      </c>
      <c r="W65" s="1">
        <f>SUM(Q65,S65,U65)</f>
        <v>202</v>
      </c>
    </row>
    <row r="66" spans="2:23" hidden="1">
      <c r="B66" s="26"/>
      <c r="C66" s="16">
        <v>64</v>
      </c>
      <c r="D66" s="26">
        <v>5</v>
      </c>
      <c r="E66" s="26"/>
      <c r="F66" s="2" t="s">
        <v>66</v>
      </c>
      <c r="G66" s="4" t="str">
        <f>VLOOKUP(D66,兵种!B:D,2,0)</f>
        <v>霹雳车</v>
      </c>
      <c r="H66" s="18">
        <f>VLOOKUP(D66,兵种!B:D,3,0)</f>
        <v>100</v>
      </c>
      <c r="I66" s="16" t="str">
        <f>VLOOKUP(E66,绝技!B:C,2,0)</f>
        <v>无</v>
      </c>
      <c r="J66" s="31">
        <v>60</v>
      </c>
      <c r="K66" s="31">
        <v>82</v>
      </c>
      <c r="L66" s="31">
        <v>42</v>
      </c>
      <c r="M66" s="33">
        <v>21</v>
      </c>
      <c r="N66" s="1">
        <f>SUM(J66:M66)</f>
        <v>205</v>
      </c>
      <c r="O66" s="34">
        <v>1</v>
      </c>
      <c r="P66" s="1">
        <f>INT(O66*(H66+J66+K66))</f>
        <v>242</v>
      </c>
      <c r="Q66" s="1">
        <f>INT(J66*O66*1)</f>
        <v>60</v>
      </c>
      <c r="R66" s="1">
        <f>INT(J66*O66*0.7)</f>
        <v>42</v>
      </c>
      <c r="S66" s="1">
        <f>INT(K66*O66*1)</f>
        <v>82</v>
      </c>
      <c r="T66" s="1">
        <f>INT(K66*O66*0.7)</f>
        <v>57</v>
      </c>
      <c r="U66" s="1">
        <f>INT(L66*O66*1)</f>
        <v>42</v>
      </c>
      <c r="V66" s="1">
        <f>INT(L66*O66*0.7)</f>
        <v>29</v>
      </c>
      <c r="W66" s="1">
        <f>SUM(Q66,S66,U66)</f>
        <v>184</v>
      </c>
    </row>
    <row r="67" spans="2:23" hidden="1">
      <c r="B67" s="26"/>
      <c r="C67" s="16">
        <v>65</v>
      </c>
      <c r="D67" s="26"/>
      <c r="E67" s="26"/>
      <c r="F67" s="2" t="s">
        <v>67</v>
      </c>
      <c r="G67" s="4" t="str">
        <f>VLOOKUP(D67,兵种!B:D,2,0)</f>
        <v>老百姓</v>
      </c>
      <c r="H67" s="18">
        <f>VLOOKUP(D67,兵种!B:D,3,0)</f>
        <v>100</v>
      </c>
      <c r="I67" s="16" t="str">
        <f>VLOOKUP(E67,绝技!B:C,2,0)</f>
        <v>无</v>
      </c>
      <c r="J67" s="31">
        <v>64</v>
      </c>
      <c r="K67" s="31">
        <v>76</v>
      </c>
      <c r="L67" s="31">
        <v>13</v>
      </c>
      <c r="M67" s="33">
        <v>14</v>
      </c>
      <c r="N67" s="1">
        <f>SUM(J67:M67)</f>
        <v>167</v>
      </c>
      <c r="O67" s="34">
        <v>1</v>
      </c>
      <c r="P67" s="1">
        <f>INT(O67*(H67+J67+K67))</f>
        <v>240</v>
      </c>
      <c r="Q67" s="1">
        <f>INT(J67*O67*1)</f>
        <v>64</v>
      </c>
      <c r="R67" s="1">
        <f>INT(J67*O67*0.7)</f>
        <v>44</v>
      </c>
      <c r="S67" s="1">
        <f>INT(K67*O67*1)</f>
        <v>76</v>
      </c>
      <c r="T67" s="1">
        <f>INT(K67*O67*0.7)</f>
        <v>53</v>
      </c>
      <c r="U67" s="1">
        <f>INT(L67*O67*1)</f>
        <v>13</v>
      </c>
      <c r="V67" s="1">
        <f>INT(L67*O67*0.7)</f>
        <v>9</v>
      </c>
      <c r="W67" s="1">
        <f>SUM(Q67,S67,U67)</f>
        <v>153</v>
      </c>
    </row>
    <row r="68" spans="2:23" hidden="1">
      <c r="B68" s="26"/>
      <c r="C68" s="16">
        <v>66</v>
      </c>
      <c r="D68" s="26"/>
      <c r="E68" s="26"/>
      <c r="F68" s="2" t="s">
        <v>68</v>
      </c>
      <c r="G68" s="4" t="str">
        <f>VLOOKUP(D68,兵种!B:D,2,0)</f>
        <v>老百姓</v>
      </c>
      <c r="H68" s="18">
        <f>VLOOKUP(D68,兵种!B:D,3,0)</f>
        <v>100</v>
      </c>
      <c r="I68" s="16" t="str">
        <f>VLOOKUP(E68,绝技!B:C,2,0)</f>
        <v>无</v>
      </c>
      <c r="J68" s="31">
        <v>53</v>
      </c>
      <c r="K68" s="31">
        <v>66</v>
      </c>
      <c r="L68" s="31">
        <v>58</v>
      </c>
      <c r="M68" s="33">
        <v>42</v>
      </c>
      <c r="N68" s="1">
        <f>SUM(J68:M68)</f>
        <v>219</v>
      </c>
      <c r="O68" s="34">
        <v>1</v>
      </c>
      <c r="P68" s="1">
        <f>INT(O68*(H68+J68+K68))</f>
        <v>219</v>
      </c>
      <c r="Q68" s="1">
        <f>INT(J68*O68*1)</f>
        <v>53</v>
      </c>
      <c r="R68" s="1">
        <f>INT(J68*O68*0.7)</f>
        <v>37</v>
      </c>
      <c r="S68" s="1">
        <f>INT(K68*O68*1)</f>
        <v>66</v>
      </c>
      <c r="T68" s="1">
        <f>INT(K68*O68*0.7)</f>
        <v>46</v>
      </c>
      <c r="U68" s="1">
        <f>INT(L68*O68*1)</f>
        <v>58</v>
      </c>
      <c r="V68" s="1">
        <f>INT(L68*O68*0.7)</f>
        <v>40</v>
      </c>
      <c r="W68" s="1">
        <f>SUM(Q68,S68,U68)</f>
        <v>177</v>
      </c>
    </row>
    <row r="69" spans="2:23" hidden="1">
      <c r="B69" s="26"/>
      <c r="C69" s="16">
        <v>67</v>
      </c>
      <c r="D69" s="26">
        <v>3</v>
      </c>
      <c r="E69" s="26"/>
      <c r="F69" s="2" t="s">
        <v>69</v>
      </c>
      <c r="G69" s="4" t="str">
        <f>VLOOKUP(D69,兵种!B:D,2,0)</f>
        <v>战弓骑</v>
      </c>
      <c r="H69" s="18">
        <f>VLOOKUP(D69,兵种!B:D,3,0)</f>
        <v>200</v>
      </c>
      <c r="I69" s="16" t="str">
        <f>VLOOKUP(E69,绝技!B:C,2,0)</f>
        <v>无</v>
      </c>
      <c r="J69" s="31">
        <v>80</v>
      </c>
      <c r="K69" s="31">
        <v>66</v>
      </c>
      <c r="L69" s="31">
        <v>73</v>
      </c>
      <c r="M69" s="33">
        <v>62</v>
      </c>
      <c r="N69" s="1">
        <f>SUM(J69:M69)</f>
        <v>281</v>
      </c>
      <c r="O69" s="34">
        <v>1</v>
      </c>
      <c r="P69" s="1">
        <f>INT(O69*(H69+J69+K69))</f>
        <v>346</v>
      </c>
      <c r="Q69" s="1">
        <f>INT(J69*O69*1)</f>
        <v>80</v>
      </c>
      <c r="R69" s="1">
        <f>INT(J69*O69*0.7)</f>
        <v>56</v>
      </c>
      <c r="S69" s="1">
        <f>INT(K69*O69*1)</f>
        <v>66</v>
      </c>
      <c r="T69" s="1">
        <f>INT(K69*O69*0.7)</f>
        <v>46</v>
      </c>
      <c r="U69" s="1">
        <f>INT(L69*O69*1)</f>
        <v>73</v>
      </c>
      <c r="V69" s="1">
        <f>INT(L69*O69*0.7)</f>
        <v>51</v>
      </c>
      <c r="W69" s="1">
        <f>SUM(Q69,S69,U69)</f>
        <v>219</v>
      </c>
    </row>
    <row r="70" spans="2:23" hidden="1">
      <c r="B70" s="26"/>
      <c r="C70" s="16">
        <v>68</v>
      </c>
      <c r="D70" s="26">
        <v>5</v>
      </c>
      <c r="E70" s="26"/>
      <c r="F70" s="2" t="s">
        <v>70</v>
      </c>
      <c r="G70" s="4" t="str">
        <f>VLOOKUP(D70,兵种!B:D,2,0)</f>
        <v>霹雳车</v>
      </c>
      <c r="H70" s="18">
        <f>VLOOKUP(D70,兵种!B:D,3,0)</f>
        <v>100</v>
      </c>
      <c r="I70" s="16" t="str">
        <f>VLOOKUP(E70,绝技!B:C,2,0)</f>
        <v>无</v>
      </c>
      <c r="J70" s="31">
        <v>91</v>
      </c>
      <c r="K70" s="31">
        <v>79</v>
      </c>
      <c r="L70" s="31">
        <v>78</v>
      </c>
      <c r="M70" s="33">
        <v>62</v>
      </c>
      <c r="N70" s="1">
        <f>SUM(J70:M70)</f>
        <v>310</v>
      </c>
      <c r="O70" s="34">
        <v>1</v>
      </c>
      <c r="P70" s="1">
        <f>INT(O70*(H70+J70+K70))</f>
        <v>270</v>
      </c>
      <c r="Q70" s="1">
        <f>INT(J70*O70*1)</f>
        <v>91</v>
      </c>
      <c r="R70" s="1">
        <f>INT(J70*O70*0.7)</f>
        <v>63</v>
      </c>
      <c r="S70" s="1">
        <f>INT(K70*O70*1)</f>
        <v>79</v>
      </c>
      <c r="T70" s="1">
        <f>INT(K70*O70*0.7)</f>
        <v>55</v>
      </c>
      <c r="U70" s="1">
        <f>INT(L70*O70*1)</f>
        <v>78</v>
      </c>
      <c r="V70" s="1">
        <f>INT(L70*O70*0.7)</f>
        <v>54</v>
      </c>
      <c r="W70" s="1">
        <f>SUM(Q70,S70,U70)</f>
        <v>248</v>
      </c>
    </row>
    <row r="71" spans="2:23" hidden="1">
      <c r="B71" s="26"/>
      <c r="C71" s="16">
        <v>69</v>
      </c>
      <c r="D71" s="26">
        <v>5</v>
      </c>
      <c r="E71" s="26"/>
      <c r="F71" s="2" t="s">
        <v>71</v>
      </c>
      <c r="G71" s="4" t="str">
        <f>VLOOKUP(D71,兵种!B:D,2,0)</f>
        <v>霹雳车</v>
      </c>
      <c r="H71" s="18">
        <f>VLOOKUP(D71,兵种!B:D,3,0)</f>
        <v>100</v>
      </c>
      <c r="I71" s="16" t="str">
        <f>VLOOKUP(E71,绝技!B:C,2,0)</f>
        <v>无</v>
      </c>
      <c r="J71" s="31">
        <v>80</v>
      </c>
      <c r="K71" s="31">
        <v>84</v>
      </c>
      <c r="L71" s="31">
        <v>52</v>
      </c>
      <c r="M71" s="33">
        <v>51</v>
      </c>
      <c r="N71" s="1">
        <f>SUM(J71:M71)</f>
        <v>267</v>
      </c>
      <c r="O71" s="34">
        <v>1</v>
      </c>
      <c r="P71" s="1">
        <f>INT(O71*(H71+J71+K71))</f>
        <v>264</v>
      </c>
      <c r="Q71" s="1">
        <f>INT(J71*O71*1)</f>
        <v>80</v>
      </c>
      <c r="R71" s="1">
        <f>INT(J71*O71*0.7)</f>
        <v>56</v>
      </c>
      <c r="S71" s="1">
        <f>INT(K71*O71*1)</f>
        <v>84</v>
      </c>
      <c r="T71" s="1">
        <f>INT(K71*O71*0.7)</f>
        <v>58</v>
      </c>
      <c r="U71" s="1">
        <f>INT(L71*O71*1)</f>
        <v>52</v>
      </c>
      <c r="V71" s="1">
        <f>INT(L71*O71*0.7)</f>
        <v>36</v>
      </c>
      <c r="W71" s="1">
        <f>SUM(Q71,S71,U71)</f>
        <v>216</v>
      </c>
    </row>
    <row r="72" spans="2:23" hidden="1">
      <c r="B72" s="26"/>
      <c r="C72" s="16">
        <v>70</v>
      </c>
      <c r="D72" s="26"/>
      <c r="E72" s="26"/>
      <c r="F72" s="2" t="s">
        <v>72</v>
      </c>
      <c r="G72" s="4" t="str">
        <f>VLOOKUP(D72,兵种!B:D,2,0)</f>
        <v>老百姓</v>
      </c>
      <c r="H72" s="18">
        <f>VLOOKUP(D72,兵种!B:D,3,0)</f>
        <v>100</v>
      </c>
      <c r="I72" s="16" t="str">
        <f>VLOOKUP(E72,绝技!B:C,2,0)</f>
        <v>无</v>
      </c>
      <c r="J72" s="31">
        <v>73</v>
      </c>
      <c r="K72" s="31">
        <v>75</v>
      </c>
      <c r="L72" s="31">
        <v>43</v>
      </c>
      <c r="M72" s="33">
        <v>41</v>
      </c>
      <c r="N72" s="1">
        <f>SUM(J72:M72)</f>
        <v>232</v>
      </c>
      <c r="O72" s="34">
        <v>1</v>
      </c>
      <c r="P72" s="1">
        <f>INT(O72*(H72+J72+K72))</f>
        <v>248</v>
      </c>
      <c r="Q72" s="1">
        <f>INT(J72*O72*1)</f>
        <v>73</v>
      </c>
      <c r="R72" s="1">
        <f>INT(J72*O72*0.7)</f>
        <v>51</v>
      </c>
      <c r="S72" s="1">
        <f>INT(K72*O72*1)</f>
        <v>75</v>
      </c>
      <c r="T72" s="1">
        <f>INT(K72*O72*0.7)</f>
        <v>52</v>
      </c>
      <c r="U72" s="1">
        <f>INT(L72*O72*1)</f>
        <v>43</v>
      </c>
      <c r="V72" s="1">
        <f>INT(L72*O72*0.7)</f>
        <v>30</v>
      </c>
      <c r="W72" s="1">
        <f>SUM(Q72,S72,U72)</f>
        <v>191</v>
      </c>
    </row>
    <row r="73" spans="2:23" hidden="1">
      <c r="B73" s="26"/>
      <c r="C73" s="16">
        <v>71</v>
      </c>
      <c r="D73" s="26">
        <v>5</v>
      </c>
      <c r="E73" s="26"/>
      <c r="F73" s="2" t="s">
        <v>73</v>
      </c>
      <c r="G73" s="4" t="str">
        <f>VLOOKUP(D73,兵种!B:D,2,0)</f>
        <v>霹雳车</v>
      </c>
      <c r="H73" s="18">
        <f>VLOOKUP(D73,兵种!B:D,3,0)</f>
        <v>100</v>
      </c>
      <c r="I73" s="16" t="str">
        <f>VLOOKUP(E73,绝技!B:C,2,0)</f>
        <v>无</v>
      </c>
      <c r="J73" s="31">
        <v>52</v>
      </c>
      <c r="K73" s="31">
        <v>50</v>
      </c>
      <c r="L73" s="31">
        <v>82</v>
      </c>
      <c r="M73" s="33">
        <v>68</v>
      </c>
      <c r="N73" s="1">
        <f>SUM(J73:M73)</f>
        <v>252</v>
      </c>
      <c r="O73" s="34">
        <v>1</v>
      </c>
      <c r="P73" s="1">
        <f>INT(O73*(H73+J73+K73))</f>
        <v>202</v>
      </c>
      <c r="Q73" s="1">
        <f>INT(J73*O73*1)</f>
        <v>52</v>
      </c>
      <c r="R73" s="1">
        <f>INT(J73*O73*0.7)</f>
        <v>36</v>
      </c>
      <c r="S73" s="1">
        <f>INT(K73*O73*1)</f>
        <v>50</v>
      </c>
      <c r="T73" s="1">
        <f>INT(K73*O73*0.7)</f>
        <v>35</v>
      </c>
      <c r="U73" s="1">
        <f>INT(L73*O73*1)</f>
        <v>82</v>
      </c>
      <c r="V73" s="1">
        <f>INT(L73*O73*0.7)</f>
        <v>57</v>
      </c>
      <c r="W73" s="1">
        <f>SUM(Q73,S73,U73)</f>
        <v>184</v>
      </c>
    </row>
    <row r="74" spans="2:23" hidden="1">
      <c r="B74" s="26"/>
      <c r="C74" s="16">
        <v>72</v>
      </c>
      <c r="D74" s="26"/>
      <c r="E74" s="26"/>
      <c r="F74" s="2" t="s">
        <v>74</v>
      </c>
      <c r="G74" s="4" t="str">
        <f>VLOOKUP(D74,兵种!B:D,2,0)</f>
        <v>老百姓</v>
      </c>
      <c r="H74" s="18">
        <f>VLOOKUP(D74,兵种!B:D,3,0)</f>
        <v>100</v>
      </c>
      <c r="I74" s="16" t="str">
        <f>VLOOKUP(E74,绝技!B:C,2,0)</f>
        <v>无</v>
      </c>
      <c r="J74" s="31">
        <v>68</v>
      </c>
      <c r="K74" s="31">
        <v>71</v>
      </c>
      <c r="L74" s="31">
        <v>47</v>
      </c>
      <c r="M74" s="33">
        <v>21</v>
      </c>
      <c r="N74" s="1">
        <f>SUM(J74:M74)</f>
        <v>207</v>
      </c>
      <c r="O74" s="34">
        <v>1</v>
      </c>
      <c r="P74" s="1">
        <f>INT(O74*(H74+J74+K74))</f>
        <v>239</v>
      </c>
      <c r="Q74" s="1">
        <f>INT(J74*O74*1)</f>
        <v>68</v>
      </c>
      <c r="R74" s="1">
        <f>INT(J74*O74*0.7)</f>
        <v>47</v>
      </c>
      <c r="S74" s="1">
        <f>INT(K74*O74*1)</f>
        <v>71</v>
      </c>
      <c r="T74" s="1">
        <f>INT(K74*O74*0.7)</f>
        <v>49</v>
      </c>
      <c r="U74" s="1">
        <f>INT(L74*O74*1)</f>
        <v>47</v>
      </c>
      <c r="V74" s="1">
        <f>INT(L74*O74*0.7)</f>
        <v>32</v>
      </c>
      <c r="W74" s="1">
        <f>SUM(Q74,S74,U74)</f>
        <v>186</v>
      </c>
    </row>
    <row r="75" spans="2:23" hidden="1">
      <c r="B75" s="26"/>
      <c r="C75" s="16">
        <v>73</v>
      </c>
      <c r="D75" s="26"/>
      <c r="E75" s="26"/>
      <c r="F75" s="2" t="s">
        <v>75</v>
      </c>
      <c r="G75" s="4" t="str">
        <f>VLOOKUP(D75,兵种!B:D,2,0)</f>
        <v>老百姓</v>
      </c>
      <c r="H75" s="18">
        <f>VLOOKUP(D75,兵种!B:D,3,0)</f>
        <v>100</v>
      </c>
      <c r="I75" s="16" t="str">
        <f>VLOOKUP(E75,绝技!B:C,2,0)</f>
        <v>无</v>
      </c>
      <c r="J75" s="31">
        <v>62</v>
      </c>
      <c r="K75" s="31">
        <v>67</v>
      </c>
      <c r="L75" s="31">
        <v>42</v>
      </c>
      <c r="M75" s="33">
        <v>34</v>
      </c>
      <c r="N75" s="1">
        <f>SUM(J75:M75)</f>
        <v>205</v>
      </c>
      <c r="O75" s="34">
        <v>1</v>
      </c>
      <c r="P75" s="1">
        <f>INT(O75*(H75+J75+K75))</f>
        <v>229</v>
      </c>
      <c r="Q75" s="1">
        <f>INT(J75*O75*1)</f>
        <v>62</v>
      </c>
      <c r="R75" s="1">
        <f>INT(J75*O75*0.7)</f>
        <v>43</v>
      </c>
      <c r="S75" s="1">
        <f>INT(K75*O75*1)</f>
        <v>67</v>
      </c>
      <c r="T75" s="1">
        <f>INT(K75*O75*0.7)</f>
        <v>46</v>
      </c>
      <c r="U75" s="1">
        <f>INT(L75*O75*1)</f>
        <v>42</v>
      </c>
      <c r="V75" s="1">
        <f>INT(L75*O75*0.7)</f>
        <v>29</v>
      </c>
      <c r="W75" s="1">
        <f>SUM(Q75,S75,U75)</f>
        <v>171</v>
      </c>
    </row>
    <row r="76" spans="2:23" hidden="1">
      <c r="B76" s="26"/>
      <c r="C76" s="16">
        <v>74</v>
      </c>
      <c r="D76" s="26"/>
      <c r="E76" s="26"/>
      <c r="F76" s="2" t="s">
        <v>76</v>
      </c>
      <c r="G76" s="4" t="str">
        <f>VLOOKUP(D76,兵种!B:D,2,0)</f>
        <v>老百姓</v>
      </c>
      <c r="H76" s="18">
        <f>VLOOKUP(D76,兵种!B:D,3,0)</f>
        <v>100</v>
      </c>
      <c r="I76" s="16" t="str">
        <f>VLOOKUP(E76,绝技!B:C,2,0)</f>
        <v>无</v>
      </c>
      <c r="J76" s="31">
        <v>13</v>
      </c>
      <c r="K76" s="31">
        <v>9</v>
      </c>
      <c r="L76" s="31">
        <v>68</v>
      </c>
      <c r="M76" s="33">
        <v>79</v>
      </c>
      <c r="N76" s="1">
        <f>SUM(J76:M76)</f>
        <v>169</v>
      </c>
      <c r="O76" s="34">
        <v>1</v>
      </c>
      <c r="P76" s="1">
        <f>INT(O76*(H76+J76+K76))</f>
        <v>122</v>
      </c>
      <c r="Q76" s="1">
        <f>INT(J76*O76*1)</f>
        <v>13</v>
      </c>
      <c r="R76" s="1">
        <f>INT(J76*O76*0.7)</f>
        <v>9</v>
      </c>
      <c r="S76" s="1">
        <f>INT(K76*O76*1)</f>
        <v>9</v>
      </c>
      <c r="T76" s="1">
        <f>INT(K76*O76*0.7)</f>
        <v>6</v>
      </c>
      <c r="U76" s="1">
        <f>INT(L76*O76*1)</f>
        <v>68</v>
      </c>
      <c r="V76" s="1">
        <f>INT(L76*O76*0.7)</f>
        <v>47</v>
      </c>
      <c r="W76" s="1">
        <f>SUM(Q76,S76,U76)</f>
        <v>90</v>
      </c>
    </row>
    <row r="77" spans="2:23" hidden="1">
      <c r="B77" s="26"/>
      <c r="C77" s="16">
        <v>75</v>
      </c>
      <c r="D77" s="26"/>
      <c r="E77" s="26"/>
      <c r="F77" s="2" t="s">
        <v>77</v>
      </c>
      <c r="G77" s="4" t="str">
        <f>VLOOKUP(D77,兵种!B:D,2,0)</f>
        <v>老百姓</v>
      </c>
      <c r="H77" s="18">
        <f>VLOOKUP(D77,兵种!B:D,3,0)</f>
        <v>100</v>
      </c>
      <c r="I77" s="16" t="str">
        <f>VLOOKUP(E77,绝技!B:C,2,0)</f>
        <v>无</v>
      </c>
      <c r="J77" s="31">
        <v>73</v>
      </c>
      <c r="K77" s="31">
        <v>69</v>
      </c>
      <c r="L77" s="31">
        <v>69</v>
      </c>
      <c r="M77" s="33">
        <v>74</v>
      </c>
      <c r="N77" s="1">
        <f>SUM(J77:M77)</f>
        <v>285</v>
      </c>
      <c r="O77" s="34">
        <v>1</v>
      </c>
      <c r="P77" s="1">
        <f>INT(O77*(H77+J77+K77))</f>
        <v>242</v>
      </c>
      <c r="Q77" s="1">
        <f>INT(J77*O77*1)</f>
        <v>73</v>
      </c>
      <c r="R77" s="1">
        <f>INT(J77*O77*0.7)</f>
        <v>51</v>
      </c>
      <c r="S77" s="1">
        <f>INT(K77*O77*1)</f>
        <v>69</v>
      </c>
      <c r="T77" s="1">
        <f>INT(K77*O77*0.7)</f>
        <v>48</v>
      </c>
      <c r="U77" s="1">
        <f>INT(L77*O77*1)</f>
        <v>69</v>
      </c>
      <c r="V77" s="1">
        <f>INT(L77*O77*0.7)</f>
        <v>48</v>
      </c>
      <c r="W77" s="1">
        <f>SUM(Q77,S77,U77)</f>
        <v>211</v>
      </c>
    </row>
    <row r="78" spans="2:23" hidden="1">
      <c r="B78" s="26"/>
      <c r="C78" s="16">
        <v>76</v>
      </c>
      <c r="D78" s="26">
        <v>3</v>
      </c>
      <c r="E78" s="26"/>
      <c r="F78" s="2" t="s">
        <v>78</v>
      </c>
      <c r="G78" s="4" t="str">
        <f>VLOOKUP(D78,兵种!B:D,2,0)</f>
        <v>战弓骑</v>
      </c>
      <c r="H78" s="18">
        <f>VLOOKUP(D78,兵种!B:D,3,0)</f>
        <v>200</v>
      </c>
      <c r="I78" s="16" t="str">
        <f>VLOOKUP(E78,绝技!B:C,2,0)</f>
        <v>无</v>
      </c>
      <c r="J78" s="31">
        <v>87</v>
      </c>
      <c r="K78" s="31">
        <v>78</v>
      </c>
      <c r="L78" s="31">
        <v>81</v>
      </c>
      <c r="M78" s="33">
        <v>75</v>
      </c>
      <c r="N78" s="1">
        <f>SUM(J78:M78)</f>
        <v>321</v>
      </c>
      <c r="O78" s="34">
        <v>1</v>
      </c>
      <c r="P78" s="1">
        <f>INT(O78*(H78+J78+K78))</f>
        <v>365</v>
      </c>
      <c r="Q78" s="1">
        <f>INT(J78*O78*1)</f>
        <v>87</v>
      </c>
      <c r="R78" s="1">
        <f>INT(J78*O78*0.7)</f>
        <v>60</v>
      </c>
      <c r="S78" s="1">
        <f>INT(K78*O78*1)</f>
        <v>78</v>
      </c>
      <c r="T78" s="1">
        <f>INT(K78*O78*0.7)</f>
        <v>54</v>
      </c>
      <c r="U78" s="1">
        <f>INT(L78*O78*1)</f>
        <v>81</v>
      </c>
      <c r="V78" s="1">
        <f>INT(L78*O78*0.7)</f>
        <v>56</v>
      </c>
      <c r="W78" s="1">
        <f>SUM(Q78,S78,U78)</f>
        <v>246</v>
      </c>
    </row>
    <row r="79" spans="2:23" hidden="1">
      <c r="B79" s="26"/>
      <c r="C79" s="16">
        <v>77</v>
      </c>
      <c r="D79" s="26"/>
      <c r="E79" s="26"/>
      <c r="F79" s="2" t="s">
        <v>79</v>
      </c>
      <c r="G79" s="4" t="str">
        <f>VLOOKUP(D79,兵种!B:D,2,0)</f>
        <v>老百姓</v>
      </c>
      <c r="H79" s="18">
        <f>VLOOKUP(D79,兵种!B:D,3,0)</f>
        <v>100</v>
      </c>
      <c r="I79" s="16" t="str">
        <f>VLOOKUP(E79,绝技!B:C,2,0)</f>
        <v>无</v>
      </c>
      <c r="J79" s="31">
        <v>71</v>
      </c>
      <c r="K79" s="31">
        <v>73</v>
      </c>
      <c r="L79" s="31">
        <v>49</v>
      </c>
      <c r="M79" s="33">
        <v>57</v>
      </c>
      <c r="N79" s="1">
        <f>SUM(J79:M79)</f>
        <v>250</v>
      </c>
      <c r="O79" s="34">
        <v>1</v>
      </c>
      <c r="P79" s="1">
        <f>INT(O79*(H79+J79+K79))</f>
        <v>244</v>
      </c>
      <c r="Q79" s="1">
        <f>INT(J79*O79*1)</f>
        <v>71</v>
      </c>
      <c r="R79" s="1">
        <f>INT(J79*O79*0.7)</f>
        <v>49</v>
      </c>
      <c r="S79" s="1">
        <f>INT(K79*O79*1)</f>
        <v>73</v>
      </c>
      <c r="T79" s="1">
        <f>INT(K79*O79*0.7)</f>
        <v>51</v>
      </c>
      <c r="U79" s="1">
        <f>INT(L79*O79*1)</f>
        <v>49</v>
      </c>
      <c r="V79" s="1">
        <f>INT(L79*O79*0.7)</f>
        <v>34</v>
      </c>
      <c r="W79" s="1">
        <f>SUM(Q79,S79,U79)</f>
        <v>193</v>
      </c>
    </row>
    <row r="80" spans="2:23" hidden="1">
      <c r="B80" s="26"/>
      <c r="C80" s="16">
        <v>78</v>
      </c>
      <c r="D80" s="26">
        <v>3</v>
      </c>
      <c r="E80" s="26"/>
      <c r="F80" s="2" t="s">
        <v>80</v>
      </c>
      <c r="G80" s="4" t="str">
        <f>VLOOKUP(D80,兵种!B:D,2,0)</f>
        <v>战弓骑</v>
      </c>
      <c r="H80" s="18">
        <f>VLOOKUP(D80,兵种!B:D,3,0)</f>
        <v>200</v>
      </c>
      <c r="I80" s="16" t="str">
        <f>VLOOKUP(E80,绝技!B:C,2,0)</f>
        <v>无</v>
      </c>
      <c r="J80" s="31">
        <v>93</v>
      </c>
      <c r="K80" s="31">
        <v>92</v>
      </c>
      <c r="L80" s="31">
        <v>69</v>
      </c>
      <c r="M80" s="33">
        <v>61</v>
      </c>
      <c r="N80" s="1">
        <f>SUM(J80:M80)</f>
        <v>315</v>
      </c>
      <c r="O80" s="34">
        <v>1</v>
      </c>
      <c r="P80" s="1">
        <f>INT(O80*(H80+J80+K80))</f>
        <v>385</v>
      </c>
      <c r="Q80" s="1">
        <f>INT(J80*O80*1)</f>
        <v>93</v>
      </c>
      <c r="R80" s="1">
        <f>INT(J80*O80*0.7)</f>
        <v>65</v>
      </c>
      <c r="S80" s="1">
        <f>INT(K80*O80*1)</f>
        <v>92</v>
      </c>
      <c r="T80" s="1">
        <f>INT(K80*O80*0.7)</f>
        <v>64</v>
      </c>
      <c r="U80" s="1">
        <f>INT(L80*O80*1)</f>
        <v>69</v>
      </c>
      <c r="V80" s="1">
        <f>INT(L80*O80*0.7)</f>
        <v>48</v>
      </c>
      <c r="W80" s="1">
        <f>SUM(Q80,S80,U80)</f>
        <v>254</v>
      </c>
    </row>
    <row r="81" spans="2:23" hidden="1">
      <c r="B81" s="26"/>
      <c r="C81" s="16">
        <v>79</v>
      </c>
      <c r="D81" s="26"/>
      <c r="E81" s="26"/>
      <c r="F81" s="2" t="s">
        <v>81</v>
      </c>
      <c r="G81" s="4" t="str">
        <f>VLOOKUP(D81,兵种!B:D,2,0)</f>
        <v>老百姓</v>
      </c>
      <c r="H81" s="18">
        <f>VLOOKUP(D81,兵种!B:D,3,0)</f>
        <v>100</v>
      </c>
      <c r="I81" s="16" t="str">
        <f>VLOOKUP(E81,绝技!B:C,2,0)</f>
        <v>无</v>
      </c>
      <c r="J81" s="31">
        <v>63</v>
      </c>
      <c r="K81" s="31">
        <v>72</v>
      </c>
      <c r="L81" s="31">
        <v>52</v>
      </c>
      <c r="M81" s="33">
        <v>45</v>
      </c>
      <c r="N81" s="1">
        <f>SUM(J81:M81)</f>
        <v>232</v>
      </c>
      <c r="O81" s="34">
        <v>1</v>
      </c>
      <c r="P81" s="1">
        <f>INT(O81*(H81+J81+K81))</f>
        <v>235</v>
      </c>
      <c r="Q81" s="1">
        <f>INT(J81*O81*1)</f>
        <v>63</v>
      </c>
      <c r="R81" s="1">
        <f>INT(J81*O81*0.7)</f>
        <v>44</v>
      </c>
      <c r="S81" s="1">
        <f>INT(K81*O81*1)</f>
        <v>72</v>
      </c>
      <c r="T81" s="1">
        <f>INT(K81*O81*0.7)</f>
        <v>50</v>
      </c>
      <c r="U81" s="1">
        <f>INT(L81*O81*1)</f>
        <v>52</v>
      </c>
      <c r="V81" s="1">
        <f>INT(L81*O81*0.7)</f>
        <v>36</v>
      </c>
      <c r="W81" s="1">
        <f>SUM(Q81,S81,U81)</f>
        <v>187</v>
      </c>
    </row>
    <row r="82" spans="2:23" hidden="1">
      <c r="B82" s="26"/>
      <c r="C82" s="16">
        <v>80</v>
      </c>
      <c r="D82" s="26"/>
      <c r="E82" s="26"/>
      <c r="F82" s="2" t="s">
        <v>82</v>
      </c>
      <c r="G82" s="4" t="str">
        <f>VLOOKUP(D82,兵种!B:D,2,0)</f>
        <v>老百姓</v>
      </c>
      <c r="H82" s="18">
        <f>VLOOKUP(D82,兵种!B:D,3,0)</f>
        <v>100</v>
      </c>
      <c r="I82" s="16" t="str">
        <f>VLOOKUP(E82,绝技!B:C,2,0)</f>
        <v>无</v>
      </c>
      <c r="J82" s="31">
        <v>48</v>
      </c>
      <c r="K82" s="31">
        <v>51</v>
      </c>
      <c r="L82" s="31">
        <v>70</v>
      </c>
      <c r="M82" s="33">
        <v>76</v>
      </c>
      <c r="N82" s="1">
        <f>SUM(J82:M82)</f>
        <v>245</v>
      </c>
      <c r="O82" s="34">
        <v>1</v>
      </c>
      <c r="P82" s="1">
        <f>INT(O82*(H82+J82+K82))</f>
        <v>199</v>
      </c>
      <c r="Q82" s="1">
        <f>INT(J82*O82*1)</f>
        <v>48</v>
      </c>
      <c r="R82" s="1">
        <f>INT(J82*O82*0.7)</f>
        <v>33</v>
      </c>
      <c r="S82" s="1">
        <f>INT(K82*O82*1)</f>
        <v>51</v>
      </c>
      <c r="T82" s="1">
        <f>INT(K82*O82*0.7)</f>
        <v>35</v>
      </c>
      <c r="U82" s="1">
        <f>INT(L82*O82*1)</f>
        <v>70</v>
      </c>
      <c r="V82" s="1">
        <f>INT(L82*O82*0.7)</f>
        <v>49</v>
      </c>
      <c r="W82" s="1">
        <f>SUM(Q82,S82,U82)</f>
        <v>169</v>
      </c>
    </row>
    <row r="83" spans="2:23" hidden="1">
      <c r="B83" s="26"/>
      <c r="C83" s="16">
        <v>81</v>
      </c>
      <c r="D83" s="26"/>
      <c r="E83" s="26"/>
      <c r="F83" s="2" t="s">
        <v>83</v>
      </c>
      <c r="G83" s="4" t="str">
        <f>VLOOKUP(D83,兵种!B:D,2,0)</f>
        <v>老百姓</v>
      </c>
      <c r="H83" s="18">
        <f>VLOOKUP(D83,兵种!B:D,3,0)</f>
        <v>100</v>
      </c>
      <c r="I83" s="16" t="str">
        <f>VLOOKUP(E83,绝技!B:C,2,0)</f>
        <v>无</v>
      </c>
      <c r="J83" s="31">
        <v>50</v>
      </c>
      <c r="K83" s="31">
        <v>44</v>
      </c>
      <c r="L83" s="31">
        <v>75</v>
      </c>
      <c r="M83" s="33">
        <v>73</v>
      </c>
      <c r="N83" s="1">
        <f>SUM(J83:M83)</f>
        <v>242</v>
      </c>
      <c r="O83" s="34">
        <v>1</v>
      </c>
      <c r="P83" s="1">
        <f>INT(O83*(H83+J83+K83))</f>
        <v>194</v>
      </c>
      <c r="Q83" s="1">
        <f>INT(J83*O83*1)</f>
        <v>50</v>
      </c>
      <c r="R83" s="1">
        <f>INT(J83*O83*0.7)</f>
        <v>35</v>
      </c>
      <c r="S83" s="1">
        <f>INT(K83*O83*1)</f>
        <v>44</v>
      </c>
      <c r="T83" s="1">
        <f>INT(K83*O83*0.7)</f>
        <v>30</v>
      </c>
      <c r="U83" s="1">
        <f>INT(L83*O83*1)</f>
        <v>75</v>
      </c>
      <c r="V83" s="1">
        <f>INT(L83*O83*0.7)</f>
        <v>52</v>
      </c>
      <c r="W83" s="1">
        <f>SUM(Q83,S83,U83)</f>
        <v>169</v>
      </c>
    </row>
    <row r="84" spans="2:23" hidden="1">
      <c r="B84" s="26"/>
      <c r="C84" s="16">
        <v>82</v>
      </c>
      <c r="D84" s="26">
        <v>6</v>
      </c>
      <c r="E84" s="26"/>
      <c r="F84" s="2" t="s">
        <v>84</v>
      </c>
      <c r="G84" s="4" t="str">
        <f>VLOOKUP(D84,兵种!B:D,2,0)</f>
        <v>谋略家</v>
      </c>
      <c r="H84" s="18">
        <f>VLOOKUP(D84,兵种!B:D,3,0)</f>
        <v>150</v>
      </c>
      <c r="I84" s="16" t="str">
        <f>VLOOKUP(E84,绝技!B:C,2,0)</f>
        <v>无</v>
      </c>
      <c r="J84" s="31">
        <v>54</v>
      </c>
      <c r="K84" s="31">
        <v>39</v>
      </c>
      <c r="L84" s="31">
        <v>75</v>
      </c>
      <c r="M84" s="33">
        <v>97</v>
      </c>
      <c r="N84" s="1">
        <f>SUM(J84:M84)</f>
        <v>265</v>
      </c>
      <c r="O84" s="34">
        <v>1</v>
      </c>
      <c r="P84" s="1">
        <f>INT(O84*(H84+J84+K84))</f>
        <v>243</v>
      </c>
      <c r="Q84" s="1">
        <f>INT(J84*O84*1)</f>
        <v>54</v>
      </c>
      <c r="R84" s="1">
        <f>INT(J84*O84*0.7)</f>
        <v>37</v>
      </c>
      <c r="S84" s="1">
        <f>INT(K84*O84*1)</f>
        <v>39</v>
      </c>
      <c r="T84" s="1">
        <f>INT(K84*O84*0.7)</f>
        <v>27</v>
      </c>
      <c r="U84" s="1">
        <f>INT(L84*O84*1)</f>
        <v>75</v>
      </c>
      <c r="V84" s="1">
        <f>INT(L84*O84*0.7)</f>
        <v>52</v>
      </c>
      <c r="W84" s="1">
        <f>SUM(Q84,S84,U84)</f>
        <v>168</v>
      </c>
    </row>
    <row r="85" spans="2:23" hidden="1">
      <c r="B85" s="26"/>
      <c r="C85" s="16">
        <v>83</v>
      </c>
      <c r="D85" s="26"/>
      <c r="E85" s="26"/>
      <c r="F85" s="2" t="s">
        <v>85</v>
      </c>
      <c r="G85" s="4" t="str">
        <f>VLOOKUP(D85,兵种!B:D,2,0)</f>
        <v>老百姓</v>
      </c>
      <c r="H85" s="18">
        <f>VLOOKUP(D85,兵种!B:D,3,0)</f>
        <v>100</v>
      </c>
      <c r="I85" s="16" t="str">
        <f>VLOOKUP(E85,绝技!B:C,2,0)</f>
        <v>无</v>
      </c>
      <c r="J85" s="31">
        <v>79</v>
      </c>
      <c r="K85" s="31">
        <v>72</v>
      </c>
      <c r="L85" s="31">
        <v>74</v>
      </c>
      <c r="M85" s="33">
        <v>65</v>
      </c>
      <c r="N85" s="1">
        <f>SUM(J85:M85)</f>
        <v>290</v>
      </c>
      <c r="O85" s="34">
        <v>1</v>
      </c>
      <c r="P85" s="1">
        <f>INT(O85*(H85+J85+K85))</f>
        <v>251</v>
      </c>
      <c r="Q85" s="1">
        <f>INT(J85*O85*1)</f>
        <v>79</v>
      </c>
      <c r="R85" s="1">
        <f>INT(J85*O85*0.7)</f>
        <v>55</v>
      </c>
      <c r="S85" s="1">
        <f>INT(K85*O85*1)</f>
        <v>72</v>
      </c>
      <c r="T85" s="1">
        <f>INT(K85*O85*0.7)</f>
        <v>50</v>
      </c>
      <c r="U85" s="1">
        <f>INT(L85*O85*1)</f>
        <v>74</v>
      </c>
      <c r="V85" s="1">
        <f>INT(L85*O85*0.7)</f>
        <v>51</v>
      </c>
      <c r="W85" s="1">
        <f>SUM(Q85,S85,U85)</f>
        <v>225</v>
      </c>
    </row>
    <row r="86" spans="2:23" hidden="1">
      <c r="B86" s="26"/>
      <c r="C86" s="16">
        <v>84</v>
      </c>
      <c r="D86" s="26"/>
      <c r="E86" s="26"/>
      <c r="F86" s="2" t="s">
        <v>86</v>
      </c>
      <c r="G86" s="4" t="str">
        <f>VLOOKUP(D86,兵种!B:D,2,0)</f>
        <v>老百姓</v>
      </c>
      <c r="H86" s="18">
        <f>VLOOKUP(D86,兵种!B:D,3,0)</f>
        <v>100</v>
      </c>
      <c r="I86" s="16" t="str">
        <f>VLOOKUP(E86,绝技!B:C,2,0)</f>
        <v>无</v>
      </c>
      <c r="J86" s="31">
        <v>69</v>
      </c>
      <c r="K86" s="31">
        <v>73</v>
      </c>
      <c r="L86" s="31">
        <v>32</v>
      </c>
      <c r="M86" s="33">
        <v>40</v>
      </c>
      <c r="N86" s="1">
        <f>SUM(J86:M86)</f>
        <v>214</v>
      </c>
      <c r="O86" s="34">
        <v>1</v>
      </c>
      <c r="P86" s="1">
        <f>INT(O86*(H86+J86+K86))</f>
        <v>242</v>
      </c>
      <c r="Q86" s="1">
        <f>INT(J86*O86*1)</f>
        <v>69</v>
      </c>
      <c r="R86" s="1">
        <f>INT(J86*O86*0.7)</f>
        <v>48</v>
      </c>
      <c r="S86" s="1">
        <f>INT(K86*O86*1)</f>
        <v>73</v>
      </c>
      <c r="T86" s="1">
        <f>INT(K86*O86*0.7)</f>
        <v>51</v>
      </c>
      <c r="U86" s="1">
        <f>INT(L86*O86*1)</f>
        <v>32</v>
      </c>
      <c r="V86" s="1">
        <f>INT(L86*O86*0.7)</f>
        <v>22</v>
      </c>
      <c r="W86" s="1">
        <f>SUM(Q86,S86,U86)</f>
        <v>174</v>
      </c>
    </row>
    <row r="87" spans="2:23" hidden="1">
      <c r="B87" s="26"/>
      <c r="C87" s="16">
        <v>85</v>
      </c>
      <c r="D87" s="26">
        <v>2</v>
      </c>
      <c r="E87" s="26"/>
      <c r="F87" s="2" t="s">
        <v>87</v>
      </c>
      <c r="G87" s="4" t="str">
        <f>VLOOKUP(D87,兵种!B:D,2,0)</f>
        <v>亲卫队</v>
      </c>
      <c r="H87" s="18">
        <f>VLOOKUP(D87,兵种!B:D,3,0)</f>
        <v>200</v>
      </c>
      <c r="I87" s="16" t="str">
        <f>VLOOKUP(E87,绝技!B:C,2,0)</f>
        <v>无</v>
      </c>
      <c r="J87" s="31">
        <v>106</v>
      </c>
      <c r="K87" s="31">
        <v>96</v>
      </c>
      <c r="L87" s="31">
        <v>64</v>
      </c>
      <c r="M87" s="33">
        <v>81</v>
      </c>
      <c r="N87" s="1">
        <f>SUM(J87:M87)</f>
        <v>347</v>
      </c>
      <c r="O87" s="34">
        <v>1</v>
      </c>
      <c r="P87" s="1">
        <f>INT(O87*(H87+J87+K87))</f>
        <v>402</v>
      </c>
      <c r="Q87" s="1">
        <f>INT(J87*O87*1)</f>
        <v>106</v>
      </c>
      <c r="R87" s="1">
        <f>INT(J87*O87*0.7)</f>
        <v>74</v>
      </c>
      <c r="S87" s="1">
        <f>INT(K87*O87*1)</f>
        <v>96</v>
      </c>
      <c r="T87" s="1">
        <f>INT(K87*O87*0.7)</f>
        <v>67</v>
      </c>
      <c r="U87" s="1">
        <f>INT(L87*O87*1)</f>
        <v>64</v>
      </c>
      <c r="V87" s="1">
        <f>INT(L87*O87*0.7)</f>
        <v>44</v>
      </c>
      <c r="W87" s="1">
        <f>SUM(Q87,S87,U87)</f>
        <v>266</v>
      </c>
    </row>
    <row r="88" spans="2:23" hidden="1">
      <c r="B88" s="26"/>
      <c r="C88" s="16">
        <v>86</v>
      </c>
      <c r="D88" s="26">
        <v>3</v>
      </c>
      <c r="E88" s="26"/>
      <c r="F88" s="2" t="s">
        <v>88</v>
      </c>
      <c r="G88" s="4" t="str">
        <f>VLOOKUP(D88,兵种!B:D,2,0)</f>
        <v>战弓骑</v>
      </c>
      <c r="H88" s="18">
        <f>VLOOKUP(D88,兵种!B:D,3,0)</f>
        <v>200</v>
      </c>
      <c r="I88" s="16" t="str">
        <f>VLOOKUP(E88,绝技!B:C,2,0)</f>
        <v>无</v>
      </c>
      <c r="J88" s="31">
        <v>79</v>
      </c>
      <c r="K88" s="31">
        <v>84</v>
      </c>
      <c r="L88" s="31">
        <v>77</v>
      </c>
      <c r="M88" s="33">
        <v>55</v>
      </c>
      <c r="N88" s="1">
        <f>SUM(J88:M88)</f>
        <v>295</v>
      </c>
      <c r="O88" s="34">
        <v>1</v>
      </c>
      <c r="P88" s="1">
        <f>INT(O88*(H88+J88+K88))</f>
        <v>363</v>
      </c>
      <c r="Q88" s="1">
        <f>INT(J88*O88*1)</f>
        <v>79</v>
      </c>
      <c r="R88" s="1">
        <f>INT(J88*O88*0.7)</f>
        <v>55</v>
      </c>
      <c r="S88" s="1">
        <f>INT(K88*O88*1)</f>
        <v>84</v>
      </c>
      <c r="T88" s="1">
        <f>INT(K88*O88*0.7)</f>
        <v>58</v>
      </c>
      <c r="U88" s="1">
        <f>INT(L88*O88*1)</f>
        <v>77</v>
      </c>
      <c r="V88" s="1">
        <f>INT(L88*O88*0.7)</f>
        <v>53</v>
      </c>
      <c r="W88" s="1">
        <f>SUM(Q88,S88,U88)</f>
        <v>240</v>
      </c>
    </row>
    <row r="89" spans="2:23" hidden="1">
      <c r="B89" s="26"/>
      <c r="C89" s="16">
        <v>87</v>
      </c>
      <c r="D89" s="26"/>
      <c r="E89" s="26"/>
      <c r="F89" s="2" t="s">
        <v>89</v>
      </c>
      <c r="G89" s="4" t="str">
        <f>VLOOKUP(D89,兵种!B:D,2,0)</f>
        <v>老百姓</v>
      </c>
      <c r="H89" s="18">
        <f>VLOOKUP(D89,兵种!B:D,3,0)</f>
        <v>100</v>
      </c>
      <c r="I89" s="16" t="str">
        <f>VLOOKUP(E89,绝技!B:C,2,0)</f>
        <v>无</v>
      </c>
      <c r="J89" s="31">
        <v>20</v>
      </c>
      <c r="K89" s="31">
        <v>7</v>
      </c>
      <c r="L89" s="31">
        <v>4</v>
      </c>
      <c r="M89" s="33">
        <v>21</v>
      </c>
      <c r="N89" s="1">
        <f>SUM(J89:M89)</f>
        <v>52</v>
      </c>
      <c r="O89" s="34">
        <v>1</v>
      </c>
      <c r="P89" s="1">
        <f>INT(O89*(H89+J89+K89))</f>
        <v>127</v>
      </c>
      <c r="Q89" s="1">
        <f>INT(J89*O89*1)</f>
        <v>20</v>
      </c>
      <c r="R89" s="1">
        <f>INT(J89*O89*0.7)</f>
        <v>14</v>
      </c>
      <c r="S89" s="1">
        <f>INT(K89*O89*1)</f>
        <v>7</v>
      </c>
      <c r="T89" s="1">
        <f>INT(K89*O89*0.7)</f>
        <v>4</v>
      </c>
      <c r="U89" s="1">
        <f>INT(L89*O89*1)</f>
        <v>4</v>
      </c>
      <c r="V89" s="1">
        <f>INT(L89*O89*0.7)</f>
        <v>2</v>
      </c>
      <c r="W89" s="1">
        <f>SUM(Q89,S89,U89)</f>
        <v>31</v>
      </c>
    </row>
    <row r="90" spans="2:23" hidden="1">
      <c r="B90" s="26"/>
      <c r="C90" s="16">
        <v>88</v>
      </c>
      <c r="D90" s="26"/>
      <c r="E90" s="26"/>
      <c r="F90" s="2" t="s">
        <v>90</v>
      </c>
      <c r="G90" s="4" t="str">
        <f>VLOOKUP(D90,兵种!B:D,2,0)</f>
        <v>老百姓</v>
      </c>
      <c r="H90" s="18">
        <f>VLOOKUP(D90,兵种!B:D,3,0)</f>
        <v>100</v>
      </c>
      <c r="I90" s="16" t="str">
        <f>VLOOKUP(E90,绝技!B:C,2,0)</f>
        <v>无</v>
      </c>
      <c r="J90" s="31">
        <v>19</v>
      </c>
      <c r="K90" s="31">
        <v>10</v>
      </c>
      <c r="L90" s="31">
        <v>73</v>
      </c>
      <c r="M90" s="33">
        <v>71</v>
      </c>
      <c r="N90" s="1">
        <f>SUM(J90:M90)</f>
        <v>173</v>
      </c>
      <c r="O90" s="34">
        <v>1</v>
      </c>
      <c r="P90" s="1">
        <f>INT(O90*(H90+J90+K90))</f>
        <v>129</v>
      </c>
      <c r="Q90" s="1">
        <f>INT(J90*O90*1)</f>
        <v>19</v>
      </c>
      <c r="R90" s="1">
        <f>INT(J90*O90*0.7)</f>
        <v>13</v>
      </c>
      <c r="S90" s="1">
        <f>INT(K90*O90*1)</f>
        <v>10</v>
      </c>
      <c r="T90" s="1">
        <f>INT(K90*O90*0.7)</f>
        <v>7</v>
      </c>
      <c r="U90" s="1">
        <f>INT(L90*O90*1)</f>
        <v>73</v>
      </c>
      <c r="V90" s="1">
        <f>INT(L90*O90*0.7)</f>
        <v>51</v>
      </c>
      <c r="W90" s="1">
        <f>SUM(Q90,S90,U90)</f>
        <v>102</v>
      </c>
    </row>
    <row r="91" spans="2:23" hidden="1">
      <c r="B91" s="26"/>
      <c r="C91" s="16">
        <v>89</v>
      </c>
      <c r="D91" s="26">
        <v>6</v>
      </c>
      <c r="E91" s="26"/>
      <c r="F91" s="2" t="s">
        <v>91</v>
      </c>
      <c r="G91" s="4" t="str">
        <f>VLOOKUP(D91,兵种!B:D,2,0)</f>
        <v>谋略家</v>
      </c>
      <c r="H91" s="18">
        <f>VLOOKUP(D91,兵种!B:D,3,0)</f>
        <v>150</v>
      </c>
      <c r="I91" s="16" t="str">
        <f>VLOOKUP(E91,绝技!B:C,2,0)</f>
        <v>无</v>
      </c>
      <c r="J91" s="31">
        <v>54</v>
      </c>
      <c r="K91" s="31">
        <v>31</v>
      </c>
      <c r="L91" s="31">
        <v>89</v>
      </c>
      <c r="M91" s="33">
        <v>85</v>
      </c>
      <c r="N91" s="1">
        <f>SUM(J91:M91)</f>
        <v>259</v>
      </c>
      <c r="O91" s="34">
        <v>1</v>
      </c>
      <c r="P91" s="1">
        <f>INT(O91*(H91+J91+K91))</f>
        <v>235</v>
      </c>
      <c r="Q91" s="1">
        <f>INT(J91*O91*1)</f>
        <v>54</v>
      </c>
      <c r="R91" s="1">
        <f>INT(J91*O91*0.7)</f>
        <v>37</v>
      </c>
      <c r="S91" s="1">
        <f>INT(K91*O91*1)</f>
        <v>31</v>
      </c>
      <c r="T91" s="1">
        <f>INT(K91*O91*0.7)</f>
        <v>21</v>
      </c>
      <c r="U91" s="1">
        <f>INT(L91*O91*1)</f>
        <v>89</v>
      </c>
      <c r="V91" s="1">
        <f>INT(L91*O91*0.7)</f>
        <v>62</v>
      </c>
      <c r="W91" s="1">
        <f>SUM(Q91,S91,U91)</f>
        <v>174</v>
      </c>
    </row>
    <row r="92" spans="2:23" hidden="1">
      <c r="B92" s="26"/>
      <c r="C92" s="16">
        <v>90</v>
      </c>
      <c r="D92" s="26"/>
      <c r="E92" s="26"/>
      <c r="F92" s="2" t="s">
        <v>92</v>
      </c>
      <c r="G92" s="4" t="str">
        <f>VLOOKUP(D92,兵种!B:D,2,0)</f>
        <v>老百姓</v>
      </c>
      <c r="H92" s="18">
        <f>VLOOKUP(D92,兵种!B:D,3,0)</f>
        <v>100</v>
      </c>
      <c r="I92" s="16" t="str">
        <f>VLOOKUP(E92,绝技!B:C,2,0)</f>
        <v>无</v>
      </c>
      <c r="J92" s="31">
        <v>15</v>
      </c>
      <c r="K92" s="31">
        <v>24</v>
      </c>
      <c r="L92" s="31">
        <v>26</v>
      </c>
      <c r="M92" s="33">
        <v>27</v>
      </c>
      <c r="N92" s="1">
        <f>SUM(J92:M92)</f>
        <v>92</v>
      </c>
      <c r="O92" s="34">
        <v>1</v>
      </c>
      <c r="P92" s="1">
        <f>INT(O92*(H92+J92+K92))</f>
        <v>139</v>
      </c>
      <c r="Q92" s="1">
        <f>INT(J92*O92*1)</f>
        <v>15</v>
      </c>
      <c r="R92" s="1">
        <f>INT(J92*O92*0.7)</f>
        <v>10</v>
      </c>
      <c r="S92" s="1">
        <f>INT(K92*O92*1)</f>
        <v>24</v>
      </c>
      <c r="T92" s="1">
        <f>INT(K92*O92*0.7)</f>
        <v>16</v>
      </c>
      <c r="U92" s="1">
        <f>INT(L92*O92*1)</f>
        <v>26</v>
      </c>
      <c r="V92" s="1">
        <f>INT(L92*O92*0.7)</f>
        <v>18</v>
      </c>
      <c r="W92" s="1">
        <f>SUM(Q92,S92,U92)</f>
        <v>65</v>
      </c>
    </row>
    <row r="93" spans="2:23" hidden="1">
      <c r="B93" s="26"/>
      <c r="C93" s="16">
        <v>91</v>
      </c>
      <c r="D93" s="26"/>
      <c r="E93" s="26"/>
      <c r="F93" s="2" t="s">
        <v>93</v>
      </c>
      <c r="G93" s="4" t="str">
        <f>VLOOKUP(D93,兵种!B:D,2,0)</f>
        <v>老百姓</v>
      </c>
      <c r="H93" s="18">
        <f>VLOOKUP(D93,兵种!B:D,3,0)</f>
        <v>100</v>
      </c>
      <c r="I93" s="16" t="str">
        <f>VLOOKUP(E93,绝技!B:C,2,0)</f>
        <v>无</v>
      </c>
      <c r="J93" s="31">
        <v>39</v>
      </c>
      <c r="K93" s="31">
        <v>40</v>
      </c>
      <c r="L93" s="31">
        <v>6</v>
      </c>
      <c r="M93" s="33">
        <v>41</v>
      </c>
      <c r="N93" s="1">
        <f>SUM(J93:M93)</f>
        <v>126</v>
      </c>
      <c r="O93" s="34">
        <v>1</v>
      </c>
      <c r="P93" s="1">
        <f>INT(O93*(H93+J93+K93))</f>
        <v>179</v>
      </c>
      <c r="Q93" s="1">
        <f>INT(J93*O93*1)</f>
        <v>39</v>
      </c>
      <c r="R93" s="1">
        <f>INT(J93*O93*0.7)</f>
        <v>27</v>
      </c>
      <c r="S93" s="1">
        <f>INT(K93*O93*1)</f>
        <v>40</v>
      </c>
      <c r="T93" s="1">
        <f>INT(K93*O93*0.7)</f>
        <v>28</v>
      </c>
      <c r="U93" s="1">
        <f>INT(L93*O93*1)</f>
        <v>6</v>
      </c>
      <c r="V93" s="1">
        <f>INT(L93*O93*0.7)</f>
        <v>4</v>
      </c>
      <c r="W93" s="1">
        <f>SUM(Q93,S93,U93)</f>
        <v>85</v>
      </c>
    </row>
    <row r="94" spans="2:23" hidden="1">
      <c r="B94" s="26"/>
      <c r="C94" s="16">
        <v>92</v>
      </c>
      <c r="D94" s="26">
        <v>4</v>
      </c>
      <c r="E94" s="26"/>
      <c r="F94" s="2" t="s">
        <v>94</v>
      </c>
      <c r="G94" s="4" t="str">
        <f>VLOOKUP(D94,兵种!B:D,2,0)</f>
        <v>弓弩手</v>
      </c>
      <c r="H94" s="18">
        <f>VLOOKUP(D94,兵种!B:D,3,0)</f>
        <v>150</v>
      </c>
      <c r="I94" s="16" t="str">
        <f>VLOOKUP(E94,绝技!B:C,2,0)</f>
        <v>无</v>
      </c>
      <c r="J94" s="31">
        <v>83</v>
      </c>
      <c r="K94" s="31">
        <v>78</v>
      </c>
      <c r="L94" s="31">
        <v>72</v>
      </c>
      <c r="M94" s="33">
        <v>64</v>
      </c>
      <c r="N94" s="1">
        <f>SUM(J94:M94)</f>
        <v>297</v>
      </c>
      <c r="O94" s="34">
        <v>1</v>
      </c>
      <c r="P94" s="1">
        <f>INT(O94*(H94+J94+K94))</f>
        <v>311</v>
      </c>
      <c r="Q94" s="1">
        <f>INT(J94*O94*1)</f>
        <v>83</v>
      </c>
      <c r="R94" s="1">
        <f>INT(J94*O94*0.7)</f>
        <v>58</v>
      </c>
      <c r="S94" s="1">
        <f>INT(K94*O94*1)</f>
        <v>78</v>
      </c>
      <c r="T94" s="1">
        <f>INT(K94*O94*0.7)</f>
        <v>54</v>
      </c>
      <c r="U94" s="1">
        <f>INT(L94*O94*1)</f>
        <v>72</v>
      </c>
      <c r="V94" s="1">
        <f>INT(L94*O94*0.7)</f>
        <v>50</v>
      </c>
      <c r="W94" s="1">
        <f>SUM(Q94,S94,U94)</f>
        <v>233</v>
      </c>
    </row>
    <row r="95" spans="2:23" hidden="1">
      <c r="B95" s="26"/>
      <c r="C95" s="16">
        <v>93</v>
      </c>
      <c r="D95" s="26"/>
      <c r="E95" s="26"/>
      <c r="F95" s="2" t="s">
        <v>95</v>
      </c>
      <c r="G95" s="4" t="str">
        <f>VLOOKUP(D95,兵种!B:D,2,0)</f>
        <v>老百姓</v>
      </c>
      <c r="H95" s="18">
        <f>VLOOKUP(D95,兵种!B:D,3,0)</f>
        <v>100</v>
      </c>
      <c r="I95" s="16" t="str">
        <f>VLOOKUP(E95,绝技!B:C,2,0)</f>
        <v>无</v>
      </c>
      <c r="J95" s="31">
        <v>60</v>
      </c>
      <c r="K95" s="31">
        <v>62</v>
      </c>
      <c r="L95" s="31">
        <v>73</v>
      </c>
      <c r="M95" s="33">
        <v>62</v>
      </c>
      <c r="N95" s="1">
        <f>SUM(J95:M95)</f>
        <v>257</v>
      </c>
      <c r="O95" s="34">
        <v>1</v>
      </c>
      <c r="P95" s="1">
        <f>INT(O95*(H95+J95+K95))</f>
        <v>222</v>
      </c>
      <c r="Q95" s="1">
        <f>INT(J95*O95*1)</f>
        <v>60</v>
      </c>
      <c r="R95" s="1">
        <f>INT(J95*O95*0.7)</f>
        <v>42</v>
      </c>
      <c r="S95" s="1">
        <f>INT(K95*O95*1)</f>
        <v>62</v>
      </c>
      <c r="T95" s="1">
        <f>INT(K95*O95*0.7)</f>
        <v>43</v>
      </c>
      <c r="U95" s="1">
        <f>INT(L95*O95*1)</f>
        <v>73</v>
      </c>
      <c r="V95" s="1">
        <f>INT(L95*O95*0.7)</f>
        <v>51</v>
      </c>
      <c r="W95" s="1">
        <f>SUM(Q95,S95,U95)</f>
        <v>195</v>
      </c>
    </row>
    <row r="96" spans="2:23" hidden="1">
      <c r="B96" s="26"/>
      <c r="C96" s="16">
        <v>94</v>
      </c>
      <c r="D96" s="26">
        <v>1</v>
      </c>
      <c r="E96" s="26"/>
      <c r="F96" s="2" t="s">
        <v>96</v>
      </c>
      <c r="G96" s="4" t="str">
        <f>VLOOKUP(D96,兵种!B:D,2,0)</f>
        <v>近卫军</v>
      </c>
      <c r="H96" s="18">
        <f>VLOOKUP(D96,兵种!B:D,3,0)</f>
        <v>250</v>
      </c>
      <c r="I96" s="16" t="str">
        <f>VLOOKUP(E96,绝技!B:C,2,0)</f>
        <v>无</v>
      </c>
      <c r="J96" s="31">
        <v>69</v>
      </c>
      <c r="K96" s="31">
        <v>82</v>
      </c>
      <c r="L96" s="31">
        <v>32</v>
      </c>
      <c r="M96" s="33">
        <v>26</v>
      </c>
      <c r="N96" s="1">
        <f>SUM(J96:M96)</f>
        <v>209</v>
      </c>
      <c r="O96" s="34">
        <v>1</v>
      </c>
      <c r="P96" s="1">
        <f>INT(O96*(H96+J96+K96))</f>
        <v>401</v>
      </c>
      <c r="Q96" s="1">
        <f>INT(J96*O96*1)</f>
        <v>69</v>
      </c>
      <c r="R96" s="1">
        <f>INT(J96*O96*0.7)</f>
        <v>48</v>
      </c>
      <c r="S96" s="1">
        <f>INT(K96*O96*1)</f>
        <v>82</v>
      </c>
      <c r="T96" s="1">
        <f>INT(K96*O96*0.7)</f>
        <v>57</v>
      </c>
      <c r="U96" s="1">
        <f>INT(L96*O96*1)</f>
        <v>32</v>
      </c>
      <c r="V96" s="1">
        <f>INT(L96*O96*0.7)</f>
        <v>22</v>
      </c>
      <c r="W96" s="1">
        <f>SUM(Q96,S96,U96)</f>
        <v>183</v>
      </c>
    </row>
    <row r="97" spans="2:23" hidden="1">
      <c r="B97" s="26"/>
      <c r="C97" s="16">
        <v>95</v>
      </c>
      <c r="D97" s="26">
        <v>2</v>
      </c>
      <c r="E97" s="26"/>
      <c r="F97" s="2" t="s">
        <v>97</v>
      </c>
      <c r="G97" s="4" t="str">
        <f>VLOOKUP(D97,兵种!B:D,2,0)</f>
        <v>亲卫队</v>
      </c>
      <c r="H97" s="18">
        <f>VLOOKUP(D97,兵种!B:D,3,0)</f>
        <v>200</v>
      </c>
      <c r="I97" s="16" t="str">
        <f>VLOOKUP(E97,绝技!B:C,2,0)</f>
        <v>无</v>
      </c>
      <c r="J97" s="31">
        <v>81</v>
      </c>
      <c r="K97" s="31">
        <v>92</v>
      </c>
      <c r="L97" s="31">
        <v>56</v>
      </c>
      <c r="M97" s="33">
        <v>40</v>
      </c>
      <c r="N97" s="1">
        <f>SUM(J97:M97)</f>
        <v>269</v>
      </c>
      <c r="O97" s="34">
        <v>1</v>
      </c>
      <c r="P97" s="1">
        <f>INT(O97*(H97+J97+K97))</f>
        <v>373</v>
      </c>
      <c r="Q97" s="1">
        <f>INT(J97*O97*1)</f>
        <v>81</v>
      </c>
      <c r="R97" s="1">
        <f>INT(J97*O97*0.7)</f>
        <v>56</v>
      </c>
      <c r="S97" s="1">
        <f>INT(K97*O97*1)</f>
        <v>92</v>
      </c>
      <c r="T97" s="1">
        <f>INT(K97*O97*0.7)</f>
        <v>64</v>
      </c>
      <c r="U97" s="1">
        <f>INT(L97*O97*1)</f>
        <v>56</v>
      </c>
      <c r="V97" s="1">
        <f>INT(L97*O97*0.7)</f>
        <v>39</v>
      </c>
      <c r="W97" s="1">
        <f>SUM(Q97,S97,U97)</f>
        <v>229</v>
      </c>
    </row>
    <row r="98" spans="2:23" hidden="1">
      <c r="B98" s="26"/>
      <c r="C98" s="16">
        <v>96</v>
      </c>
      <c r="D98" s="26"/>
      <c r="E98" s="26"/>
      <c r="F98" s="2" t="s">
        <v>98</v>
      </c>
      <c r="G98" s="4" t="str">
        <f>VLOOKUP(D98,兵种!B:D,2,0)</f>
        <v>老百姓</v>
      </c>
      <c r="H98" s="18">
        <f>VLOOKUP(D98,兵种!B:D,3,0)</f>
        <v>100</v>
      </c>
      <c r="I98" s="16" t="str">
        <f>VLOOKUP(E98,绝技!B:C,2,0)</f>
        <v>无</v>
      </c>
      <c r="J98" s="31">
        <v>50</v>
      </c>
      <c r="K98" s="31">
        <v>62</v>
      </c>
      <c r="L98" s="31">
        <v>44</v>
      </c>
      <c r="M98" s="33">
        <v>52</v>
      </c>
      <c r="N98" s="1">
        <f>SUM(J98:M98)</f>
        <v>208</v>
      </c>
      <c r="O98" s="34">
        <v>1</v>
      </c>
      <c r="P98" s="1">
        <f>INT(O98*(H98+J98+K98))</f>
        <v>212</v>
      </c>
      <c r="Q98" s="1">
        <f>INT(J98*O98*1)</f>
        <v>50</v>
      </c>
      <c r="R98" s="1">
        <f>INT(J98*O98*0.7)</f>
        <v>35</v>
      </c>
      <c r="S98" s="1">
        <f>INT(K98*O98*1)</f>
        <v>62</v>
      </c>
      <c r="T98" s="1">
        <f>INT(K98*O98*0.7)</f>
        <v>43</v>
      </c>
      <c r="U98" s="1">
        <f>INT(L98*O98*1)</f>
        <v>44</v>
      </c>
      <c r="V98" s="1">
        <f>INT(L98*O98*0.7)</f>
        <v>30</v>
      </c>
      <c r="W98" s="1">
        <f>SUM(Q98,S98,U98)</f>
        <v>156</v>
      </c>
    </row>
    <row r="99" spans="2:23" hidden="1">
      <c r="B99" s="26"/>
      <c r="C99" s="16">
        <v>97</v>
      </c>
      <c r="D99" s="26"/>
      <c r="E99" s="26"/>
      <c r="F99" s="2" t="s">
        <v>99</v>
      </c>
      <c r="G99" s="4" t="str">
        <f>VLOOKUP(D99,兵种!B:D,2,0)</f>
        <v>老百姓</v>
      </c>
      <c r="H99" s="18">
        <f>VLOOKUP(D99,兵种!B:D,3,0)</f>
        <v>100</v>
      </c>
      <c r="I99" s="16" t="str">
        <f>VLOOKUP(E99,绝技!B:C,2,0)</f>
        <v>无</v>
      </c>
      <c r="J99" s="31">
        <v>26</v>
      </c>
      <c r="K99" s="31">
        <v>29</v>
      </c>
      <c r="L99" s="31">
        <v>64</v>
      </c>
      <c r="M99" s="33">
        <v>54</v>
      </c>
      <c r="N99" s="1">
        <f>SUM(J99:M99)</f>
        <v>173</v>
      </c>
      <c r="O99" s="34">
        <v>1</v>
      </c>
      <c r="P99" s="1">
        <f>INT(O99*(H99+J99+K99))</f>
        <v>155</v>
      </c>
      <c r="Q99" s="1">
        <f>INT(J99*O99*1)</f>
        <v>26</v>
      </c>
      <c r="R99" s="1">
        <f>INT(J99*O99*0.7)</f>
        <v>18</v>
      </c>
      <c r="S99" s="1">
        <f>INT(K99*O99*1)</f>
        <v>29</v>
      </c>
      <c r="T99" s="1">
        <f>INT(K99*O99*0.7)</f>
        <v>20</v>
      </c>
      <c r="U99" s="1">
        <f>INT(L99*O99*1)</f>
        <v>64</v>
      </c>
      <c r="V99" s="1">
        <f>INT(L99*O99*0.7)</f>
        <v>44</v>
      </c>
      <c r="W99" s="1">
        <f>SUM(Q99,S99,U99)</f>
        <v>119</v>
      </c>
    </row>
    <row r="100" spans="2:23">
      <c r="B100" s="26" t="s">
        <v>815</v>
      </c>
      <c r="C100" s="16">
        <v>98</v>
      </c>
      <c r="D100" s="26">
        <v>2</v>
      </c>
      <c r="E100" s="26">
        <v>4</v>
      </c>
      <c r="F100" s="2" t="s">
        <v>100</v>
      </c>
      <c r="G100" s="4" t="str">
        <f>VLOOKUP(D100,兵种!B:D,2,0)</f>
        <v>亲卫队</v>
      </c>
      <c r="H100" s="18">
        <f>VLOOKUP(D100,兵种!B:D,3,0)</f>
        <v>200</v>
      </c>
      <c r="I100" s="16" t="str">
        <f>VLOOKUP(E100,绝技!B:C,2,0)</f>
        <v>拖刀一击</v>
      </c>
      <c r="J100" s="31">
        <v>102</v>
      </c>
      <c r="K100" s="31">
        <v>109</v>
      </c>
      <c r="L100" s="31">
        <v>80</v>
      </c>
      <c r="M100" s="33">
        <v>64</v>
      </c>
      <c r="N100" s="1">
        <f>SUM(J100:M100)</f>
        <v>355</v>
      </c>
      <c r="O100" s="34">
        <v>1</v>
      </c>
      <c r="P100" s="1">
        <f>INT(O100*(H100+J100+K100))</f>
        <v>411</v>
      </c>
      <c r="Q100" s="1">
        <f>INT(J100*O100*1)</f>
        <v>102</v>
      </c>
      <c r="R100" s="1">
        <f>INT(J100*O100*0.7)</f>
        <v>71</v>
      </c>
      <c r="S100" s="1">
        <f>INT(K100*O100*1)</f>
        <v>109</v>
      </c>
      <c r="T100" s="1">
        <f>INT(K100*O100*0.7)</f>
        <v>76</v>
      </c>
      <c r="U100" s="1">
        <f>INT(L100*O100*1)</f>
        <v>80</v>
      </c>
      <c r="V100" s="1">
        <f>INT(L100*O100*0.7)</f>
        <v>56</v>
      </c>
      <c r="W100" s="1">
        <f>SUM(Q100,S100,U100)</f>
        <v>291</v>
      </c>
    </row>
    <row r="101" spans="2:23" hidden="1">
      <c r="B101" s="26"/>
      <c r="C101" s="16">
        <v>99</v>
      </c>
      <c r="D101" s="26"/>
      <c r="E101" s="26"/>
      <c r="F101" s="2" t="s">
        <v>101</v>
      </c>
      <c r="G101" s="4" t="str">
        <f>VLOOKUP(D101,兵种!B:D,2,0)</f>
        <v>老百姓</v>
      </c>
      <c r="H101" s="18">
        <f>VLOOKUP(D101,兵种!B:D,3,0)</f>
        <v>100</v>
      </c>
      <c r="I101" s="16" t="str">
        <f>VLOOKUP(E101,绝技!B:C,2,0)</f>
        <v>无</v>
      </c>
      <c r="J101" s="31">
        <v>10</v>
      </c>
      <c r="K101" s="31">
        <v>26</v>
      </c>
      <c r="L101" s="31">
        <v>67</v>
      </c>
      <c r="M101" s="33">
        <v>78</v>
      </c>
      <c r="N101" s="1">
        <f>SUM(J101:M101)</f>
        <v>181</v>
      </c>
      <c r="O101" s="34">
        <v>1</v>
      </c>
      <c r="P101" s="1">
        <f>INT(O101*(H101+J101+K101))</f>
        <v>136</v>
      </c>
      <c r="Q101" s="1">
        <f>INT(J101*O101*1)</f>
        <v>10</v>
      </c>
      <c r="R101" s="1">
        <f>INT(J101*O101*0.7)</f>
        <v>7</v>
      </c>
      <c r="S101" s="1">
        <f>INT(K101*O101*1)</f>
        <v>26</v>
      </c>
      <c r="T101" s="1">
        <f>INT(K101*O101*0.7)</f>
        <v>18</v>
      </c>
      <c r="U101" s="1">
        <f>INT(L101*O101*1)</f>
        <v>67</v>
      </c>
      <c r="V101" s="1">
        <f>INT(L101*O101*0.7)</f>
        <v>46</v>
      </c>
      <c r="W101" s="1">
        <f>SUM(Q101,S101,U101)</f>
        <v>103</v>
      </c>
    </row>
    <row r="102" spans="2:23" hidden="1">
      <c r="B102" s="26"/>
      <c r="C102" s="16">
        <v>100</v>
      </c>
      <c r="D102" s="26">
        <v>5</v>
      </c>
      <c r="E102" s="26"/>
      <c r="F102" s="2" t="s">
        <v>102</v>
      </c>
      <c r="G102" s="4" t="str">
        <f>VLOOKUP(D102,兵种!B:D,2,0)</f>
        <v>霹雳车</v>
      </c>
      <c r="H102" s="18">
        <f>VLOOKUP(D102,兵种!B:D,3,0)</f>
        <v>100</v>
      </c>
      <c r="I102" s="16" t="str">
        <f>VLOOKUP(E102,绝技!B:C,2,0)</f>
        <v>无</v>
      </c>
      <c r="J102" s="31">
        <v>70</v>
      </c>
      <c r="K102" s="31">
        <v>82</v>
      </c>
      <c r="L102" s="31">
        <v>10</v>
      </c>
      <c r="M102" s="33">
        <v>5</v>
      </c>
      <c r="N102" s="1">
        <f>SUM(J102:M102)</f>
        <v>167</v>
      </c>
      <c r="O102" s="34">
        <v>1</v>
      </c>
      <c r="P102" s="1">
        <f>INT(O102*(H102+J102+K102))</f>
        <v>252</v>
      </c>
      <c r="Q102" s="1">
        <f>INT(J102*O102*1)</f>
        <v>70</v>
      </c>
      <c r="R102" s="1">
        <f>INT(J102*O102*0.7)</f>
        <v>49</v>
      </c>
      <c r="S102" s="1">
        <f>INT(K102*O102*1)</f>
        <v>82</v>
      </c>
      <c r="T102" s="1">
        <f>INT(K102*O102*0.7)</f>
        <v>57</v>
      </c>
      <c r="U102" s="1">
        <f>INT(L102*O102*1)</f>
        <v>10</v>
      </c>
      <c r="V102" s="1">
        <f>INT(L102*O102*0.7)</f>
        <v>7</v>
      </c>
      <c r="W102" s="1">
        <f>SUM(Q102,S102,U102)</f>
        <v>162</v>
      </c>
    </row>
    <row r="103" spans="2:23" hidden="1">
      <c r="B103" s="26"/>
      <c r="C103" s="16">
        <v>101</v>
      </c>
      <c r="D103" s="26"/>
      <c r="E103" s="26"/>
      <c r="F103" s="2" t="s">
        <v>103</v>
      </c>
      <c r="G103" s="4" t="str">
        <f>VLOOKUP(D103,兵种!B:D,2,0)</f>
        <v>老百姓</v>
      </c>
      <c r="H103" s="18">
        <f>VLOOKUP(D103,兵种!B:D,3,0)</f>
        <v>100</v>
      </c>
      <c r="I103" s="16" t="str">
        <f>VLOOKUP(E103,绝技!B:C,2,0)</f>
        <v>无</v>
      </c>
      <c r="J103" s="31">
        <v>78</v>
      </c>
      <c r="K103" s="31">
        <v>74</v>
      </c>
      <c r="L103" s="31">
        <v>52</v>
      </c>
      <c r="M103" s="33">
        <v>56</v>
      </c>
      <c r="N103" s="1">
        <f>SUM(J103:M103)</f>
        <v>260</v>
      </c>
      <c r="O103" s="34">
        <v>1</v>
      </c>
      <c r="P103" s="1">
        <f>INT(O103*(H103+J103+K103))</f>
        <v>252</v>
      </c>
      <c r="Q103" s="1">
        <f>INT(J103*O103*1)</f>
        <v>78</v>
      </c>
      <c r="R103" s="1">
        <f>INT(J103*O103*0.7)</f>
        <v>54</v>
      </c>
      <c r="S103" s="1">
        <f>INT(K103*O103*1)</f>
        <v>74</v>
      </c>
      <c r="T103" s="1">
        <f>INT(K103*O103*0.7)</f>
        <v>51</v>
      </c>
      <c r="U103" s="1">
        <f>INT(L103*O103*1)</f>
        <v>52</v>
      </c>
      <c r="V103" s="1">
        <f>INT(L103*O103*0.7)</f>
        <v>36</v>
      </c>
      <c r="W103" s="1">
        <f>SUM(Q103,S103,U103)</f>
        <v>204</v>
      </c>
    </row>
    <row r="104" spans="2:23" hidden="1">
      <c r="B104" s="26"/>
      <c r="C104" s="16">
        <v>102</v>
      </c>
      <c r="D104" s="26"/>
      <c r="E104" s="26"/>
      <c r="F104" s="2" t="s">
        <v>104</v>
      </c>
      <c r="G104" s="4" t="str">
        <f>VLOOKUP(D104,兵种!B:D,2,0)</f>
        <v>老百姓</v>
      </c>
      <c r="H104" s="18">
        <f>VLOOKUP(D104,兵种!B:D,3,0)</f>
        <v>100</v>
      </c>
      <c r="I104" s="16" t="str">
        <f>VLOOKUP(E104,绝技!B:C,2,0)</f>
        <v>无</v>
      </c>
      <c r="J104" s="31">
        <v>58</v>
      </c>
      <c r="K104" s="31">
        <v>62</v>
      </c>
      <c r="L104" s="31">
        <v>33</v>
      </c>
      <c r="M104" s="33">
        <v>38</v>
      </c>
      <c r="N104" s="1">
        <f>SUM(J104:M104)</f>
        <v>191</v>
      </c>
      <c r="O104" s="34">
        <v>1</v>
      </c>
      <c r="P104" s="1">
        <f>INT(O104*(H104+J104+K104))</f>
        <v>220</v>
      </c>
      <c r="Q104" s="1">
        <f>INT(J104*O104*1)</f>
        <v>58</v>
      </c>
      <c r="R104" s="1">
        <f>INT(J104*O104*0.7)</f>
        <v>40</v>
      </c>
      <c r="S104" s="1">
        <f>INT(K104*O104*1)</f>
        <v>62</v>
      </c>
      <c r="T104" s="1">
        <f>INT(K104*O104*0.7)</f>
        <v>43</v>
      </c>
      <c r="U104" s="1">
        <f>INT(L104*O104*1)</f>
        <v>33</v>
      </c>
      <c r="V104" s="1">
        <f>INT(L104*O104*0.7)</f>
        <v>23</v>
      </c>
      <c r="W104" s="1">
        <f>SUM(Q104,S104,U104)</f>
        <v>153</v>
      </c>
    </row>
    <row r="105" spans="2:23" hidden="1">
      <c r="B105" s="26"/>
      <c r="C105" s="16">
        <v>103</v>
      </c>
      <c r="D105" s="26"/>
      <c r="E105" s="26"/>
      <c r="F105" s="2" t="s">
        <v>105</v>
      </c>
      <c r="G105" s="4" t="str">
        <f>VLOOKUP(D105,兵种!B:D,2,0)</f>
        <v>老百姓</v>
      </c>
      <c r="H105" s="18">
        <f>VLOOKUP(D105,兵种!B:D,3,0)</f>
        <v>100</v>
      </c>
      <c r="I105" s="16" t="str">
        <f>VLOOKUP(E105,绝技!B:C,2,0)</f>
        <v>无</v>
      </c>
      <c r="J105" s="31">
        <v>63</v>
      </c>
      <c r="K105" s="31">
        <v>60</v>
      </c>
      <c r="L105" s="31">
        <v>69</v>
      </c>
      <c r="M105" s="33">
        <v>70</v>
      </c>
      <c r="N105" s="1">
        <f>SUM(J105:M105)</f>
        <v>262</v>
      </c>
      <c r="O105" s="34">
        <v>1</v>
      </c>
      <c r="P105" s="1">
        <f>INT(O105*(H105+J105+K105))</f>
        <v>223</v>
      </c>
      <c r="Q105" s="1">
        <f>INT(J105*O105*1)</f>
        <v>63</v>
      </c>
      <c r="R105" s="1">
        <f>INT(J105*O105*0.7)</f>
        <v>44</v>
      </c>
      <c r="S105" s="1">
        <f>INT(K105*O105*1)</f>
        <v>60</v>
      </c>
      <c r="T105" s="1">
        <f>INT(K105*O105*0.7)</f>
        <v>42</v>
      </c>
      <c r="U105" s="1">
        <f>INT(L105*O105*1)</f>
        <v>69</v>
      </c>
      <c r="V105" s="1">
        <f>INT(L105*O105*0.7)</f>
        <v>48</v>
      </c>
      <c r="W105" s="1">
        <f>SUM(Q105,S105,U105)</f>
        <v>192</v>
      </c>
    </row>
    <row r="106" spans="2:23" hidden="1">
      <c r="B106" s="26"/>
      <c r="C106" s="16">
        <v>104</v>
      </c>
      <c r="D106" s="26"/>
      <c r="E106" s="26"/>
      <c r="F106" s="2" t="s">
        <v>106</v>
      </c>
      <c r="G106" s="4" t="str">
        <f>VLOOKUP(D106,兵种!B:D,2,0)</f>
        <v>老百姓</v>
      </c>
      <c r="H106" s="18">
        <f>VLOOKUP(D106,兵种!B:D,3,0)</f>
        <v>100</v>
      </c>
      <c r="I106" s="16" t="str">
        <f>VLOOKUP(E106,绝技!B:C,2,0)</f>
        <v>无</v>
      </c>
      <c r="J106" s="31">
        <v>51</v>
      </c>
      <c r="K106" s="31">
        <v>59</v>
      </c>
      <c r="L106" s="31">
        <v>51</v>
      </c>
      <c r="M106" s="33">
        <v>46</v>
      </c>
      <c r="N106" s="1">
        <f>SUM(J106:M106)</f>
        <v>207</v>
      </c>
      <c r="O106" s="34">
        <v>1</v>
      </c>
      <c r="P106" s="1">
        <f>INT(O106*(H106+J106+K106))</f>
        <v>210</v>
      </c>
      <c r="Q106" s="1">
        <f>INT(J106*O106*1)</f>
        <v>51</v>
      </c>
      <c r="R106" s="1">
        <f>INT(J106*O106*0.7)</f>
        <v>35</v>
      </c>
      <c r="S106" s="1">
        <f>INT(K106*O106*1)</f>
        <v>59</v>
      </c>
      <c r="T106" s="1">
        <f>INT(K106*O106*0.7)</f>
        <v>41</v>
      </c>
      <c r="U106" s="1">
        <f>INT(L106*O106*1)</f>
        <v>51</v>
      </c>
      <c r="V106" s="1">
        <f>INT(L106*O106*0.7)</f>
        <v>35</v>
      </c>
      <c r="W106" s="1">
        <f>SUM(Q106,S106,U106)</f>
        <v>161</v>
      </c>
    </row>
    <row r="107" spans="2:23" hidden="1">
      <c r="B107" s="26"/>
      <c r="C107" s="16">
        <v>105</v>
      </c>
      <c r="D107" s="26"/>
      <c r="E107" s="26"/>
      <c r="F107" s="2" t="s">
        <v>107</v>
      </c>
      <c r="G107" s="4" t="str">
        <f>VLOOKUP(D107,兵种!B:D,2,0)</f>
        <v>老百姓</v>
      </c>
      <c r="H107" s="18">
        <f>VLOOKUP(D107,兵种!B:D,3,0)</f>
        <v>100</v>
      </c>
      <c r="I107" s="16" t="str">
        <f>VLOOKUP(E107,绝技!B:C,2,0)</f>
        <v>无</v>
      </c>
      <c r="J107" s="31">
        <v>22</v>
      </c>
      <c r="K107" s="31">
        <v>33</v>
      </c>
      <c r="L107" s="31">
        <v>7</v>
      </c>
      <c r="M107" s="33">
        <v>4</v>
      </c>
      <c r="N107" s="1">
        <f>SUM(J107:M107)</f>
        <v>66</v>
      </c>
      <c r="O107" s="34">
        <v>1</v>
      </c>
      <c r="P107" s="1">
        <f>INT(O107*(H107+J107+K107))</f>
        <v>155</v>
      </c>
      <c r="Q107" s="1">
        <f>INT(J107*O107*1)</f>
        <v>22</v>
      </c>
      <c r="R107" s="1">
        <f>INT(J107*O107*0.7)</f>
        <v>15</v>
      </c>
      <c r="S107" s="1">
        <f>INT(K107*O107*1)</f>
        <v>33</v>
      </c>
      <c r="T107" s="1">
        <f>INT(K107*O107*0.7)</f>
        <v>23</v>
      </c>
      <c r="U107" s="1">
        <f>INT(L107*O107*1)</f>
        <v>7</v>
      </c>
      <c r="V107" s="1">
        <f>INT(L107*O107*0.7)</f>
        <v>4</v>
      </c>
      <c r="W107" s="1">
        <f>SUM(Q107,S107,U107)</f>
        <v>62</v>
      </c>
    </row>
    <row r="108" spans="2:23" hidden="1">
      <c r="B108" s="26"/>
      <c r="C108" s="16">
        <v>106</v>
      </c>
      <c r="D108" s="26">
        <v>2</v>
      </c>
      <c r="E108" s="26"/>
      <c r="F108" s="2" t="s">
        <v>108</v>
      </c>
      <c r="G108" s="4" t="str">
        <f>VLOOKUP(D108,兵种!B:D,2,0)</f>
        <v>亲卫队</v>
      </c>
      <c r="H108" s="18">
        <f>VLOOKUP(D108,兵种!B:D,3,0)</f>
        <v>200</v>
      </c>
      <c r="I108" s="16" t="str">
        <f>VLOOKUP(E108,绝技!B:C,2,0)</f>
        <v>无</v>
      </c>
      <c r="J108" s="31">
        <v>69</v>
      </c>
      <c r="K108" s="31">
        <v>72</v>
      </c>
      <c r="L108" s="31">
        <v>68</v>
      </c>
      <c r="M108" s="33">
        <v>87</v>
      </c>
      <c r="N108" s="1">
        <f>SUM(J108:M108)</f>
        <v>296</v>
      </c>
      <c r="O108" s="34">
        <v>1</v>
      </c>
      <c r="P108" s="1">
        <f>INT(O108*(H108+J108+K108))</f>
        <v>341</v>
      </c>
      <c r="Q108" s="1">
        <f>INT(J108*O108*1)</f>
        <v>69</v>
      </c>
      <c r="R108" s="1">
        <f>INT(J108*O108*0.7)</f>
        <v>48</v>
      </c>
      <c r="S108" s="1">
        <f>INT(K108*O108*1)</f>
        <v>72</v>
      </c>
      <c r="T108" s="1">
        <f>INT(K108*O108*0.7)</f>
        <v>50</v>
      </c>
      <c r="U108" s="1">
        <f>INT(L108*O108*1)</f>
        <v>68</v>
      </c>
      <c r="V108" s="1">
        <f>INT(L108*O108*0.7)</f>
        <v>47</v>
      </c>
      <c r="W108" s="1">
        <f>SUM(Q108,S108,U108)</f>
        <v>209</v>
      </c>
    </row>
    <row r="109" spans="2:23" hidden="1">
      <c r="B109" s="26"/>
      <c r="C109" s="16">
        <v>107</v>
      </c>
      <c r="D109" s="26">
        <v>2</v>
      </c>
      <c r="E109" s="26"/>
      <c r="F109" s="2" t="s">
        <v>109</v>
      </c>
      <c r="G109" s="4" t="str">
        <f>VLOOKUP(D109,兵种!B:D,2,0)</f>
        <v>亲卫队</v>
      </c>
      <c r="H109" s="18">
        <f>VLOOKUP(D109,兵种!B:D,3,0)</f>
        <v>200</v>
      </c>
      <c r="I109" s="16" t="str">
        <f>VLOOKUP(E109,绝技!B:C,2,0)</f>
        <v>无</v>
      </c>
      <c r="J109" s="31">
        <v>76</v>
      </c>
      <c r="K109" s="31">
        <v>86</v>
      </c>
      <c r="L109" s="31">
        <v>62</v>
      </c>
      <c r="M109" s="33">
        <v>58</v>
      </c>
      <c r="N109" s="1">
        <f>SUM(J109:M109)</f>
        <v>282</v>
      </c>
      <c r="O109" s="34">
        <v>1</v>
      </c>
      <c r="P109" s="1">
        <f>INT(O109*(H109+J109+K109))</f>
        <v>362</v>
      </c>
      <c r="Q109" s="1">
        <f>INT(J109*O109*1)</f>
        <v>76</v>
      </c>
      <c r="R109" s="1">
        <f>INT(J109*O109*0.7)</f>
        <v>53</v>
      </c>
      <c r="S109" s="1">
        <f>INT(K109*O109*1)</f>
        <v>86</v>
      </c>
      <c r="T109" s="1">
        <f>INT(K109*O109*0.7)</f>
        <v>60</v>
      </c>
      <c r="U109" s="1">
        <f>INT(L109*O109*1)</f>
        <v>62</v>
      </c>
      <c r="V109" s="1">
        <f>INT(L109*O109*0.7)</f>
        <v>43</v>
      </c>
      <c r="W109" s="1">
        <f>SUM(Q109,S109,U109)</f>
        <v>224</v>
      </c>
    </row>
    <row r="110" spans="2:23" hidden="1">
      <c r="B110" s="26"/>
      <c r="C110" s="16">
        <v>108</v>
      </c>
      <c r="D110" s="26">
        <v>1</v>
      </c>
      <c r="E110" s="26"/>
      <c r="F110" s="2" t="s">
        <v>110</v>
      </c>
      <c r="G110" s="4" t="str">
        <f>VLOOKUP(D110,兵种!B:D,2,0)</f>
        <v>近卫军</v>
      </c>
      <c r="H110" s="18">
        <f>VLOOKUP(D110,兵种!B:D,3,0)</f>
        <v>250</v>
      </c>
      <c r="I110" s="16" t="str">
        <f>VLOOKUP(E110,绝技!B:C,2,0)</f>
        <v>无</v>
      </c>
      <c r="J110" s="31">
        <v>74</v>
      </c>
      <c r="K110" s="31">
        <v>88</v>
      </c>
      <c r="L110" s="31">
        <v>52</v>
      </c>
      <c r="M110" s="33">
        <v>47</v>
      </c>
      <c r="N110" s="1">
        <f>SUM(J110:M110)</f>
        <v>261</v>
      </c>
      <c r="O110" s="34">
        <v>1</v>
      </c>
      <c r="P110" s="1">
        <f>INT(O110*(H110+J110+K110))</f>
        <v>412</v>
      </c>
      <c r="Q110" s="1">
        <f>INT(J110*O110*1)</f>
        <v>74</v>
      </c>
      <c r="R110" s="1">
        <f>INT(J110*O110*0.7)</f>
        <v>51</v>
      </c>
      <c r="S110" s="1">
        <f>INT(K110*O110*1)</f>
        <v>88</v>
      </c>
      <c r="T110" s="1">
        <f>INT(K110*O110*0.7)</f>
        <v>61</v>
      </c>
      <c r="U110" s="1">
        <f>INT(L110*O110*1)</f>
        <v>52</v>
      </c>
      <c r="V110" s="1">
        <f>INT(L110*O110*0.7)</f>
        <v>36</v>
      </c>
      <c r="W110" s="1">
        <f>SUM(Q110,S110,U110)</f>
        <v>214</v>
      </c>
    </row>
    <row r="111" spans="2:23" hidden="1">
      <c r="B111" s="26"/>
      <c r="C111" s="16">
        <v>109</v>
      </c>
      <c r="D111" s="26">
        <v>3</v>
      </c>
      <c r="E111" s="26"/>
      <c r="F111" s="2" t="s">
        <v>111</v>
      </c>
      <c r="G111" s="4" t="str">
        <f>VLOOKUP(D111,兵种!B:D,2,0)</f>
        <v>战弓骑</v>
      </c>
      <c r="H111" s="18">
        <f>VLOOKUP(D111,兵种!B:D,3,0)</f>
        <v>200</v>
      </c>
      <c r="I111" s="16" t="str">
        <f>VLOOKUP(E111,绝技!B:C,2,0)</f>
        <v>无</v>
      </c>
      <c r="J111" s="31">
        <v>89</v>
      </c>
      <c r="K111" s="31">
        <v>70</v>
      </c>
      <c r="L111" s="31">
        <v>77</v>
      </c>
      <c r="M111" s="33">
        <v>61</v>
      </c>
      <c r="N111" s="1">
        <f>SUM(J111:M111)</f>
        <v>297</v>
      </c>
      <c r="O111" s="34">
        <v>1</v>
      </c>
      <c r="P111" s="1">
        <f>INT(O111*(H111+J111+K111))</f>
        <v>359</v>
      </c>
      <c r="Q111" s="1">
        <f>INT(J111*O111*1)</f>
        <v>89</v>
      </c>
      <c r="R111" s="1">
        <f>INT(J111*O111*0.7)</f>
        <v>62</v>
      </c>
      <c r="S111" s="1">
        <f>INT(K111*O111*1)</f>
        <v>70</v>
      </c>
      <c r="T111" s="1">
        <f>INT(K111*O111*0.7)</f>
        <v>49</v>
      </c>
      <c r="U111" s="1">
        <f>INT(L111*O111*1)</f>
        <v>77</v>
      </c>
      <c r="V111" s="1">
        <f>INT(L111*O111*0.7)</f>
        <v>53</v>
      </c>
      <c r="W111" s="1">
        <f>SUM(Q111,S111,U111)</f>
        <v>236</v>
      </c>
    </row>
    <row r="112" spans="2:23" hidden="1">
      <c r="B112" s="26"/>
      <c r="C112" s="16">
        <v>110</v>
      </c>
      <c r="D112" s="26"/>
      <c r="E112" s="26"/>
      <c r="F112" s="2" t="s">
        <v>112</v>
      </c>
      <c r="G112" s="4" t="str">
        <f>VLOOKUP(D112,兵种!B:D,2,0)</f>
        <v>老百姓</v>
      </c>
      <c r="H112" s="18">
        <f>VLOOKUP(D112,兵种!B:D,3,0)</f>
        <v>100</v>
      </c>
      <c r="I112" s="16" t="str">
        <f>VLOOKUP(E112,绝技!B:C,2,0)</f>
        <v>无</v>
      </c>
      <c r="J112" s="31">
        <v>25</v>
      </c>
      <c r="K112" s="31">
        <v>15</v>
      </c>
      <c r="L112" s="31">
        <v>70</v>
      </c>
      <c r="M112" s="33">
        <v>77</v>
      </c>
      <c r="N112" s="1">
        <f>SUM(J112:M112)</f>
        <v>187</v>
      </c>
      <c r="O112" s="34">
        <v>1</v>
      </c>
      <c r="P112" s="1">
        <f>INT(O112*(H112+J112+K112))</f>
        <v>140</v>
      </c>
      <c r="Q112" s="1">
        <f>INT(J112*O112*1)</f>
        <v>25</v>
      </c>
      <c r="R112" s="1">
        <f>INT(J112*O112*0.7)</f>
        <v>17</v>
      </c>
      <c r="S112" s="1">
        <f>INT(K112*O112*1)</f>
        <v>15</v>
      </c>
      <c r="T112" s="1">
        <f>INT(K112*O112*0.7)</f>
        <v>10</v>
      </c>
      <c r="U112" s="1">
        <f>INT(L112*O112*1)</f>
        <v>70</v>
      </c>
      <c r="V112" s="1">
        <f>INT(L112*O112*0.7)</f>
        <v>49</v>
      </c>
      <c r="W112" s="1">
        <f>SUM(Q112,S112,U112)</f>
        <v>110</v>
      </c>
    </row>
    <row r="113" spans="2:23" hidden="1">
      <c r="B113" s="26"/>
      <c r="C113" s="16">
        <v>111</v>
      </c>
      <c r="D113" s="26"/>
      <c r="E113" s="26"/>
      <c r="F113" s="2" t="s">
        <v>113</v>
      </c>
      <c r="G113" s="4" t="str">
        <f>VLOOKUP(D113,兵种!B:D,2,0)</f>
        <v>老百姓</v>
      </c>
      <c r="H113" s="18">
        <f>VLOOKUP(D113,兵种!B:D,3,0)</f>
        <v>100</v>
      </c>
      <c r="I113" s="16" t="str">
        <f>VLOOKUP(E113,绝技!B:C,2,0)</f>
        <v>无</v>
      </c>
      <c r="J113" s="31">
        <v>36</v>
      </c>
      <c r="K113" s="31">
        <v>52</v>
      </c>
      <c r="L113" s="31">
        <v>72</v>
      </c>
      <c r="M113" s="33">
        <v>63</v>
      </c>
      <c r="N113" s="1">
        <f>SUM(J113:M113)</f>
        <v>223</v>
      </c>
      <c r="O113" s="34">
        <v>1</v>
      </c>
      <c r="P113" s="1">
        <f>INT(O113*(H113+J113+K113))</f>
        <v>188</v>
      </c>
      <c r="Q113" s="1">
        <f>INT(J113*O113*1)</f>
        <v>36</v>
      </c>
      <c r="R113" s="1">
        <f>INT(J113*O113*0.7)</f>
        <v>25</v>
      </c>
      <c r="S113" s="1">
        <f>INT(K113*O113*1)</f>
        <v>52</v>
      </c>
      <c r="T113" s="1">
        <f>INT(K113*O113*0.7)</f>
        <v>36</v>
      </c>
      <c r="U113" s="1">
        <f>INT(L113*O113*1)</f>
        <v>72</v>
      </c>
      <c r="V113" s="1">
        <f>INT(L113*O113*0.7)</f>
        <v>50</v>
      </c>
      <c r="W113" s="1">
        <f>SUM(Q113,S113,U113)</f>
        <v>160</v>
      </c>
    </row>
    <row r="114" spans="2:23" hidden="1">
      <c r="B114" s="26"/>
      <c r="C114" s="16">
        <v>112</v>
      </c>
      <c r="D114" s="26"/>
      <c r="E114" s="26"/>
      <c r="F114" s="2" t="s">
        <v>114</v>
      </c>
      <c r="G114" s="4" t="str">
        <f>VLOOKUP(D114,兵种!B:D,2,0)</f>
        <v>老百姓</v>
      </c>
      <c r="H114" s="18">
        <f>VLOOKUP(D114,兵种!B:D,3,0)</f>
        <v>100</v>
      </c>
      <c r="I114" s="16" t="str">
        <f>VLOOKUP(E114,绝技!B:C,2,0)</f>
        <v>无</v>
      </c>
      <c r="J114" s="31">
        <v>69</v>
      </c>
      <c r="K114" s="31">
        <v>66</v>
      </c>
      <c r="L114" s="31">
        <v>36</v>
      </c>
      <c r="M114" s="33">
        <v>18</v>
      </c>
      <c r="N114" s="1">
        <f>SUM(J114:M114)</f>
        <v>189</v>
      </c>
      <c r="O114" s="34">
        <v>1</v>
      </c>
      <c r="P114" s="1">
        <f>INT(O114*(H114+J114+K114))</f>
        <v>235</v>
      </c>
      <c r="Q114" s="1">
        <f>INT(J114*O114*1)</f>
        <v>69</v>
      </c>
      <c r="R114" s="1">
        <f>INT(J114*O114*0.7)</f>
        <v>48</v>
      </c>
      <c r="S114" s="1">
        <f>INT(K114*O114*1)</f>
        <v>66</v>
      </c>
      <c r="T114" s="1">
        <f>INT(K114*O114*0.7)</f>
        <v>46</v>
      </c>
      <c r="U114" s="1">
        <f>INT(L114*O114*1)</f>
        <v>36</v>
      </c>
      <c r="V114" s="1">
        <f>INT(L114*O114*0.7)</f>
        <v>25</v>
      </c>
      <c r="W114" s="1">
        <f>SUM(Q114,S114,U114)</f>
        <v>171</v>
      </c>
    </row>
    <row r="115" spans="2:23" hidden="1">
      <c r="B115" s="26"/>
      <c r="C115" s="16">
        <v>113</v>
      </c>
      <c r="D115" s="26">
        <v>6</v>
      </c>
      <c r="E115" s="26"/>
      <c r="F115" s="2" t="s">
        <v>115</v>
      </c>
      <c r="G115" s="4" t="str">
        <f>VLOOKUP(D115,兵种!B:D,2,0)</f>
        <v>谋略家</v>
      </c>
      <c r="H115" s="18">
        <f>VLOOKUP(D115,兵种!B:D,3,0)</f>
        <v>150</v>
      </c>
      <c r="I115" s="16" t="str">
        <f>VLOOKUP(E115,绝技!B:C,2,0)</f>
        <v>无</v>
      </c>
      <c r="J115" s="31">
        <v>43</v>
      </c>
      <c r="K115" s="31">
        <v>49</v>
      </c>
      <c r="L115" s="31">
        <v>83</v>
      </c>
      <c r="M115" s="33">
        <v>86</v>
      </c>
      <c r="N115" s="1">
        <f>SUM(J115:M115)</f>
        <v>261</v>
      </c>
      <c r="O115" s="34">
        <v>1</v>
      </c>
      <c r="P115" s="1">
        <f>INT(O115*(H115+J115+K115))</f>
        <v>242</v>
      </c>
      <c r="Q115" s="1">
        <f>INT(J115*O115*1)</f>
        <v>43</v>
      </c>
      <c r="R115" s="1">
        <f>INT(J115*O115*0.7)</f>
        <v>30</v>
      </c>
      <c r="S115" s="1">
        <f>INT(K115*O115*1)</f>
        <v>49</v>
      </c>
      <c r="T115" s="1">
        <f>INT(K115*O115*0.7)</f>
        <v>34</v>
      </c>
      <c r="U115" s="1">
        <f>INT(L115*O115*1)</f>
        <v>83</v>
      </c>
      <c r="V115" s="1">
        <f>INT(L115*O115*0.7)</f>
        <v>58</v>
      </c>
      <c r="W115" s="1">
        <f>SUM(Q115,S115,U115)</f>
        <v>175</v>
      </c>
    </row>
    <row r="116" spans="2:23" hidden="1">
      <c r="B116" s="26"/>
      <c r="C116" s="16">
        <v>114</v>
      </c>
      <c r="D116" s="26"/>
      <c r="E116" s="26"/>
      <c r="F116" s="2" t="s">
        <v>116</v>
      </c>
      <c r="G116" s="4" t="str">
        <f>VLOOKUP(D116,兵种!B:D,2,0)</f>
        <v>老百姓</v>
      </c>
      <c r="H116" s="18">
        <f>VLOOKUP(D116,兵种!B:D,3,0)</f>
        <v>100</v>
      </c>
      <c r="I116" s="16" t="str">
        <f>VLOOKUP(E116,绝技!B:C,2,0)</f>
        <v>无</v>
      </c>
      <c r="J116" s="31">
        <v>64</v>
      </c>
      <c r="K116" s="31">
        <v>67</v>
      </c>
      <c r="L116" s="31">
        <v>18</v>
      </c>
      <c r="M116" s="33">
        <v>12</v>
      </c>
      <c r="N116" s="1">
        <f>SUM(J116:M116)</f>
        <v>161</v>
      </c>
      <c r="O116" s="34">
        <v>1</v>
      </c>
      <c r="P116" s="1">
        <f>INT(O116*(H116+J116+K116))</f>
        <v>231</v>
      </c>
      <c r="Q116" s="1">
        <f>INT(J116*O116*1)</f>
        <v>64</v>
      </c>
      <c r="R116" s="1">
        <f>INT(J116*O116*0.7)</f>
        <v>44</v>
      </c>
      <c r="S116" s="1">
        <f>INT(K116*O116*1)</f>
        <v>67</v>
      </c>
      <c r="T116" s="1">
        <f>INT(K116*O116*0.7)</f>
        <v>46</v>
      </c>
      <c r="U116" s="1">
        <f>INT(L116*O116*1)</f>
        <v>18</v>
      </c>
      <c r="V116" s="1">
        <f>INT(L116*O116*0.7)</f>
        <v>12</v>
      </c>
      <c r="W116" s="1">
        <f>SUM(Q116,S116,U116)</f>
        <v>149</v>
      </c>
    </row>
    <row r="117" spans="2:23" hidden="1">
      <c r="B117" s="26"/>
      <c r="C117" s="16">
        <v>115</v>
      </c>
      <c r="D117" s="26"/>
      <c r="E117" s="26"/>
      <c r="F117" s="2" t="s">
        <v>117</v>
      </c>
      <c r="G117" s="4" t="str">
        <f>VLOOKUP(D117,兵种!B:D,2,0)</f>
        <v>老百姓</v>
      </c>
      <c r="H117" s="18">
        <f>VLOOKUP(D117,兵种!B:D,3,0)</f>
        <v>100</v>
      </c>
      <c r="I117" s="16" t="str">
        <f>VLOOKUP(E117,绝技!B:C,2,0)</f>
        <v>无</v>
      </c>
      <c r="J117" s="31">
        <v>63</v>
      </c>
      <c r="K117" s="31">
        <v>60</v>
      </c>
      <c r="L117" s="31">
        <v>61</v>
      </c>
      <c r="M117" s="33">
        <v>63</v>
      </c>
      <c r="N117" s="1">
        <f>SUM(J117:M117)</f>
        <v>247</v>
      </c>
      <c r="O117" s="34">
        <v>1</v>
      </c>
      <c r="P117" s="1">
        <f>INT(O117*(H117+J117+K117))</f>
        <v>223</v>
      </c>
      <c r="Q117" s="1">
        <f>INT(J117*O117*1)</f>
        <v>63</v>
      </c>
      <c r="R117" s="1">
        <f>INT(J117*O117*0.7)</f>
        <v>44</v>
      </c>
      <c r="S117" s="1">
        <f>INT(K117*O117*1)</f>
        <v>60</v>
      </c>
      <c r="T117" s="1">
        <f>INT(K117*O117*0.7)</f>
        <v>42</v>
      </c>
      <c r="U117" s="1">
        <f>INT(L117*O117*1)</f>
        <v>61</v>
      </c>
      <c r="V117" s="1">
        <f>INT(L117*O117*0.7)</f>
        <v>42</v>
      </c>
      <c r="W117" s="1">
        <f>SUM(Q117,S117,U117)</f>
        <v>184</v>
      </c>
    </row>
    <row r="118" spans="2:23" hidden="1">
      <c r="B118" s="26"/>
      <c r="C118" s="16">
        <v>116</v>
      </c>
      <c r="D118" s="26">
        <v>2</v>
      </c>
      <c r="E118" s="26"/>
      <c r="F118" s="2" t="s">
        <v>118</v>
      </c>
      <c r="G118" s="4" t="str">
        <f>VLOOKUP(D118,兵种!B:D,2,0)</f>
        <v>亲卫队</v>
      </c>
      <c r="H118" s="18">
        <f>VLOOKUP(D118,兵种!B:D,3,0)</f>
        <v>200</v>
      </c>
      <c r="I118" s="16" t="str">
        <f>VLOOKUP(E118,绝技!B:C,2,0)</f>
        <v>无</v>
      </c>
      <c r="J118" s="31">
        <v>76</v>
      </c>
      <c r="K118" s="31">
        <v>85</v>
      </c>
      <c r="L118" s="31">
        <v>56</v>
      </c>
      <c r="M118" s="33">
        <v>51</v>
      </c>
      <c r="N118" s="1">
        <f>SUM(J118:M118)</f>
        <v>268</v>
      </c>
      <c r="O118" s="34">
        <v>1</v>
      </c>
      <c r="P118" s="1">
        <f>INT(O118*(H118+J118+K118))</f>
        <v>361</v>
      </c>
      <c r="Q118" s="1">
        <f>INT(J118*O118*1)</f>
        <v>76</v>
      </c>
      <c r="R118" s="1">
        <f>INT(J118*O118*0.7)</f>
        <v>53</v>
      </c>
      <c r="S118" s="1">
        <f>INT(K118*O118*1)</f>
        <v>85</v>
      </c>
      <c r="T118" s="1">
        <f>INT(K118*O118*0.7)</f>
        <v>59</v>
      </c>
      <c r="U118" s="1">
        <f>INT(L118*O118*1)</f>
        <v>56</v>
      </c>
      <c r="V118" s="1">
        <f>INT(L118*O118*0.7)</f>
        <v>39</v>
      </c>
      <c r="W118" s="1">
        <f>SUM(Q118,S118,U118)</f>
        <v>217</v>
      </c>
    </row>
    <row r="119" spans="2:23" hidden="1">
      <c r="B119" s="26"/>
      <c r="C119" s="16">
        <v>117</v>
      </c>
      <c r="D119" s="26"/>
      <c r="E119" s="26"/>
      <c r="F119" s="2" t="s">
        <v>119</v>
      </c>
      <c r="G119" s="4" t="str">
        <f>VLOOKUP(D119,兵种!B:D,2,0)</f>
        <v>老百姓</v>
      </c>
      <c r="H119" s="18">
        <f>VLOOKUP(D119,兵种!B:D,3,0)</f>
        <v>100</v>
      </c>
      <c r="I119" s="16" t="str">
        <f>VLOOKUP(E119,绝技!B:C,2,0)</f>
        <v>无</v>
      </c>
      <c r="J119" s="31">
        <v>63</v>
      </c>
      <c r="K119" s="31">
        <v>76</v>
      </c>
      <c r="L119" s="31">
        <v>25</v>
      </c>
      <c r="M119" s="33">
        <v>16</v>
      </c>
      <c r="N119" s="1">
        <f>SUM(J119:M119)</f>
        <v>180</v>
      </c>
      <c r="O119" s="34">
        <v>1</v>
      </c>
      <c r="P119" s="1">
        <f>INT(O119*(H119+J119+K119))</f>
        <v>239</v>
      </c>
      <c r="Q119" s="1">
        <f>INT(J119*O119*1)</f>
        <v>63</v>
      </c>
      <c r="R119" s="1">
        <f>INT(J119*O119*0.7)</f>
        <v>44</v>
      </c>
      <c r="S119" s="1">
        <f>INT(K119*O119*1)</f>
        <v>76</v>
      </c>
      <c r="T119" s="1">
        <f>INT(K119*O119*0.7)</f>
        <v>53</v>
      </c>
      <c r="U119" s="1">
        <f>INT(L119*O119*1)</f>
        <v>25</v>
      </c>
      <c r="V119" s="1">
        <f>INT(L119*O119*0.7)</f>
        <v>17</v>
      </c>
      <c r="W119" s="1">
        <f>SUM(Q119,S119,U119)</f>
        <v>164</v>
      </c>
    </row>
    <row r="120" spans="2:23" hidden="1">
      <c r="B120" s="26"/>
      <c r="C120" s="16">
        <v>118</v>
      </c>
      <c r="D120" s="26">
        <v>4</v>
      </c>
      <c r="E120" s="26"/>
      <c r="F120" s="2" t="s">
        <v>120</v>
      </c>
      <c r="G120" s="4" t="str">
        <f>VLOOKUP(D120,兵种!B:D,2,0)</f>
        <v>弓弩手</v>
      </c>
      <c r="H120" s="18">
        <f>VLOOKUP(D120,兵种!B:D,3,0)</f>
        <v>150</v>
      </c>
      <c r="I120" s="16" t="str">
        <f>VLOOKUP(E120,绝技!B:C,2,0)</f>
        <v>无</v>
      </c>
      <c r="J120" s="31">
        <v>86</v>
      </c>
      <c r="K120" s="31">
        <v>95</v>
      </c>
      <c r="L120" s="31">
        <v>76</v>
      </c>
      <c r="M120" s="33">
        <v>18</v>
      </c>
      <c r="N120" s="1">
        <f>SUM(J120:M120)</f>
        <v>275</v>
      </c>
      <c r="O120" s="34">
        <v>1</v>
      </c>
      <c r="P120" s="1">
        <f>INT(O120*(H120+J120+K120))</f>
        <v>331</v>
      </c>
      <c r="Q120" s="1">
        <f>INT(J120*O120*1)</f>
        <v>86</v>
      </c>
      <c r="R120" s="1">
        <f>INT(J120*O120*0.7)</f>
        <v>60</v>
      </c>
      <c r="S120" s="1">
        <f>INT(K120*O120*1)</f>
        <v>95</v>
      </c>
      <c r="T120" s="1">
        <f>INT(K120*O120*0.7)</f>
        <v>66</v>
      </c>
      <c r="U120" s="1">
        <f>INT(L120*O120*1)</f>
        <v>76</v>
      </c>
      <c r="V120" s="1">
        <f>INT(L120*O120*0.7)</f>
        <v>53</v>
      </c>
      <c r="W120" s="1">
        <f>SUM(Q120,S120,U120)</f>
        <v>257</v>
      </c>
    </row>
    <row r="121" spans="2:23" hidden="1">
      <c r="B121" s="26"/>
      <c r="C121" s="16">
        <v>119</v>
      </c>
      <c r="D121" s="26"/>
      <c r="E121" s="26"/>
      <c r="F121" s="2" t="s">
        <v>121</v>
      </c>
      <c r="G121" s="4" t="str">
        <f>VLOOKUP(D121,兵种!B:D,2,0)</f>
        <v>老百姓</v>
      </c>
      <c r="H121" s="18">
        <f>VLOOKUP(D121,兵种!B:D,3,0)</f>
        <v>100</v>
      </c>
      <c r="I121" s="16" t="str">
        <f>VLOOKUP(E121,绝技!B:C,2,0)</f>
        <v>无</v>
      </c>
      <c r="J121" s="31">
        <v>20</v>
      </c>
      <c r="K121" s="31">
        <v>11</v>
      </c>
      <c r="L121" s="31">
        <v>78</v>
      </c>
      <c r="M121" s="33">
        <v>74</v>
      </c>
      <c r="N121" s="1">
        <f>SUM(J121:M121)</f>
        <v>183</v>
      </c>
      <c r="O121" s="34">
        <v>1</v>
      </c>
      <c r="P121" s="1">
        <f>INT(O121*(H121+J121+K121))</f>
        <v>131</v>
      </c>
      <c r="Q121" s="1">
        <f>INT(J121*O121*1)</f>
        <v>20</v>
      </c>
      <c r="R121" s="1">
        <f>INT(J121*O121*0.7)</f>
        <v>14</v>
      </c>
      <c r="S121" s="1">
        <f>INT(K121*O121*1)</f>
        <v>11</v>
      </c>
      <c r="T121" s="1">
        <f>INT(K121*O121*0.7)</f>
        <v>7</v>
      </c>
      <c r="U121" s="1">
        <f>INT(L121*O121*1)</f>
        <v>78</v>
      </c>
      <c r="V121" s="1">
        <f>INT(L121*O121*0.7)</f>
        <v>54</v>
      </c>
      <c r="W121" s="1">
        <f>SUM(Q121,S121,U121)</f>
        <v>109</v>
      </c>
    </row>
    <row r="122" spans="2:23" hidden="1">
      <c r="B122" s="26"/>
      <c r="C122" s="16">
        <v>120</v>
      </c>
      <c r="D122" s="26"/>
      <c r="E122" s="26"/>
      <c r="F122" s="2" t="s">
        <v>122</v>
      </c>
      <c r="G122" s="4" t="str">
        <f>VLOOKUP(D122,兵种!B:D,2,0)</f>
        <v>老百姓</v>
      </c>
      <c r="H122" s="18">
        <f>VLOOKUP(D122,兵种!B:D,3,0)</f>
        <v>100</v>
      </c>
      <c r="I122" s="16" t="str">
        <f>VLOOKUP(E122,绝技!B:C,2,0)</f>
        <v>无</v>
      </c>
      <c r="J122" s="31">
        <v>13</v>
      </c>
      <c r="K122" s="31">
        <v>3</v>
      </c>
      <c r="L122" s="31">
        <v>27</v>
      </c>
      <c r="M122" s="33">
        <v>62</v>
      </c>
      <c r="N122" s="1">
        <f>SUM(J122:M122)</f>
        <v>105</v>
      </c>
      <c r="O122" s="34">
        <v>1</v>
      </c>
      <c r="P122" s="1">
        <f>INT(O122*(H122+J122+K122))</f>
        <v>116</v>
      </c>
      <c r="Q122" s="1">
        <f>INT(J122*O122*1)</f>
        <v>13</v>
      </c>
      <c r="R122" s="1">
        <f>INT(J122*O122*0.7)</f>
        <v>9</v>
      </c>
      <c r="S122" s="1">
        <f>INT(K122*O122*1)</f>
        <v>3</v>
      </c>
      <c r="T122" s="1">
        <f>INT(K122*O122*0.7)</f>
        <v>2</v>
      </c>
      <c r="U122" s="1">
        <f>INT(L122*O122*1)</f>
        <v>27</v>
      </c>
      <c r="V122" s="1">
        <f>INT(L122*O122*0.7)</f>
        <v>18</v>
      </c>
      <c r="W122" s="1">
        <f>SUM(Q122,S122,U122)</f>
        <v>43</v>
      </c>
    </row>
    <row r="123" spans="2:23" hidden="1">
      <c r="B123" s="26"/>
      <c r="C123" s="16">
        <v>121</v>
      </c>
      <c r="D123" s="26">
        <v>5</v>
      </c>
      <c r="E123" s="26"/>
      <c r="F123" s="2" t="s">
        <v>123</v>
      </c>
      <c r="G123" s="4" t="str">
        <f>VLOOKUP(D123,兵种!B:D,2,0)</f>
        <v>霹雳车</v>
      </c>
      <c r="H123" s="18">
        <f>VLOOKUP(D123,兵种!B:D,3,0)</f>
        <v>100</v>
      </c>
      <c r="I123" s="16" t="str">
        <f>VLOOKUP(E123,绝技!B:C,2,0)</f>
        <v>无</v>
      </c>
      <c r="J123" s="31">
        <v>77</v>
      </c>
      <c r="K123" s="31">
        <v>82</v>
      </c>
      <c r="L123" s="31">
        <v>68</v>
      </c>
      <c r="M123" s="33">
        <v>60</v>
      </c>
      <c r="N123" s="1">
        <f>SUM(J123:M123)</f>
        <v>287</v>
      </c>
      <c r="O123" s="34">
        <v>1</v>
      </c>
      <c r="P123" s="1">
        <f>INT(O123*(H123+J123+K123))</f>
        <v>259</v>
      </c>
      <c r="Q123" s="1">
        <f>INT(J123*O123*1)</f>
        <v>77</v>
      </c>
      <c r="R123" s="1">
        <f>INT(J123*O123*0.7)</f>
        <v>53</v>
      </c>
      <c r="S123" s="1">
        <f>INT(K123*O123*1)</f>
        <v>82</v>
      </c>
      <c r="T123" s="1">
        <f>INT(K123*O123*0.7)</f>
        <v>57</v>
      </c>
      <c r="U123" s="1">
        <f>INT(L123*O123*1)</f>
        <v>68</v>
      </c>
      <c r="V123" s="1">
        <f>INT(L123*O123*0.7)</f>
        <v>47</v>
      </c>
      <c r="W123" s="1">
        <f>SUM(Q123,S123,U123)</f>
        <v>227</v>
      </c>
    </row>
    <row r="124" spans="2:23" hidden="1">
      <c r="B124" s="26"/>
      <c r="C124" s="16">
        <v>122</v>
      </c>
      <c r="D124" s="26"/>
      <c r="E124" s="26"/>
      <c r="F124" s="2" t="s">
        <v>124</v>
      </c>
      <c r="G124" s="4" t="str">
        <f>VLOOKUP(D124,兵种!B:D,2,0)</f>
        <v>老百姓</v>
      </c>
      <c r="H124" s="18">
        <f>VLOOKUP(D124,兵种!B:D,3,0)</f>
        <v>100</v>
      </c>
      <c r="I124" s="16" t="str">
        <f>VLOOKUP(E124,绝技!B:C,2,0)</f>
        <v>无</v>
      </c>
      <c r="J124" s="31">
        <v>20</v>
      </c>
      <c r="K124" s="31">
        <v>32</v>
      </c>
      <c r="L124" s="31">
        <v>74</v>
      </c>
      <c r="M124" s="33">
        <v>71</v>
      </c>
      <c r="N124" s="1">
        <f>SUM(J124:M124)</f>
        <v>197</v>
      </c>
      <c r="O124" s="34">
        <v>1</v>
      </c>
      <c r="P124" s="1">
        <f>INT(O124*(H124+J124+K124))</f>
        <v>152</v>
      </c>
      <c r="Q124" s="1">
        <f>INT(J124*O124*1)</f>
        <v>20</v>
      </c>
      <c r="R124" s="1">
        <f>INT(J124*O124*0.7)</f>
        <v>14</v>
      </c>
      <c r="S124" s="1">
        <f>INT(K124*O124*1)</f>
        <v>32</v>
      </c>
      <c r="T124" s="1">
        <f>INT(K124*O124*0.7)</f>
        <v>22</v>
      </c>
      <c r="U124" s="1">
        <f>INT(L124*O124*1)</f>
        <v>74</v>
      </c>
      <c r="V124" s="1">
        <f>INT(L124*O124*0.7)</f>
        <v>51</v>
      </c>
      <c r="W124" s="1">
        <f>SUM(Q124,S124,U124)</f>
        <v>126</v>
      </c>
    </row>
    <row r="125" spans="2:23" hidden="1">
      <c r="B125" s="26"/>
      <c r="C125" s="16">
        <v>123</v>
      </c>
      <c r="D125" s="26">
        <v>2</v>
      </c>
      <c r="E125" s="26"/>
      <c r="F125" s="2" t="s">
        <v>125</v>
      </c>
      <c r="G125" s="4" t="str">
        <f>VLOOKUP(D125,兵种!B:D,2,0)</f>
        <v>亲卫队</v>
      </c>
      <c r="H125" s="18">
        <f>VLOOKUP(D125,兵种!B:D,3,0)</f>
        <v>200</v>
      </c>
      <c r="I125" s="16" t="str">
        <f>VLOOKUP(E125,绝技!B:C,2,0)</f>
        <v>无</v>
      </c>
      <c r="J125" s="31">
        <v>79</v>
      </c>
      <c r="K125" s="31">
        <v>97</v>
      </c>
      <c r="L125" s="31">
        <v>42</v>
      </c>
      <c r="M125" s="33">
        <v>32</v>
      </c>
      <c r="N125" s="1">
        <f>SUM(J125:M125)</f>
        <v>250</v>
      </c>
      <c r="O125" s="34">
        <v>1</v>
      </c>
      <c r="P125" s="1">
        <f>INT(O125*(H125+J125+K125))</f>
        <v>376</v>
      </c>
      <c r="Q125" s="1">
        <f>INT(J125*O125*1)</f>
        <v>79</v>
      </c>
      <c r="R125" s="1">
        <f>INT(J125*O125*0.7)</f>
        <v>55</v>
      </c>
      <c r="S125" s="1">
        <f>INT(K125*O125*1)</f>
        <v>97</v>
      </c>
      <c r="T125" s="1">
        <f>INT(K125*O125*0.7)</f>
        <v>67</v>
      </c>
      <c r="U125" s="1">
        <f>INT(L125*O125*1)</f>
        <v>42</v>
      </c>
      <c r="V125" s="1">
        <f>INT(L125*O125*0.7)</f>
        <v>29</v>
      </c>
      <c r="W125" s="1">
        <f>SUM(Q125,S125,U125)</f>
        <v>218</v>
      </c>
    </row>
    <row r="126" spans="2:23" hidden="1">
      <c r="B126" s="26"/>
      <c r="C126" s="16">
        <v>124</v>
      </c>
      <c r="D126" s="26">
        <v>1</v>
      </c>
      <c r="E126" s="26"/>
      <c r="F126" s="2" t="s">
        <v>126</v>
      </c>
      <c r="G126" s="4" t="str">
        <f>VLOOKUP(D126,兵种!B:D,2,0)</f>
        <v>近卫军</v>
      </c>
      <c r="H126" s="18">
        <f>VLOOKUP(D126,兵种!B:D,3,0)</f>
        <v>250</v>
      </c>
      <c r="I126" s="16" t="str">
        <f>VLOOKUP(E126,绝技!B:C,2,0)</f>
        <v>无</v>
      </c>
      <c r="J126" s="31">
        <v>81</v>
      </c>
      <c r="K126" s="31">
        <v>94</v>
      </c>
      <c r="L126" s="31">
        <v>69</v>
      </c>
      <c r="M126" s="33">
        <v>49</v>
      </c>
      <c r="N126" s="1">
        <f>SUM(J126:M126)</f>
        <v>293</v>
      </c>
      <c r="O126" s="34">
        <v>1</v>
      </c>
      <c r="P126" s="1">
        <f>INT(O126*(H126+J126+K126))</f>
        <v>425</v>
      </c>
      <c r="Q126" s="1">
        <f>INT(J126*O126*1)</f>
        <v>81</v>
      </c>
      <c r="R126" s="1">
        <f>INT(J126*O126*0.7)</f>
        <v>56</v>
      </c>
      <c r="S126" s="1">
        <f>INT(K126*O126*1)</f>
        <v>94</v>
      </c>
      <c r="T126" s="1">
        <f>INT(K126*O126*0.7)</f>
        <v>65</v>
      </c>
      <c r="U126" s="1">
        <f>INT(L126*O126*1)</f>
        <v>69</v>
      </c>
      <c r="V126" s="1">
        <f>INT(L126*O126*0.7)</f>
        <v>48</v>
      </c>
      <c r="W126" s="1">
        <f>SUM(Q126,S126,U126)</f>
        <v>244</v>
      </c>
    </row>
    <row r="127" spans="2:23" hidden="1">
      <c r="B127" s="26"/>
      <c r="C127" s="16">
        <v>125</v>
      </c>
      <c r="D127" s="26">
        <v>1</v>
      </c>
      <c r="E127" s="26"/>
      <c r="F127" s="2" t="s">
        <v>127</v>
      </c>
      <c r="G127" s="4" t="str">
        <f>VLOOKUP(D127,兵种!B:D,2,0)</f>
        <v>近卫军</v>
      </c>
      <c r="H127" s="18">
        <f>VLOOKUP(D127,兵种!B:D,3,0)</f>
        <v>250</v>
      </c>
      <c r="I127" s="16" t="str">
        <f>VLOOKUP(E127,绝技!B:C,2,0)</f>
        <v>无</v>
      </c>
      <c r="J127" s="31">
        <v>82</v>
      </c>
      <c r="K127" s="31">
        <v>78</v>
      </c>
      <c r="L127" s="31">
        <v>51</v>
      </c>
      <c r="M127" s="33">
        <v>18</v>
      </c>
      <c r="N127" s="1">
        <f>SUM(J127:M127)</f>
        <v>229</v>
      </c>
      <c r="O127" s="34">
        <v>1</v>
      </c>
      <c r="P127" s="1">
        <f>INT(O127*(H127+J127+K127))</f>
        <v>410</v>
      </c>
      <c r="Q127" s="1">
        <f>INT(J127*O127*1)</f>
        <v>82</v>
      </c>
      <c r="R127" s="1">
        <f>INT(J127*O127*0.7)</f>
        <v>57</v>
      </c>
      <c r="S127" s="1">
        <f>INT(K127*O127*1)</f>
        <v>78</v>
      </c>
      <c r="T127" s="1">
        <f>INT(K127*O127*0.7)</f>
        <v>54</v>
      </c>
      <c r="U127" s="1">
        <f>INT(L127*O127*1)</f>
        <v>51</v>
      </c>
      <c r="V127" s="1">
        <f>INT(L127*O127*0.7)</f>
        <v>35</v>
      </c>
      <c r="W127" s="1">
        <f>SUM(Q127,S127,U127)</f>
        <v>211</v>
      </c>
    </row>
    <row r="128" spans="2:23" hidden="1">
      <c r="B128" s="26"/>
      <c r="C128" s="16">
        <v>126</v>
      </c>
      <c r="D128" s="26">
        <v>1</v>
      </c>
      <c r="E128" s="26"/>
      <c r="F128" s="2" t="s">
        <v>128</v>
      </c>
      <c r="G128" s="4" t="str">
        <f>VLOOKUP(D128,兵种!B:D,2,0)</f>
        <v>近卫军</v>
      </c>
      <c r="H128" s="18">
        <f>VLOOKUP(D128,兵种!B:D,3,0)</f>
        <v>250</v>
      </c>
      <c r="I128" s="16" t="str">
        <f>VLOOKUP(E128,绝技!B:C,2,0)</f>
        <v>无</v>
      </c>
      <c r="J128" s="31">
        <v>23</v>
      </c>
      <c r="K128" s="31">
        <v>7</v>
      </c>
      <c r="L128" s="31">
        <v>88</v>
      </c>
      <c r="M128" s="33">
        <v>73</v>
      </c>
      <c r="N128" s="1">
        <f>SUM(J128:M128)</f>
        <v>191</v>
      </c>
      <c r="O128" s="34">
        <v>1</v>
      </c>
      <c r="P128" s="1">
        <f>INT(O128*(H128+J128+K128))</f>
        <v>280</v>
      </c>
      <c r="Q128" s="1">
        <f>INT(J128*O128*1)</f>
        <v>23</v>
      </c>
      <c r="R128" s="1">
        <f>INT(J128*O128*0.7)</f>
        <v>16</v>
      </c>
      <c r="S128" s="1">
        <f>INT(K128*O128*1)</f>
        <v>7</v>
      </c>
      <c r="T128" s="1">
        <f>INT(K128*O128*0.7)</f>
        <v>4</v>
      </c>
      <c r="U128" s="1">
        <f>INT(L128*O128*1)</f>
        <v>88</v>
      </c>
      <c r="V128" s="1">
        <f>INT(L128*O128*0.7)</f>
        <v>61</v>
      </c>
      <c r="W128" s="1">
        <f>SUM(Q128,S128,U128)</f>
        <v>118</v>
      </c>
    </row>
    <row r="129" spans="2:23" hidden="1">
      <c r="B129" s="26"/>
      <c r="C129" s="16">
        <v>127</v>
      </c>
      <c r="D129" s="26"/>
      <c r="E129" s="26"/>
      <c r="F129" s="2" t="s">
        <v>129</v>
      </c>
      <c r="G129" s="4" t="str">
        <f>VLOOKUP(D129,兵种!B:D,2,0)</f>
        <v>老百姓</v>
      </c>
      <c r="H129" s="18">
        <f>VLOOKUP(D129,兵种!B:D,3,0)</f>
        <v>100</v>
      </c>
      <c r="I129" s="16" t="str">
        <f>VLOOKUP(E129,绝技!B:C,2,0)</f>
        <v>无</v>
      </c>
      <c r="J129" s="31">
        <v>67</v>
      </c>
      <c r="K129" s="31">
        <v>78</v>
      </c>
      <c r="L129" s="31">
        <v>31</v>
      </c>
      <c r="M129" s="33">
        <v>32</v>
      </c>
      <c r="N129" s="1">
        <f>SUM(J129:M129)</f>
        <v>208</v>
      </c>
      <c r="O129" s="34">
        <v>1</v>
      </c>
      <c r="P129" s="1">
        <f>INT(O129*(H129+J129+K129))</f>
        <v>245</v>
      </c>
      <c r="Q129" s="1">
        <f>INT(J129*O129*1)</f>
        <v>67</v>
      </c>
      <c r="R129" s="1">
        <f>INT(J129*O129*0.7)</f>
        <v>46</v>
      </c>
      <c r="S129" s="1">
        <f>INT(K129*O129*1)</f>
        <v>78</v>
      </c>
      <c r="T129" s="1">
        <f>INT(K129*O129*0.7)</f>
        <v>54</v>
      </c>
      <c r="U129" s="1">
        <f>INT(L129*O129*1)</f>
        <v>31</v>
      </c>
      <c r="V129" s="1">
        <f>INT(L129*O129*0.7)</f>
        <v>21</v>
      </c>
      <c r="W129" s="1">
        <f>SUM(Q129,S129,U129)</f>
        <v>176</v>
      </c>
    </row>
    <row r="130" spans="2:23" hidden="1">
      <c r="B130" s="26"/>
      <c r="C130" s="16">
        <v>128</v>
      </c>
      <c r="D130" s="26"/>
      <c r="E130" s="26"/>
      <c r="F130" s="2" t="s">
        <v>130</v>
      </c>
      <c r="G130" s="4" t="str">
        <f>VLOOKUP(D130,兵种!B:D,2,0)</f>
        <v>老百姓</v>
      </c>
      <c r="H130" s="18">
        <f>VLOOKUP(D130,兵种!B:D,3,0)</f>
        <v>100</v>
      </c>
      <c r="I130" s="16" t="str">
        <f>VLOOKUP(E130,绝技!B:C,2,0)</f>
        <v>无</v>
      </c>
      <c r="J130" s="31">
        <v>57</v>
      </c>
      <c r="K130" s="31">
        <v>62</v>
      </c>
      <c r="L130" s="31">
        <v>59</v>
      </c>
      <c r="M130" s="33">
        <v>54</v>
      </c>
      <c r="N130" s="1">
        <f>SUM(J130:M130)</f>
        <v>232</v>
      </c>
      <c r="O130" s="34">
        <v>1</v>
      </c>
      <c r="P130" s="1">
        <f>INT(O130*(H130+J130+K130))</f>
        <v>219</v>
      </c>
      <c r="Q130" s="1">
        <f>INT(J130*O130*1)</f>
        <v>57</v>
      </c>
      <c r="R130" s="1">
        <f>INT(J130*O130*0.7)</f>
        <v>39</v>
      </c>
      <c r="S130" s="1">
        <f>INT(K130*O130*1)</f>
        <v>62</v>
      </c>
      <c r="T130" s="1">
        <f>INT(K130*O130*0.7)</f>
        <v>43</v>
      </c>
      <c r="U130" s="1">
        <f>INT(L130*O130*1)</f>
        <v>59</v>
      </c>
      <c r="V130" s="1">
        <f>INT(L130*O130*0.7)</f>
        <v>41</v>
      </c>
      <c r="W130" s="1">
        <f>SUM(Q130,S130,U130)</f>
        <v>178</v>
      </c>
    </row>
    <row r="131" spans="2:23" hidden="1">
      <c r="B131" s="26"/>
      <c r="C131" s="16">
        <v>129</v>
      </c>
      <c r="D131" s="26"/>
      <c r="E131" s="26"/>
      <c r="F131" s="2" t="s">
        <v>131</v>
      </c>
      <c r="G131" s="4" t="str">
        <f>VLOOKUP(D131,兵种!B:D,2,0)</f>
        <v>老百姓</v>
      </c>
      <c r="H131" s="18">
        <f>VLOOKUP(D131,兵种!B:D,3,0)</f>
        <v>100</v>
      </c>
      <c r="I131" s="16" t="str">
        <f>VLOOKUP(E131,绝技!B:C,2,0)</f>
        <v>无</v>
      </c>
      <c r="J131" s="31">
        <v>52</v>
      </c>
      <c r="K131" s="31">
        <v>23</v>
      </c>
      <c r="L131" s="31">
        <v>72</v>
      </c>
      <c r="M131" s="33">
        <v>78</v>
      </c>
      <c r="N131" s="1">
        <f>SUM(J131:M131)</f>
        <v>225</v>
      </c>
      <c r="O131" s="34">
        <v>1</v>
      </c>
      <c r="P131" s="1">
        <f>INT(O131*(H131+J131+K131))</f>
        <v>175</v>
      </c>
      <c r="Q131" s="1">
        <f>INT(J131*O131*1)</f>
        <v>52</v>
      </c>
      <c r="R131" s="1">
        <f>INT(J131*O131*0.7)</f>
        <v>36</v>
      </c>
      <c r="S131" s="1">
        <f>INT(K131*O131*1)</f>
        <v>23</v>
      </c>
      <c r="T131" s="1">
        <f>INT(K131*O131*0.7)</f>
        <v>16</v>
      </c>
      <c r="U131" s="1">
        <f>INT(L131*O131*1)</f>
        <v>72</v>
      </c>
      <c r="V131" s="1">
        <f>INT(L131*O131*0.7)</f>
        <v>50</v>
      </c>
      <c r="W131" s="1">
        <f>SUM(Q131,S131,U131)</f>
        <v>147</v>
      </c>
    </row>
    <row r="132" spans="2:23" hidden="1">
      <c r="B132" s="26"/>
      <c r="C132" s="16">
        <v>130</v>
      </c>
      <c r="D132" s="26"/>
      <c r="E132" s="26"/>
      <c r="F132" s="2" t="s">
        <v>132</v>
      </c>
      <c r="G132" s="4" t="str">
        <f>VLOOKUP(D132,兵种!B:D,2,0)</f>
        <v>老百姓</v>
      </c>
      <c r="H132" s="18">
        <f>VLOOKUP(D132,兵种!B:D,3,0)</f>
        <v>100</v>
      </c>
      <c r="I132" s="16" t="str">
        <f>VLOOKUP(E132,绝技!B:C,2,0)</f>
        <v>无</v>
      </c>
      <c r="J132" s="31">
        <v>46</v>
      </c>
      <c r="K132" s="31">
        <v>29</v>
      </c>
      <c r="L132" s="31">
        <v>73</v>
      </c>
      <c r="M132" s="33">
        <v>74</v>
      </c>
      <c r="N132" s="1">
        <f>SUM(J132:M132)</f>
        <v>222</v>
      </c>
      <c r="O132" s="34">
        <v>1</v>
      </c>
      <c r="P132" s="1">
        <f>INT(O132*(H132+J132+K132))</f>
        <v>175</v>
      </c>
      <c r="Q132" s="1">
        <f>INT(J132*O132*1)</f>
        <v>46</v>
      </c>
      <c r="R132" s="1">
        <f>INT(J132*O132*0.7)</f>
        <v>32</v>
      </c>
      <c r="S132" s="1">
        <f>INT(K132*O132*1)</f>
        <v>29</v>
      </c>
      <c r="T132" s="1">
        <f>INT(K132*O132*0.7)</f>
        <v>20</v>
      </c>
      <c r="U132" s="1">
        <f>INT(L132*O132*1)</f>
        <v>73</v>
      </c>
      <c r="V132" s="1">
        <f>INT(L132*O132*0.7)</f>
        <v>51</v>
      </c>
      <c r="W132" s="1">
        <f>SUM(Q132,S132,U132)</f>
        <v>148</v>
      </c>
    </row>
    <row r="133" spans="2:23" hidden="1">
      <c r="B133" s="26"/>
      <c r="C133" s="16">
        <v>131</v>
      </c>
      <c r="D133" s="26"/>
      <c r="E133" s="26"/>
      <c r="F133" s="2" t="s">
        <v>133</v>
      </c>
      <c r="G133" s="4" t="str">
        <f>VLOOKUP(D133,兵种!B:D,2,0)</f>
        <v>老百姓</v>
      </c>
      <c r="H133" s="18">
        <f>VLOOKUP(D133,兵种!B:D,3,0)</f>
        <v>100</v>
      </c>
      <c r="I133" s="16" t="str">
        <f>VLOOKUP(E133,绝技!B:C,2,0)</f>
        <v>无</v>
      </c>
      <c r="J133" s="31">
        <v>72</v>
      </c>
      <c r="K133" s="31">
        <v>79</v>
      </c>
      <c r="L133" s="31">
        <v>38</v>
      </c>
      <c r="M133" s="33">
        <v>40</v>
      </c>
      <c r="N133" s="1">
        <f>SUM(J133:M133)</f>
        <v>229</v>
      </c>
      <c r="O133" s="34">
        <v>1</v>
      </c>
      <c r="P133" s="1">
        <f>INT(O133*(H133+J133+K133))</f>
        <v>251</v>
      </c>
      <c r="Q133" s="1">
        <f>INT(J133*O133*1)</f>
        <v>72</v>
      </c>
      <c r="R133" s="1">
        <f>INT(J133*O133*0.7)</f>
        <v>50</v>
      </c>
      <c r="S133" s="1">
        <f>INT(K133*O133*1)</f>
        <v>79</v>
      </c>
      <c r="T133" s="1">
        <f>INT(K133*O133*0.7)</f>
        <v>55</v>
      </c>
      <c r="U133" s="1">
        <f>INT(L133*O133*1)</f>
        <v>38</v>
      </c>
      <c r="V133" s="1">
        <f>INT(L133*O133*0.7)</f>
        <v>26</v>
      </c>
      <c r="W133" s="1">
        <f>SUM(Q133,S133,U133)</f>
        <v>189</v>
      </c>
    </row>
    <row r="134" spans="2:23" hidden="1">
      <c r="B134" s="26"/>
      <c r="C134" s="16">
        <v>132</v>
      </c>
      <c r="D134" s="26"/>
      <c r="E134" s="26"/>
      <c r="F134" s="2" t="s">
        <v>134</v>
      </c>
      <c r="G134" s="4" t="str">
        <f>VLOOKUP(D134,兵种!B:D,2,0)</f>
        <v>老百姓</v>
      </c>
      <c r="H134" s="18">
        <f>VLOOKUP(D134,兵种!B:D,3,0)</f>
        <v>100</v>
      </c>
      <c r="I134" s="16" t="str">
        <f>VLOOKUP(E134,绝技!B:C,2,0)</f>
        <v>无</v>
      </c>
      <c r="J134" s="31">
        <v>39</v>
      </c>
      <c r="K134" s="31">
        <v>52</v>
      </c>
      <c r="L134" s="31">
        <v>65</v>
      </c>
      <c r="M134" s="33">
        <v>52</v>
      </c>
      <c r="N134" s="1">
        <f>SUM(J134:M134)</f>
        <v>208</v>
      </c>
      <c r="O134" s="34">
        <v>1</v>
      </c>
      <c r="P134" s="1">
        <f>INT(O134*(H134+J134+K134))</f>
        <v>191</v>
      </c>
      <c r="Q134" s="1">
        <f>INT(J134*O134*1)</f>
        <v>39</v>
      </c>
      <c r="R134" s="1">
        <f>INT(J134*O134*0.7)</f>
        <v>27</v>
      </c>
      <c r="S134" s="1">
        <f>INT(K134*O134*1)</f>
        <v>52</v>
      </c>
      <c r="T134" s="1">
        <f>INT(K134*O134*0.7)</f>
        <v>36</v>
      </c>
      <c r="U134" s="1">
        <f>INT(L134*O134*1)</f>
        <v>65</v>
      </c>
      <c r="V134" s="1">
        <f>INT(L134*O134*0.7)</f>
        <v>45</v>
      </c>
      <c r="W134" s="1">
        <f>SUM(Q134,S134,U134)</f>
        <v>156</v>
      </c>
    </row>
    <row r="135" spans="2:23" hidden="1">
      <c r="B135" s="26"/>
      <c r="C135" s="16">
        <v>133</v>
      </c>
      <c r="D135" s="26"/>
      <c r="E135" s="26"/>
      <c r="F135" s="2" t="s">
        <v>135</v>
      </c>
      <c r="G135" s="4" t="str">
        <f>VLOOKUP(D135,兵种!B:D,2,0)</f>
        <v>老百姓</v>
      </c>
      <c r="H135" s="18">
        <f>VLOOKUP(D135,兵种!B:D,3,0)</f>
        <v>100</v>
      </c>
      <c r="I135" s="16" t="str">
        <f>VLOOKUP(E135,绝技!B:C,2,0)</f>
        <v>无</v>
      </c>
      <c r="J135" s="31">
        <v>38</v>
      </c>
      <c r="K135" s="31">
        <v>60</v>
      </c>
      <c r="L135" s="31">
        <v>21</v>
      </c>
      <c r="M135" s="33">
        <v>26</v>
      </c>
      <c r="N135" s="1">
        <f>SUM(J135:M135)</f>
        <v>145</v>
      </c>
      <c r="O135" s="34">
        <v>1</v>
      </c>
      <c r="P135" s="1">
        <f>INT(O135*(H135+J135+K135))</f>
        <v>198</v>
      </c>
      <c r="Q135" s="1">
        <f>INT(J135*O135*1)</f>
        <v>38</v>
      </c>
      <c r="R135" s="1">
        <f>INT(J135*O135*0.7)</f>
        <v>26</v>
      </c>
      <c r="S135" s="1">
        <f>INT(K135*O135*1)</f>
        <v>60</v>
      </c>
      <c r="T135" s="1">
        <f>INT(K135*O135*0.7)</f>
        <v>42</v>
      </c>
      <c r="U135" s="1">
        <f>INT(L135*O135*1)</f>
        <v>21</v>
      </c>
      <c r="V135" s="1">
        <f>INT(L135*O135*0.7)</f>
        <v>14</v>
      </c>
      <c r="W135" s="1">
        <f>SUM(Q135,S135,U135)</f>
        <v>119</v>
      </c>
    </row>
    <row r="136" spans="2:23" hidden="1">
      <c r="B136" s="26"/>
      <c r="C136" s="16">
        <v>134</v>
      </c>
      <c r="D136" s="26"/>
      <c r="E136" s="26"/>
      <c r="F136" s="2" t="s">
        <v>136</v>
      </c>
      <c r="G136" s="4" t="str">
        <f>VLOOKUP(D136,兵种!B:D,2,0)</f>
        <v>老百姓</v>
      </c>
      <c r="H136" s="18">
        <f>VLOOKUP(D136,兵种!B:D,3,0)</f>
        <v>100</v>
      </c>
      <c r="I136" s="16" t="str">
        <f>VLOOKUP(E136,绝技!B:C,2,0)</f>
        <v>无</v>
      </c>
      <c r="J136" s="31">
        <v>50</v>
      </c>
      <c r="K136" s="31">
        <v>41</v>
      </c>
      <c r="L136" s="31">
        <v>67</v>
      </c>
      <c r="M136" s="33">
        <v>56</v>
      </c>
      <c r="N136" s="1">
        <f>SUM(J136:M136)</f>
        <v>214</v>
      </c>
      <c r="O136" s="34">
        <v>1</v>
      </c>
      <c r="P136" s="1">
        <f>INT(O136*(H136+J136+K136))</f>
        <v>191</v>
      </c>
      <c r="Q136" s="1">
        <f>INT(J136*O136*1)</f>
        <v>50</v>
      </c>
      <c r="R136" s="1">
        <f>INT(J136*O136*0.7)</f>
        <v>35</v>
      </c>
      <c r="S136" s="1">
        <f>INT(K136*O136*1)</f>
        <v>41</v>
      </c>
      <c r="T136" s="1">
        <f>INT(K136*O136*0.7)</f>
        <v>28</v>
      </c>
      <c r="U136" s="1">
        <f>INT(L136*O136*1)</f>
        <v>67</v>
      </c>
      <c r="V136" s="1">
        <f>INT(L136*O136*0.7)</f>
        <v>46</v>
      </c>
      <c r="W136" s="1">
        <f>SUM(Q136,S136,U136)</f>
        <v>158</v>
      </c>
    </row>
    <row r="137" spans="2:23" hidden="1">
      <c r="B137" s="26"/>
      <c r="C137" s="16">
        <v>135</v>
      </c>
      <c r="D137" s="26"/>
      <c r="E137" s="26"/>
      <c r="F137" s="2" t="s">
        <v>137</v>
      </c>
      <c r="G137" s="4" t="str">
        <f>VLOOKUP(D137,兵种!B:D,2,0)</f>
        <v>老百姓</v>
      </c>
      <c r="H137" s="18">
        <f>VLOOKUP(D137,兵种!B:D,3,0)</f>
        <v>100</v>
      </c>
      <c r="I137" s="16" t="str">
        <f>VLOOKUP(E137,绝技!B:C,2,0)</f>
        <v>无</v>
      </c>
      <c r="J137" s="31">
        <v>63</v>
      </c>
      <c r="K137" s="31">
        <v>52</v>
      </c>
      <c r="L137" s="31">
        <v>41</v>
      </c>
      <c r="M137" s="33">
        <v>40</v>
      </c>
      <c r="N137" s="1">
        <f>SUM(J137:M137)</f>
        <v>196</v>
      </c>
      <c r="O137" s="34">
        <v>1</v>
      </c>
      <c r="P137" s="1">
        <f>INT(O137*(H137+J137+K137))</f>
        <v>215</v>
      </c>
      <c r="Q137" s="1">
        <f>INT(J137*O137*1)</f>
        <v>63</v>
      </c>
      <c r="R137" s="1">
        <f>INT(J137*O137*0.7)</f>
        <v>44</v>
      </c>
      <c r="S137" s="1">
        <f>INT(K137*O137*1)</f>
        <v>52</v>
      </c>
      <c r="T137" s="1">
        <f>INT(K137*O137*0.7)</f>
        <v>36</v>
      </c>
      <c r="U137" s="1">
        <f>INT(L137*O137*1)</f>
        <v>41</v>
      </c>
      <c r="V137" s="1">
        <f>INT(L137*O137*0.7)</f>
        <v>28</v>
      </c>
      <c r="W137" s="1">
        <f>SUM(Q137,S137,U137)</f>
        <v>156</v>
      </c>
    </row>
    <row r="138" spans="2:23" hidden="1">
      <c r="B138" s="26"/>
      <c r="C138" s="16">
        <v>136</v>
      </c>
      <c r="D138" s="26">
        <v>4</v>
      </c>
      <c r="E138" s="26"/>
      <c r="F138" s="2" t="s">
        <v>138</v>
      </c>
      <c r="G138" s="4" t="str">
        <f>VLOOKUP(D138,兵种!B:D,2,0)</f>
        <v>弓弩手</v>
      </c>
      <c r="H138" s="18">
        <f>VLOOKUP(D138,兵种!B:D,3,0)</f>
        <v>150</v>
      </c>
      <c r="I138" s="16" t="str">
        <f>VLOOKUP(E138,绝技!B:C,2,0)</f>
        <v>无</v>
      </c>
      <c r="J138" s="31">
        <v>93</v>
      </c>
      <c r="K138" s="31">
        <v>89</v>
      </c>
      <c r="L138" s="31">
        <v>93</v>
      </c>
      <c r="M138" s="33">
        <v>67</v>
      </c>
      <c r="N138" s="1">
        <f>SUM(J138:M138)</f>
        <v>342</v>
      </c>
      <c r="O138" s="34">
        <v>1</v>
      </c>
      <c r="P138" s="1">
        <f>INT(O138*(H138+J138+K138))</f>
        <v>332</v>
      </c>
      <c r="Q138" s="1">
        <f>INT(J138*O138*1)</f>
        <v>93</v>
      </c>
      <c r="R138" s="1">
        <f>INT(J138*O138*0.7)</f>
        <v>65</v>
      </c>
      <c r="S138" s="1">
        <f>INT(K138*O138*1)</f>
        <v>89</v>
      </c>
      <c r="T138" s="1">
        <f>INT(K138*O138*0.7)</f>
        <v>62</v>
      </c>
      <c r="U138" s="1">
        <f>INT(L138*O138*1)</f>
        <v>93</v>
      </c>
      <c r="V138" s="1">
        <f>INT(L138*O138*0.7)</f>
        <v>65</v>
      </c>
      <c r="W138" s="1">
        <f>SUM(Q138,S138,U138)</f>
        <v>275</v>
      </c>
    </row>
    <row r="139" spans="2:23" hidden="1">
      <c r="B139" s="26"/>
      <c r="C139" s="16">
        <v>137</v>
      </c>
      <c r="D139" s="26"/>
      <c r="E139" s="26"/>
      <c r="F139" s="2" t="s">
        <v>139</v>
      </c>
      <c r="G139" s="4" t="str">
        <f>VLOOKUP(D139,兵种!B:D,2,0)</f>
        <v>老百姓</v>
      </c>
      <c r="H139" s="18">
        <f>VLOOKUP(D139,兵种!B:D,3,0)</f>
        <v>100</v>
      </c>
      <c r="I139" s="16" t="str">
        <f>VLOOKUP(E139,绝技!B:C,2,0)</f>
        <v>无</v>
      </c>
      <c r="J139" s="31">
        <v>43</v>
      </c>
      <c r="K139" s="31">
        <v>53</v>
      </c>
      <c r="L139" s="31">
        <v>61</v>
      </c>
      <c r="M139" s="33">
        <v>65</v>
      </c>
      <c r="N139" s="1">
        <f>SUM(J139:M139)</f>
        <v>222</v>
      </c>
      <c r="O139" s="34">
        <v>1</v>
      </c>
      <c r="P139" s="1">
        <f>INT(O139*(H139+J139+K139))</f>
        <v>196</v>
      </c>
      <c r="Q139" s="1">
        <f>INT(J139*O139*1)</f>
        <v>43</v>
      </c>
      <c r="R139" s="1">
        <f>INT(J139*O139*0.7)</f>
        <v>30</v>
      </c>
      <c r="S139" s="1">
        <f>INT(K139*O139*1)</f>
        <v>53</v>
      </c>
      <c r="T139" s="1">
        <f>INT(K139*O139*0.7)</f>
        <v>37</v>
      </c>
      <c r="U139" s="1">
        <f>INT(L139*O139*1)</f>
        <v>61</v>
      </c>
      <c r="V139" s="1">
        <f>INT(L139*O139*0.7)</f>
        <v>42</v>
      </c>
      <c r="W139" s="1">
        <f>SUM(Q139,S139,U139)</f>
        <v>157</v>
      </c>
    </row>
    <row r="140" spans="2:23" hidden="1">
      <c r="B140" s="26"/>
      <c r="C140" s="16">
        <v>138</v>
      </c>
      <c r="D140" s="26"/>
      <c r="E140" s="26"/>
      <c r="F140" s="2" t="s">
        <v>140</v>
      </c>
      <c r="G140" s="4" t="str">
        <f>VLOOKUP(D140,兵种!B:D,2,0)</f>
        <v>老百姓</v>
      </c>
      <c r="H140" s="18">
        <f>VLOOKUP(D140,兵种!B:D,3,0)</f>
        <v>100</v>
      </c>
      <c r="I140" s="16" t="str">
        <f>VLOOKUP(E140,绝技!B:C,2,0)</f>
        <v>无</v>
      </c>
      <c r="J140" s="31">
        <v>64</v>
      </c>
      <c r="K140" s="31">
        <v>69</v>
      </c>
      <c r="L140" s="31">
        <v>38</v>
      </c>
      <c r="M140" s="33">
        <v>41</v>
      </c>
      <c r="N140" s="1">
        <f>SUM(J140:M140)</f>
        <v>212</v>
      </c>
      <c r="O140" s="34">
        <v>1</v>
      </c>
      <c r="P140" s="1">
        <f>INT(O140*(H140+J140+K140))</f>
        <v>233</v>
      </c>
      <c r="Q140" s="1">
        <f>INT(J140*O140*1)</f>
        <v>64</v>
      </c>
      <c r="R140" s="1">
        <f>INT(J140*O140*0.7)</f>
        <v>44</v>
      </c>
      <c r="S140" s="1">
        <f>INT(K140*O140*1)</f>
        <v>69</v>
      </c>
      <c r="T140" s="1">
        <f>INT(K140*O140*0.7)</f>
        <v>48</v>
      </c>
      <c r="U140" s="1">
        <f>INT(L140*O140*1)</f>
        <v>38</v>
      </c>
      <c r="V140" s="1">
        <f>INT(L140*O140*0.7)</f>
        <v>26</v>
      </c>
      <c r="W140" s="1">
        <f>SUM(Q140,S140,U140)</f>
        <v>171</v>
      </c>
    </row>
    <row r="141" spans="2:23" hidden="1">
      <c r="B141" s="26"/>
      <c r="C141" s="16">
        <v>139</v>
      </c>
      <c r="D141" s="26"/>
      <c r="E141" s="26"/>
      <c r="F141" s="2" t="s">
        <v>141</v>
      </c>
      <c r="G141" s="4" t="str">
        <f>VLOOKUP(D141,兵种!B:D,2,0)</f>
        <v>老百姓</v>
      </c>
      <c r="H141" s="18">
        <f>VLOOKUP(D141,兵种!B:D,3,0)</f>
        <v>100</v>
      </c>
      <c r="I141" s="16" t="str">
        <f>VLOOKUP(E141,绝技!B:C,2,0)</f>
        <v>无</v>
      </c>
      <c r="J141" s="31">
        <v>59</v>
      </c>
      <c r="K141" s="31">
        <v>70</v>
      </c>
      <c r="L141" s="31">
        <v>23</v>
      </c>
      <c r="M141" s="33">
        <v>22</v>
      </c>
      <c r="N141" s="1">
        <f>SUM(J141:M141)</f>
        <v>174</v>
      </c>
      <c r="O141" s="34">
        <v>1</v>
      </c>
      <c r="P141" s="1">
        <f>INT(O141*(H141+J141+K141))</f>
        <v>229</v>
      </c>
      <c r="Q141" s="1">
        <f>INT(J141*O141*1)</f>
        <v>59</v>
      </c>
      <c r="R141" s="1">
        <f>INT(J141*O141*0.7)</f>
        <v>41</v>
      </c>
      <c r="S141" s="1">
        <f>INT(K141*O141*1)</f>
        <v>70</v>
      </c>
      <c r="T141" s="1">
        <f>INT(K141*O141*0.7)</f>
        <v>49</v>
      </c>
      <c r="U141" s="1">
        <f>INT(L141*O141*1)</f>
        <v>23</v>
      </c>
      <c r="V141" s="1">
        <f>INT(L141*O141*0.7)</f>
        <v>16</v>
      </c>
      <c r="W141" s="1">
        <f>SUM(Q141,S141,U141)</f>
        <v>152</v>
      </c>
    </row>
    <row r="142" spans="2:23" hidden="1">
      <c r="B142" s="26"/>
      <c r="C142" s="16">
        <v>140</v>
      </c>
      <c r="D142" s="26"/>
      <c r="E142" s="26"/>
      <c r="F142" s="2" t="s">
        <v>142</v>
      </c>
      <c r="G142" s="4" t="str">
        <f>VLOOKUP(D142,兵种!B:D,2,0)</f>
        <v>老百姓</v>
      </c>
      <c r="H142" s="18">
        <f>VLOOKUP(D142,兵种!B:D,3,0)</f>
        <v>100</v>
      </c>
      <c r="I142" s="16" t="str">
        <f>VLOOKUP(E142,绝技!B:C,2,0)</f>
        <v>无</v>
      </c>
      <c r="J142" s="31">
        <v>54</v>
      </c>
      <c r="K142" s="31">
        <v>45</v>
      </c>
      <c r="L142" s="31">
        <v>69</v>
      </c>
      <c r="M142" s="33">
        <v>72</v>
      </c>
      <c r="N142" s="1">
        <f>SUM(J142:M142)</f>
        <v>240</v>
      </c>
      <c r="O142" s="34">
        <v>1</v>
      </c>
      <c r="P142" s="1">
        <f>INT(O142*(H142+J142+K142))</f>
        <v>199</v>
      </c>
      <c r="Q142" s="1">
        <f>INT(J142*O142*1)</f>
        <v>54</v>
      </c>
      <c r="R142" s="1">
        <f>INT(J142*O142*0.7)</f>
        <v>37</v>
      </c>
      <c r="S142" s="1">
        <f>INT(K142*O142*1)</f>
        <v>45</v>
      </c>
      <c r="T142" s="1">
        <f>INT(K142*O142*0.7)</f>
        <v>31</v>
      </c>
      <c r="U142" s="1">
        <f>INT(L142*O142*1)</f>
        <v>69</v>
      </c>
      <c r="V142" s="1">
        <f>INT(L142*O142*0.7)</f>
        <v>48</v>
      </c>
      <c r="W142" s="1">
        <f>SUM(Q142,S142,U142)</f>
        <v>168</v>
      </c>
    </row>
    <row r="143" spans="2:23" hidden="1">
      <c r="B143" s="26"/>
      <c r="C143" s="16">
        <v>141</v>
      </c>
      <c r="D143" s="26"/>
      <c r="E143" s="26"/>
      <c r="F143" s="2" t="s">
        <v>143</v>
      </c>
      <c r="G143" s="4" t="str">
        <f>VLOOKUP(D143,兵种!B:D,2,0)</f>
        <v>老百姓</v>
      </c>
      <c r="H143" s="18">
        <f>VLOOKUP(D143,兵种!B:D,3,0)</f>
        <v>100</v>
      </c>
      <c r="I143" s="16" t="str">
        <f>VLOOKUP(E143,绝技!B:C,2,0)</f>
        <v>无</v>
      </c>
      <c r="J143" s="31">
        <v>51</v>
      </c>
      <c r="K143" s="31">
        <v>74</v>
      </c>
      <c r="L143" s="31">
        <v>15</v>
      </c>
      <c r="M143" s="33">
        <v>16</v>
      </c>
      <c r="N143" s="1">
        <f>SUM(J143:M143)</f>
        <v>156</v>
      </c>
      <c r="O143" s="34">
        <v>1</v>
      </c>
      <c r="P143" s="1">
        <f>INT(O143*(H143+J143+K143))</f>
        <v>225</v>
      </c>
      <c r="Q143" s="1">
        <f>INT(J143*O143*1)</f>
        <v>51</v>
      </c>
      <c r="R143" s="1">
        <f>INT(J143*O143*0.7)</f>
        <v>35</v>
      </c>
      <c r="S143" s="1">
        <f>INT(K143*O143*1)</f>
        <v>74</v>
      </c>
      <c r="T143" s="1">
        <f>INT(K143*O143*0.7)</f>
        <v>51</v>
      </c>
      <c r="U143" s="1">
        <f>INT(L143*O143*1)</f>
        <v>15</v>
      </c>
      <c r="V143" s="1">
        <f>INT(L143*O143*0.7)</f>
        <v>10</v>
      </c>
      <c r="W143" s="1">
        <f>SUM(Q143,S143,U143)</f>
        <v>140</v>
      </c>
    </row>
    <row r="144" spans="2:23" hidden="1">
      <c r="B144" s="26"/>
      <c r="C144" s="16">
        <v>142</v>
      </c>
      <c r="D144" s="26"/>
      <c r="E144" s="26"/>
      <c r="F144" s="2" t="s">
        <v>144</v>
      </c>
      <c r="G144" s="4" t="str">
        <f>VLOOKUP(D144,兵种!B:D,2,0)</f>
        <v>老百姓</v>
      </c>
      <c r="H144" s="18">
        <f>VLOOKUP(D144,兵种!B:D,3,0)</f>
        <v>100</v>
      </c>
      <c r="I144" s="16" t="str">
        <f>VLOOKUP(E144,绝技!B:C,2,0)</f>
        <v>无</v>
      </c>
      <c r="J144" s="31">
        <v>44</v>
      </c>
      <c r="K144" s="31">
        <v>66</v>
      </c>
      <c r="L144" s="31">
        <v>64</v>
      </c>
      <c r="M144" s="33">
        <v>64</v>
      </c>
      <c r="N144" s="1">
        <f>SUM(J144:M144)</f>
        <v>238</v>
      </c>
      <c r="O144" s="34">
        <v>1</v>
      </c>
      <c r="P144" s="1">
        <f>INT(O144*(H144+J144+K144))</f>
        <v>210</v>
      </c>
      <c r="Q144" s="1">
        <f>INT(J144*O144*1)</f>
        <v>44</v>
      </c>
      <c r="R144" s="1">
        <f>INT(J144*O144*0.7)</f>
        <v>30</v>
      </c>
      <c r="S144" s="1">
        <f>INT(K144*O144*1)</f>
        <v>66</v>
      </c>
      <c r="T144" s="1">
        <f>INT(K144*O144*0.7)</f>
        <v>46</v>
      </c>
      <c r="U144" s="1">
        <f>INT(L144*O144*1)</f>
        <v>64</v>
      </c>
      <c r="V144" s="1">
        <f>INT(L144*O144*0.7)</f>
        <v>44</v>
      </c>
      <c r="W144" s="1">
        <f>SUM(Q144,S144,U144)</f>
        <v>174</v>
      </c>
    </row>
    <row r="145" spans="2:23" hidden="1">
      <c r="B145" s="26"/>
      <c r="C145" s="16">
        <v>143</v>
      </c>
      <c r="D145" s="26"/>
      <c r="E145" s="26"/>
      <c r="F145" s="2" t="s">
        <v>145</v>
      </c>
      <c r="G145" s="4" t="str">
        <f>VLOOKUP(D145,兵种!B:D,2,0)</f>
        <v>老百姓</v>
      </c>
      <c r="H145" s="18">
        <f>VLOOKUP(D145,兵种!B:D,3,0)</f>
        <v>100</v>
      </c>
      <c r="I145" s="16" t="str">
        <f>VLOOKUP(E145,绝技!B:C,2,0)</f>
        <v>无</v>
      </c>
      <c r="J145" s="31">
        <v>3</v>
      </c>
      <c r="K145" s="31">
        <v>5</v>
      </c>
      <c r="L145" s="31">
        <v>67</v>
      </c>
      <c r="M145" s="33">
        <v>79</v>
      </c>
      <c r="N145" s="1">
        <f>SUM(J145:M145)</f>
        <v>154</v>
      </c>
      <c r="O145" s="34">
        <v>1</v>
      </c>
      <c r="P145" s="1">
        <f>INT(O145*(H145+J145+K145))</f>
        <v>108</v>
      </c>
      <c r="Q145" s="1">
        <f>INT(J145*O145*1)</f>
        <v>3</v>
      </c>
      <c r="R145" s="1">
        <f>INT(J145*O145*0.7)</f>
        <v>2</v>
      </c>
      <c r="S145" s="1">
        <f>INT(K145*O145*1)</f>
        <v>5</v>
      </c>
      <c r="T145" s="1">
        <f>INT(K145*O145*0.7)</f>
        <v>3</v>
      </c>
      <c r="U145" s="1">
        <f>INT(L145*O145*1)</f>
        <v>67</v>
      </c>
      <c r="V145" s="1">
        <f>INT(L145*O145*0.7)</f>
        <v>46</v>
      </c>
      <c r="W145" s="1">
        <f>SUM(Q145,S145,U145)</f>
        <v>75</v>
      </c>
    </row>
    <row r="146" spans="2:23" hidden="1">
      <c r="B146" s="26"/>
      <c r="C146" s="16">
        <v>144</v>
      </c>
      <c r="D146" s="26">
        <v>1</v>
      </c>
      <c r="E146" s="26"/>
      <c r="F146" s="2" t="s">
        <v>146</v>
      </c>
      <c r="G146" s="4" t="str">
        <f>VLOOKUP(D146,兵种!B:D,2,0)</f>
        <v>近卫军</v>
      </c>
      <c r="H146" s="18">
        <f>VLOOKUP(D146,兵种!B:D,3,0)</f>
        <v>250</v>
      </c>
      <c r="I146" s="16" t="str">
        <f>VLOOKUP(E146,绝技!B:C,2,0)</f>
        <v>无</v>
      </c>
      <c r="J146" s="31">
        <v>75</v>
      </c>
      <c r="K146" s="31">
        <v>110</v>
      </c>
      <c r="L146" s="31">
        <v>36</v>
      </c>
      <c r="M146" s="33">
        <v>20</v>
      </c>
      <c r="N146" s="1">
        <f>SUM(J146:M146)</f>
        <v>241</v>
      </c>
      <c r="O146" s="34">
        <v>1</v>
      </c>
      <c r="P146" s="1">
        <f>INT(O146*(H146+J146+K146))</f>
        <v>435</v>
      </c>
      <c r="Q146" s="1">
        <f>INT(J146*O146*1)</f>
        <v>75</v>
      </c>
      <c r="R146" s="1">
        <f>INT(J146*O146*0.7)</f>
        <v>52</v>
      </c>
      <c r="S146" s="1">
        <f>INT(K146*O146*1)</f>
        <v>110</v>
      </c>
      <c r="T146" s="1">
        <f>INT(K146*O146*0.7)</f>
        <v>77</v>
      </c>
      <c r="U146" s="1">
        <f>INT(L146*O146*1)</f>
        <v>36</v>
      </c>
      <c r="V146" s="1">
        <f>INT(L146*O146*0.7)</f>
        <v>25</v>
      </c>
      <c r="W146" s="1">
        <f>SUM(Q146,S146,U146)</f>
        <v>221</v>
      </c>
    </row>
    <row r="147" spans="2:23" hidden="1">
      <c r="B147" s="26"/>
      <c r="C147" s="16">
        <v>145</v>
      </c>
      <c r="D147" s="26">
        <v>6</v>
      </c>
      <c r="E147" s="26"/>
      <c r="F147" s="2" t="s">
        <v>147</v>
      </c>
      <c r="G147" s="4" t="str">
        <f>VLOOKUP(D147,兵种!B:D,2,0)</f>
        <v>谋略家</v>
      </c>
      <c r="H147" s="18">
        <f>VLOOKUP(D147,兵种!B:D,3,0)</f>
        <v>150</v>
      </c>
      <c r="I147" s="16" t="str">
        <f>VLOOKUP(E147,绝技!B:C,2,0)</f>
        <v>无</v>
      </c>
      <c r="J147" s="31">
        <v>36</v>
      </c>
      <c r="K147" s="31">
        <v>21</v>
      </c>
      <c r="L147" s="31">
        <v>80</v>
      </c>
      <c r="M147" s="33">
        <v>56</v>
      </c>
      <c r="N147" s="1">
        <f>SUM(J147:M147)</f>
        <v>193</v>
      </c>
      <c r="O147" s="34">
        <v>1</v>
      </c>
      <c r="P147" s="1">
        <f>INT(O147*(H147+J147+K147))</f>
        <v>207</v>
      </c>
      <c r="Q147" s="1">
        <f>INT(J147*O147*1)</f>
        <v>36</v>
      </c>
      <c r="R147" s="1">
        <f>INT(J147*O147*0.7)</f>
        <v>25</v>
      </c>
      <c r="S147" s="1">
        <f>INT(K147*O147*1)</f>
        <v>21</v>
      </c>
      <c r="T147" s="1">
        <f>INT(K147*O147*0.7)</f>
        <v>14</v>
      </c>
      <c r="U147" s="1">
        <f>INT(L147*O147*1)</f>
        <v>80</v>
      </c>
      <c r="V147" s="1">
        <f>INT(L147*O147*0.7)</f>
        <v>56</v>
      </c>
      <c r="W147" s="1">
        <f>SUM(Q147,S147,U147)</f>
        <v>137</v>
      </c>
    </row>
    <row r="148" spans="2:23" hidden="1">
      <c r="B148" s="26"/>
      <c r="C148" s="16">
        <v>146</v>
      </c>
      <c r="D148" s="26">
        <v>1</v>
      </c>
      <c r="E148" s="26"/>
      <c r="F148" s="2" t="s">
        <v>148</v>
      </c>
      <c r="G148" s="4" t="str">
        <f>VLOOKUP(D148,兵种!B:D,2,0)</f>
        <v>近卫军</v>
      </c>
      <c r="H148" s="18">
        <f>VLOOKUP(D148,兵种!B:D,3,0)</f>
        <v>250</v>
      </c>
      <c r="I148" s="16" t="str">
        <f>VLOOKUP(E148,绝技!B:C,2,0)</f>
        <v>无</v>
      </c>
      <c r="J148" s="31">
        <v>78</v>
      </c>
      <c r="K148" s="31">
        <v>83</v>
      </c>
      <c r="L148" s="31">
        <v>51</v>
      </c>
      <c r="M148" s="33">
        <v>48</v>
      </c>
      <c r="N148" s="1">
        <f>SUM(J148:M148)</f>
        <v>260</v>
      </c>
      <c r="O148" s="34">
        <v>1</v>
      </c>
      <c r="P148" s="1">
        <f>INT(O148*(H148+J148+K148))</f>
        <v>411</v>
      </c>
      <c r="Q148" s="1">
        <f>INT(J148*O148*1)</f>
        <v>78</v>
      </c>
      <c r="R148" s="1">
        <f>INT(J148*O148*0.7)</f>
        <v>54</v>
      </c>
      <c r="S148" s="1">
        <f>INT(K148*O148*1)</f>
        <v>83</v>
      </c>
      <c r="T148" s="1">
        <f>INT(K148*O148*0.7)</f>
        <v>58</v>
      </c>
      <c r="U148" s="1">
        <f>INT(L148*O148*1)</f>
        <v>51</v>
      </c>
      <c r="V148" s="1">
        <f>INT(L148*O148*0.7)</f>
        <v>35</v>
      </c>
      <c r="W148" s="1">
        <f>SUM(Q148,S148,U148)</f>
        <v>212</v>
      </c>
    </row>
    <row r="149" spans="2:23" hidden="1">
      <c r="B149" s="26"/>
      <c r="C149" s="16">
        <v>147</v>
      </c>
      <c r="D149" s="26"/>
      <c r="E149" s="26"/>
      <c r="F149" s="2" t="s">
        <v>149</v>
      </c>
      <c r="G149" s="4" t="str">
        <f>VLOOKUP(D149,兵种!B:D,2,0)</f>
        <v>老百姓</v>
      </c>
      <c r="H149" s="18">
        <f>VLOOKUP(D149,兵种!B:D,3,0)</f>
        <v>100</v>
      </c>
      <c r="I149" s="16" t="str">
        <f>VLOOKUP(E149,绝技!B:C,2,0)</f>
        <v>无</v>
      </c>
      <c r="J149" s="31">
        <v>17</v>
      </c>
      <c r="K149" s="31">
        <v>38</v>
      </c>
      <c r="L149" s="31">
        <v>64</v>
      </c>
      <c r="M149" s="33">
        <v>68</v>
      </c>
      <c r="N149" s="1">
        <f>SUM(J149:M149)</f>
        <v>187</v>
      </c>
      <c r="O149" s="34">
        <v>1</v>
      </c>
      <c r="P149" s="1">
        <f>INT(O149*(H149+J149+K149))</f>
        <v>155</v>
      </c>
      <c r="Q149" s="1">
        <f>INT(J149*O149*1)</f>
        <v>17</v>
      </c>
      <c r="R149" s="1">
        <f>INT(J149*O149*0.7)</f>
        <v>11</v>
      </c>
      <c r="S149" s="1">
        <f>INT(K149*O149*1)</f>
        <v>38</v>
      </c>
      <c r="T149" s="1">
        <f>INT(K149*O149*0.7)</f>
        <v>26</v>
      </c>
      <c r="U149" s="1">
        <f>INT(L149*O149*1)</f>
        <v>64</v>
      </c>
      <c r="V149" s="1">
        <f>INT(L149*O149*0.7)</f>
        <v>44</v>
      </c>
      <c r="W149" s="1">
        <f>SUM(Q149,S149,U149)</f>
        <v>119</v>
      </c>
    </row>
    <row r="150" spans="2:23" hidden="1">
      <c r="B150" s="26"/>
      <c r="C150" s="16">
        <v>148</v>
      </c>
      <c r="D150" s="26"/>
      <c r="E150" s="26"/>
      <c r="F150" s="2" t="s">
        <v>150</v>
      </c>
      <c r="G150" s="4" t="str">
        <f>VLOOKUP(D150,兵种!B:D,2,0)</f>
        <v>老百姓</v>
      </c>
      <c r="H150" s="18">
        <f>VLOOKUP(D150,兵种!B:D,3,0)</f>
        <v>100</v>
      </c>
      <c r="I150" s="16" t="str">
        <f>VLOOKUP(E150,绝技!B:C,2,0)</f>
        <v>无</v>
      </c>
      <c r="J150" s="31">
        <v>64</v>
      </c>
      <c r="K150" s="31">
        <v>76</v>
      </c>
      <c r="L150" s="31">
        <v>19</v>
      </c>
      <c r="M150" s="33">
        <v>19</v>
      </c>
      <c r="N150" s="1">
        <f>SUM(J150:M150)</f>
        <v>178</v>
      </c>
      <c r="O150" s="34">
        <v>1</v>
      </c>
      <c r="P150" s="1">
        <f>INT(O150*(H150+J150+K150))</f>
        <v>240</v>
      </c>
      <c r="Q150" s="1">
        <f>INT(J150*O150*1)</f>
        <v>64</v>
      </c>
      <c r="R150" s="1">
        <f>INT(J150*O150*0.7)</f>
        <v>44</v>
      </c>
      <c r="S150" s="1">
        <f>INT(K150*O150*1)</f>
        <v>76</v>
      </c>
      <c r="T150" s="1">
        <f>INT(K150*O150*0.7)</f>
        <v>53</v>
      </c>
      <c r="U150" s="1">
        <f>INT(L150*O150*1)</f>
        <v>19</v>
      </c>
      <c r="V150" s="1">
        <f>INT(L150*O150*0.7)</f>
        <v>13</v>
      </c>
      <c r="W150" s="1">
        <f>SUM(Q150,S150,U150)</f>
        <v>159</v>
      </c>
    </row>
    <row r="151" spans="2:23" hidden="1">
      <c r="B151" s="26"/>
      <c r="C151" s="16">
        <v>149</v>
      </c>
      <c r="D151" s="26"/>
      <c r="E151" s="26"/>
      <c r="F151" s="2" t="s">
        <v>151</v>
      </c>
      <c r="G151" s="4" t="str">
        <f>VLOOKUP(D151,兵种!B:D,2,0)</f>
        <v>老百姓</v>
      </c>
      <c r="H151" s="18">
        <f>VLOOKUP(D151,兵种!B:D,3,0)</f>
        <v>100</v>
      </c>
      <c r="I151" s="16" t="str">
        <f>VLOOKUP(E151,绝技!B:C,2,0)</f>
        <v>无</v>
      </c>
      <c r="J151" s="31">
        <v>52</v>
      </c>
      <c r="K151" s="31">
        <v>68</v>
      </c>
      <c r="L151" s="31">
        <v>13</v>
      </c>
      <c r="M151" s="33">
        <v>29</v>
      </c>
      <c r="N151" s="1">
        <f>SUM(J151:M151)</f>
        <v>162</v>
      </c>
      <c r="O151" s="34">
        <v>1</v>
      </c>
      <c r="P151" s="1">
        <f>INT(O151*(H151+J151+K151))</f>
        <v>220</v>
      </c>
      <c r="Q151" s="1">
        <f>INT(J151*O151*1)</f>
        <v>52</v>
      </c>
      <c r="R151" s="1">
        <f>INT(J151*O151*0.7)</f>
        <v>36</v>
      </c>
      <c r="S151" s="1">
        <f>INT(K151*O151*1)</f>
        <v>68</v>
      </c>
      <c r="T151" s="1">
        <f>INT(K151*O151*0.7)</f>
        <v>47</v>
      </c>
      <c r="U151" s="1">
        <f>INT(L151*O151*1)</f>
        <v>13</v>
      </c>
      <c r="V151" s="1">
        <f>INT(L151*O151*0.7)</f>
        <v>9</v>
      </c>
      <c r="W151" s="1">
        <f>SUM(Q151,S151,U151)</f>
        <v>133</v>
      </c>
    </row>
    <row r="152" spans="2:23" hidden="1">
      <c r="B152" s="26"/>
      <c r="C152" s="16">
        <v>150</v>
      </c>
      <c r="D152" s="26"/>
      <c r="E152" s="26"/>
      <c r="F152" s="2" t="s">
        <v>152</v>
      </c>
      <c r="G152" s="4" t="str">
        <f>VLOOKUP(D152,兵种!B:D,2,0)</f>
        <v>老百姓</v>
      </c>
      <c r="H152" s="18">
        <f>VLOOKUP(D152,兵种!B:D,3,0)</f>
        <v>100</v>
      </c>
      <c r="I152" s="16" t="str">
        <f>VLOOKUP(E152,绝技!B:C,2,0)</f>
        <v>无</v>
      </c>
      <c r="J152" s="31">
        <v>61</v>
      </c>
      <c r="K152" s="31">
        <v>34</v>
      </c>
      <c r="L152" s="31">
        <v>74</v>
      </c>
      <c r="M152" s="33">
        <v>71</v>
      </c>
      <c r="N152" s="1">
        <f>SUM(J152:M152)</f>
        <v>240</v>
      </c>
      <c r="O152" s="34">
        <v>1</v>
      </c>
      <c r="P152" s="1">
        <f>INT(O152*(H152+J152+K152))</f>
        <v>195</v>
      </c>
      <c r="Q152" s="1">
        <f>INT(J152*O152*1)</f>
        <v>61</v>
      </c>
      <c r="R152" s="1">
        <f>INT(J152*O152*0.7)</f>
        <v>42</v>
      </c>
      <c r="S152" s="1">
        <f>INT(K152*O152*1)</f>
        <v>34</v>
      </c>
      <c r="T152" s="1">
        <f>INT(K152*O152*0.7)</f>
        <v>23</v>
      </c>
      <c r="U152" s="1">
        <f>INT(L152*O152*1)</f>
        <v>74</v>
      </c>
      <c r="V152" s="1">
        <f>INT(L152*O152*0.7)</f>
        <v>51</v>
      </c>
      <c r="W152" s="1">
        <f>SUM(Q152,S152,U152)</f>
        <v>169</v>
      </c>
    </row>
    <row r="153" spans="2:23" hidden="1">
      <c r="B153" s="26"/>
      <c r="C153" s="16">
        <v>151</v>
      </c>
      <c r="D153" s="26">
        <v>4</v>
      </c>
      <c r="E153" s="26"/>
      <c r="F153" s="2" t="s">
        <v>153</v>
      </c>
      <c r="G153" s="4" t="str">
        <f>VLOOKUP(D153,兵种!B:D,2,0)</f>
        <v>弓弩手</v>
      </c>
      <c r="H153" s="18">
        <f>VLOOKUP(D153,兵种!B:D,3,0)</f>
        <v>150</v>
      </c>
      <c r="I153" s="16" t="str">
        <f>VLOOKUP(E153,绝技!B:C,2,0)</f>
        <v>无</v>
      </c>
      <c r="J153" s="31">
        <v>43</v>
      </c>
      <c r="K153" s="31">
        <v>46</v>
      </c>
      <c r="L153" s="31">
        <v>86</v>
      </c>
      <c r="M153" s="33">
        <v>81</v>
      </c>
      <c r="N153" s="1">
        <f>SUM(J153:M153)</f>
        <v>256</v>
      </c>
      <c r="O153" s="34">
        <v>1</v>
      </c>
      <c r="P153" s="1">
        <f>INT(O153*(H153+J153+K153))</f>
        <v>239</v>
      </c>
      <c r="Q153" s="1">
        <f>INT(J153*O153*1)</f>
        <v>43</v>
      </c>
      <c r="R153" s="1">
        <f>INT(J153*O153*0.7)</f>
        <v>30</v>
      </c>
      <c r="S153" s="1">
        <f>INT(K153*O153*1)</f>
        <v>46</v>
      </c>
      <c r="T153" s="1">
        <f>INT(K153*O153*0.7)</f>
        <v>32</v>
      </c>
      <c r="U153" s="1">
        <f>INT(L153*O153*1)</f>
        <v>86</v>
      </c>
      <c r="V153" s="1">
        <f>INT(L153*O153*0.7)</f>
        <v>60</v>
      </c>
      <c r="W153" s="1">
        <f>SUM(Q153,S153,U153)</f>
        <v>175</v>
      </c>
    </row>
    <row r="154" spans="2:23" hidden="1">
      <c r="B154" s="26"/>
      <c r="C154" s="16">
        <v>152</v>
      </c>
      <c r="D154" s="26">
        <v>3</v>
      </c>
      <c r="E154" s="26"/>
      <c r="F154" s="2" t="s">
        <v>154</v>
      </c>
      <c r="G154" s="4" t="str">
        <f>VLOOKUP(D154,兵种!B:D,2,0)</f>
        <v>战弓骑</v>
      </c>
      <c r="H154" s="18">
        <f>VLOOKUP(D154,兵种!B:D,3,0)</f>
        <v>200</v>
      </c>
      <c r="I154" s="16" t="str">
        <f>VLOOKUP(E154,绝技!B:C,2,0)</f>
        <v>无</v>
      </c>
      <c r="J154" s="31">
        <v>61</v>
      </c>
      <c r="K154" s="31">
        <v>80</v>
      </c>
      <c r="L154" s="31">
        <v>41</v>
      </c>
      <c r="M154" s="33">
        <v>16</v>
      </c>
      <c r="N154" s="1">
        <f>SUM(J154:M154)</f>
        <v>198</v>
      </c>
      <c r="O154" s="34">
        <v>1</v>
      </c>
      <c r="P154" s="1">
        <f>INT(O154*(H154+J154+K154))</f>
        <v>341</v>
      </c>
      <c r="Q154" s="1">
        <f>INT(J154*O154*1)</f>
        <v>61</v>
      </c>
      <c r="R154" s="1">
        <f>INT(J154*O154*0.7)</f>
        <v>42</v>
      </c>
      <c r="S154" s="1">
        <f>INT(K154*O154*1)</f>
        <v>80</v>
      </c>
      <c r="T154" s="1">
        <f>INT(K154*O154*0.7)</f>
        <v>56</v>
      </c>
      <c r="U154" s="1">
        <f>INT(L154*O154*1)</f>
        <v>41</v>
      </c>
      <c r="V154" s="1">
        <f>INT(L154*O154*0.7)</f>
        <v>28</v>
      </c>
      <c r="W154" s="1">
        <f>SUM(Q154,S154,U154)</f>
        <v>182</v>
      </c>
    </row>
    <row r="155" spans="2:23" hidden="1">
      <c r="B155" s="26"/>
      <c r="C155" s="16">
        <v>153</v>
      </c>
      <c r="D155" s="26"/>
      <c r="E155" s="26"/>
      <c r="F155" s="2" t="s">
        <v>155</v>
      </c>
      <c r="G155" s="4" t="str">
        <f>VLOOKUP(D155,兵种!B:D,2,0)</f>
        <v>老百姓</v>
      </c>
      <c r="H155" s="18">
        <f>VLOOKUP(D155,兵种!B:D,3,0)</f>
        <v>100</v>
      </c>
      <c r="I155" s="16" t="str">
        <f>VLOOKUP(E155,绝技!B:C,2,0)</f>
        <v>无</v>
      </c>
      <c r="J155" s="31">
        <v>10</v>
      </c>
      <c r="K155" s="31">
        <v>4</v>
      </c>
      <c r="L155" s="31">
        <v>63</v>
      </c>
      <c r="M155" s="33">
        <v>75</v>
      </c>
      <c r="N155" s="1">
        <f>SUM(J155:M155)</f>
        <v>152</v>
      </c>
      <c r="O155" s="34">
        <v>1</v>
      </c>
      <c r="P155" s="1">
        <f>INT(O155*(H155+J155+K155))</f>
        <v>114</v>
      </c>
      <c r="Q155" s="1">
        <f>INT(J155*O155*1)</f>
        <v>10</v>
      </c>
      <c r="R155" s="1">
        <f>INT(J155*O155*0.7)</f>
        <v>7</v>
      </c>
      <c r="S155" s="1">
        <f>INT(K155*O155*1)</f>
        <v>4</v>
      </c>
      <c r="T155" s="1">
        <f>INT(K155*O155*0.7)</f>
        <v>2</v>
      </c>
      <c r="U155" s="1">
        <f>INT(L155*O155*1)</f>
        <v>63</v>
      </c>
      <c r="V155" s="1">
        <f>INT(L155*O155*0.7)</f>
        <v>44</v>
      </c>
      <c r="W155" s="1">
        <f>SUM(Q155,S155,U155)</f>
        <v>77</v>
      </c>
    </row>
    <row r="156" spans="2:23" hidden="1">
      <c r="B156" s="26"/>
      <c r="C156" s="16">
        <v>154</v>
      </c>
      <c r="D156" s="26">
        <v>3</v>
      </c>
      <c r="E156" s="26"/>
      <c r="F156" s="2" t="s">
        <v>156</v>
      </c>
      <c r="G156" s="4" t="str">
        <f>VLOOKUP(D156,兵种!B:D,2,0)</f>
        <v>战弓骑</v>
      </c>
      <c r="H156" s="18">
        <f>VLOOKUP(D156,兵种!B:D,3,0)</f>
        <v>200</v>
      </c>
      <c r="I156" s="16" t="str">
        <f>VLOOKUP(E156,绝技!B:C,2,0)</f>
        <v>无</v>
      </c>
      <c r="J156" s="31">
        <v>79</v>
      </c>
      <c r="K156" s="31">
        <v>83</v>
      </c>
      <c r="L156" s="31">
        <v>69</v>
      </c>
      <c r="M156" s="33">
        <v>67</v>
      </c>
      <c r="N156" s="1">
        <f>SUM(J156:M156)</f>
        <v>298</v>
      </c>
      <c r="O156" s="34">
        <v>1</v>
      </c>
      <c r="P156" s="1">
        <f>INT(O156*(H156+J156+K156))</f>
        <v>362</v>
      </c>
      <c r="Q156" s="1">
        <f>INT(J156*O156*1)</f>
        <v>79</v>
      </c>
      <c r="R156" s="1">
        <f>INT(J156*O156*0.7)</f>
        <v>55</v>
      </c>
      <c r="S156" s="1">
        <f>INT(K156*O156*1)</f>
        <v>83</v>
      </c>
      <c r="T156" s="1">
        <f>INT(K156*O156*0.7)</f>
        <v>58</v>
      </c>
      <c r="U156" s="1">
        <f>INT(L156*O156*1)</f>
        <v>69</v>
      </c>
      <c r="V156" s="1">
        <f>INT(L156*O156*0.7)</f>
        <v>48</v>
      </c>
      <c r="W156" s="1">
        <f>SUM(Q156,S156,U156)</f>
        <v>231</v>
      </c>
    </row>
    <row r="157" spans="2:23" hidden="1">
      <c r="B157" s="26"/>
      <c r="C157" s="16">
        <v>155</v>
      </c>
      <c r="D157" s="26"/>
      <c r="E157" s="26"/>
      <c r="F157" s="2" t="s">
        <v>157</v>
      </c>
      <c r="G157" s="4" t="str">
        <f>VLOOKUP(D157,兵种!B:D,2,0)</f>
        <v>老百姓</v>
      </c>
      <c r="H157" s="18">
        <f>VLOOKUP(D157,兵种!B:D,3,0)</f>
        <v>100</v>
      </c>
      <c r="I157" s="16" t="str">
        <f>VLOOKUP(E157,绝技!B:C,2,0)</f>
        <v>无</v>
      </c>
      <c r="J157" s="31">
        <v>70</v>
      </c>
      <c r="K157" s="31">
        <v>74</v>
      </c>
      <c r="L157" s="31">
        <v>66</v>
      </c>
      <c r="M157" s="33">
        <v>65</v>
      </c>
      <c r="N157" s="1">
        <f>SUM(J157:M157)</f>
        <v>275</v>
      </c>
      <c r="O157" s="34">
        <v>1</v>
      </c>
      <c r="P157" s="1">
        <f>INT(O157*(H157+J157+K157))</f>
        <v>244</v>
      </c>
      <c r="Q157" s="1">
        <f>INT(J157*O157*1)</f>
        <v>70</v>
      </c>
      <c r="R157" s="1">
        <f>INT(J157*O157*0.7)</f>
        <v>49</v>
      </c>
      <c r="S157" s="1">
        <f>INT(K157*O157*1)</f>
        <v>74</v>
      </c>
      <c r="T157" s="1">
        <f>INT(K157*O157*0.7)</f>
        <v>51</v>
      </c>
      <c r="U157" s="1">
        <f>INT(L157*O157*1)</f>
        <v>66</v>
      </c>
      <c r="V157" s="1">
        <f>INT(L157*O157*0.7)</f>
        <v>46</v>
      </c>
      <c r="W157" s="1">
        <f>SUM(Q157,S157,U157)</f>
        <v>210</v>
      </c>
    </row>
    <row r="158" spans="2:23" hidden="1">
      <c r="B158" s="26"/>
      <c r="C158" s="16">
        <v>156</v>
      </c>
      <c r="D158" s="26"/>
      <c r="E158" s="26"/>
      <c r="F158" s="2" t="s">
        <v>158</v>
      </c>
      <c r="G158" s="4" t="str">
        <f>VLOOKUP(D158,兵种!B:D,2,0)</f>
        <v>老百姓</v>
      </c>
      <c r="H158" s="18">
        <f>VLOOKUP(D158,兵种!B:D,3,0)</f>
        <v>100</v>
      </c>
      <c r="I158" s="16" t="str">
        <f>VLOOKUP(E158,绝技!B:C,2,0)</f>
        <v>无</v>
      </c>
      <c r="J158" s="31">
        <v>68</v>
      </c>
      <c r="K158" s="31">
        <v>71</v>
      </c>
      <c r="L158" s="31">
        <v>40</v>
      </c>
      <c r="M158" s="33">
        <v>51</v>
      </c>
      <c r="N158" s="1">
        <f>SUM(J158:M158)</f>
        <v>230</v>
      </c>
      <c r="O158" s="34">
        <v>1</v>
      </c>
      <c r="P158" s="1">
        <f>INT(O158*(H158+J158+K158))</f>
        <v>239</v>
      </c>
      <c r="Q158" s="1">
        <f>INT(J158*O158*1)</f>
        <v>68</v>
      </c>
      <c r="R158" s="1">
        <f>INT(J158*O158*0.7)</f>
        <v>47</v>
      </c>
      <c r="S158" s="1">
        <f>INT(K158*O158*1)</f>
        <v>71</v>
      </c>
      <c r="T158" s="1">
        <f>INT(K158*O158*0.7)</f>
        <v>49</v>
      </c>
      <c r="U158" s="1">
        <f>INT(L158*O158*1)</f>
        <v>40</v>
      </c>
      <c r="V158" s="1">
        <f>INT(L158*O158*0.7)</f>
        <v>28</v>
      </c>
      <c r="W158" s="1">
        <f>SUM(Q158,S158,U158)</f>
        <v>179</v>
      </c>
    </row>
    <row r="159" spans="2:23" hidden="1">
      <c r="B159" s="26"/>
      <c r="C159" s="16">
        <v>157</v>
      </c>
      <c r="D159" s="26">
        <v>6</v>
      </c>
      <c r="E159" s="26"/>
      <c r="F159" s="2" t="s">
        <v>159</v>
      </c>
      <c r="G159" s="4" t="str">
        <f>VLOOKUP(D159,兵种!B:D,2,0)</f>
        <v>谋略家</v>
      </c>
      <c r="H159" s="18">
        <f>VLOOKUP(D159,兵种!B:D,3,0)</f>
        <v>150</v>
      </c>
      <c r="I159" s="16" t="str">
        <f>VLOOKUP(E159,绝技!B:C,2,0)</f>
        <v>无</v>
      </c>
      <c r="J159" s="31">
        <v>13</v>
      </c>
      <c r="K159" s="31">
        <v>2</v>
      </c>
      <c r="L159" s="31">
        <v>70</v>
      </c>
      <c r="M159" s="33">
        <v>84</v>
      </c>
      <c r="N159" s="1">
        <f>SUM(J159:M159)</f>
        <v>169</v>
      </c>
      <c r="O159" s="34">
        <v>1</v>
      </c>
      <c r="P159" s="1">
        <f>INT(O159*(H159+J159+K159))</f>
        <v>165</v>
      </c>
      <c r="Q159" s="1">
        <f>INT(J159*O159*1)</f>
        <v>13</v>
      </c>
      <c r="R159" s="1">
        <f>INT(J159*O159*0.7)</f>
        <v>9</v>
      </c>
      <c r="S159" s="1">
        <f>INT(K159*O159*1)</f>
        <v>2</v>
      </c>
      <c r="T159" s="1">
        <f>INT(K159*O159*0.7)</f>
        <v>1</v>
      </c>
      <c r="U159" s="1">
        <f>INT(L159*O159*1)</f>
        <v>70</v>
      </c>
      <c r="V159" s="1">
        <f>INT(L159*O159*0.7)</f>
        <v>49</v>
      </c>
      <c r="W159" s="1">
        <f>SUM(Q159,S159,U159)</f>
        <v>85</v>
      </c>
    </row>
    <row r="160" spans="2:23" hidden="1">
      <c r="B160" s="26"/>
      <c r="C160" s="16">
        <v>158</v>
      </c>
      <c r="D160" s="26"/>
      <c r="E160" s="26"/>
      <c r="F160" s="2" t="s">
        <v>160</v>
      </c>
      <c r="G160" s="4" t="str">
        <f>VLOOKUP(D160,兵种!B:D,2,0)</f>
        <v>老百姓</v>
      </c>
      <c r="H160" s="18">
        <f>VLOOKUP(D160,兵种!B:D,3,0)</f>
        <v>100</v>
      </c>
      <c r="I160" s="16" t="str">
        <f>VLOOKUP(E160,绝技!B:C,2,0)</f>
        <v>无</v>
      </c>
      <c r="J160" s="31">
        <v>72</v>
      </c>
      <c r="K160" s="31">
        <v>69</v>
      </c>
      <c r="L160" s="31">
        <v>73</v>
      </c>
      <c r="M160" s="33">
        <v>75</v>
      </c>
      <c r="N160" s="1">
        <f>SUM(J160:M160)</f>
        <v>289</v>
      </c>
      <c r="O160" s="34">
        <v>1</v>
      </c>
      <c r="P160" s="1">
        <f>INT(O160*(H160+J160+K160))</f>
        <v>241</v>
      </c>
      <c r="Q160" s="1">
        <f>INT(J160*O160*1)</f>
        <v>72</v>
      </c>
      <c r="R160" s="1">
        <f>INT(J160*O160*0.7)</f>
        <v>50</v>
      </c>
      <c r="S160" s="1">
        <f>INT(K160*O160*1)</f>
        <v>69</v>
      </c>
      <c r="T160" s="1">
        <f>INT(K160*O160*0.7)</f>
        <v>48</v>
      </c>
      <c r="U160" s="1">
        <f>INT(L160*O160*1)</f>
        <v>73</v>
      </c>
      <c r="V160" s="1">
        <f>INT(L160*O160*0.7)</f>
        <v>51</v>
      </c>
      <c r="W160" s="1">
        <f>SUM(Q160,S160,U160)</f>
        <v>214</v>
      </c>
    </row>
    <row r="161" spans="2:23" hidden="1">
      <c r="B161" s="26"/>
      <c r="C161" s="16">
        <v>159</v>
      </c>
      <c r="D161" s="26"/>
      <c r="E161" s="26"/>
      <c r="F161" s="2" t="s">
        <v>161</v>
      </c>
      <c r="G161" s="4" t="str">
        <f>VLOOKUP(D161,兵种!B:D,2,0)</f>
        <v>老百姓</v>
      </c>
      <c r="H161" s="18">
        <f>VLOOKUP(D161,兵种!B:D,3,0)</f>
        <v>100</v>
      </c>
      <c r="I161" s="16" t="str">
        <f>VLOOKUP(E161,绝技!B:C,2,0)</f>
        <v>无</v>
      </c>
      <c r="J161" s="31">
        <v>50</v>
      </c>
      <c r="K161" s="31">
        <v>55</v>
      </c>
      <c r="L161" s="31">
        <v>39</v>
      </c>
      <c r="M161" s="33">
        <v>36</v>
      </c>
      <c r="N161" s="1">
        <f>SUM(J161:M161)</f>
        <v>180</v>
      </c>
      <c r="O161" s="34">
        <v>1</v>
      </c>
      <c r="P161" s="1">
        <f>INT(O161*(H161+J161+K161))</f>
        <v>205</v>
      </c>
      <c r="Q161" s="1">
        <f>INT(J161*O161*1)</f>
        <v>50</v>
      </c>
      <c r="R161" s="1">
        <f>INT(J161*O161*0.7)</f>
        <v>35</v>
      </c>
      <c r="S161" s="1">
        <f>INT(K161*O161*1)</f>
        <v>55</v>
      </c>
      <c r="T161" s="1">
        <f>INT(K161*O161*0.7)</f>
        <v>38</v>
      </c>
      <c r="U161" s="1">
        <f>INT(L161*O161*1)</f>
        <v>39</v>
      </c>
      <c r="V161" s="1">
        <f>INT(L161*O161*0.7)</f>
        <v>27</v>
      </c>
      <c r="W161" s="1">
        <f>SUM(Q161,S161,U161)</f>
        <v>144</v>
      </c>
    </row>
    <row r="162" spans="2:23" hidden="1">
      <c r="B162" s="26"/>
      <c r="C162" s="16">
        <v>160</v>
      </c>
      <c r="D162" s="26"/>
      <c r="E162" s="26"/>
      <c r="F162" s="2" t="s">
        <v>162</v>
      </c>
      <c r="G162" s="4" t="str">
        <f>VLOOKUP(D162,兵种!B:D,2,0)</f>
        <v>老百姓</v>
      </c>
      <c r="H162" s="18">
        <f>VLOOKUP(D162,兵种!B:D,3,0)</f>
        <v>100</v>
      </c>
      <c r="I162" s="16" t="str">
        <f>VLOOKUP(E162,绝技!B:C,2,0)</f>
        <v>无</v>
      </c>
      <c r="J162" s="31">
        <v>67</v>
      </c>
      <c r="K162" s="31">
        <v>70</v>
      </c>
      <c r="L162" s="31">
        <v>23</v>
      </c>
      <c r="M162" s="33">
        <v>21</v>
      </c>
      <c r="N162" s="1">
        <f>SUM(J162:M162)</f>
        <v>181</v>
      </c>
      <c r="O162" s="34">
        <v>1</v>
      </c>
      <c r="P162" s="1">
        <f>INT(O162*(H162+J162+K162))</f>
        <v>237</v>
      </c>
      <c r="Q162" s="1">
        <f>INT(J162*O162*1)</f>
        <v>67</v>
      </c>
      <c r="R162" s="1">
        <f>INT(J162*O162*0.7)</f>
        <v>46</v>
      </c>
      <c r="S162" s="1">
        <f>INT(K162*O162*1)</f>
        <v>70</v>
      </c>
      <c r="T162" s="1">
        <f>INT(K162*O162*0.7)</f>
        <v>49</v>
      </c>
      <c r="U162" s="1">
        <f>INT(L162*O162*1)</f>
        <v>23</v>
      </c>
      <c r="V162" s="1">
        <f>INT(L162*O162*0.7)</f>
        <v>16</v>
      </c>
      <c r="W162" s="1">
        <f>SUM(Q162,S162,U162)</f>
        <v>160</v>
      </c>
    </row>
    <row r="163" spans="2:23" hidden="1">
      <c r="B163" s="26"/>
      <c r="C163" s="16">
        <v>161</v>
      </c>
      <c r="D163" s="26"/>
      <c r="E163" s="26"/>
      <c r="F163" s="2" t="s">
        <v>163</v>
      </c>
      <c r="G163" s="4" t="str">
        <f>VLOOKUP(D163,兵种!B:D,2,0)</f>
        <v>老百姓</v>
      </c>
      <c r="H163" s="18">
        <f>VLOOKUP(D163,兵种!B:D,3,0)</f>
        <v>100</v>
      </c>
      <c r="I163" s="16" t="str">
        <f>VLOOKUP(E163,绝技!B:C,2,0)</f>
        <v>无</v>
      </c>
      <c r="J163" s="31">
        <v>61</v>
      </c>
      <c r="K163" s="31">
        <v>78</v>
      </c>
      <c r="L163" s="31">
        <v>44</v>
      </c>
      <c r="M163" s="33">
        <v>20</v>
      </c>
      <c r="N163" s="1">
        <f>SUM(J163:M163)</f>
        <v>203</v>
      </c>
      <c r="O163" s="34">
        <v>1</v>
      </c>
      <c r="P163" s="1">
        <f>INT(O163*(H163+J163+K163))</f>
        <v>239</v>
      </c>
      <c r="Q163" s="1">
        <f>INT(J163*O163*1)</f>
        <v>61</v>
      </c>
      <c r="R163" s="1">
        <f>INT(J163*O163*0.7)</f>
        <v>42</v>
      </c>
      <c r="S163" s="1">
        <f>INT(K163*O163*1)</f>
        <v>78</v>
      </c>
      <c r="T163" s="1">
        <f>INT(K163*O163*0.7)</f>
        <v>54</v>
      </c>
      <c r="U163" s="1">
        <f>INT(L163*O163*1)</f>
        <v>44</v>
      </c>
      <c r="V163" s="1">
        <f>INT(L163*O163*0.7)</f>
        <v>30</v>
      </c>
      <c r="W163" s="1">
        <f>SUM(Q163,S163,U163)</f>
        <v>183</v>
      </c>
    </row>
    <row r="164" spans="2:23" hidden="1">
      <c r="B164" s="26"/>
      <c r="C164" s="16">
        <v>162</v>
      </c>
      <c r="D164" s="26">
        <v>5</v>
      </c>
      <c r="E164" s="26"/>
      <c r="F164" s="2" t="s">
        <v>164</v>
      </c>
      <c r="G164" s="4" t="str">
        <f>VLOOKUP(D164,兵种!B:D,2,0)</f>
        <v>霹雳车</v>
      </c>
      <c r="H164" s="18">
        <f>VLOOKUP(D164,兵种!B:D,3,0)</f>
        <v>100</v>
      </c>
      <c r="I164" s="16" t="str">
        <f>VLOOKUP(E164,绝技!B:C,2,0)</f>
        <v>无</v>
      </c>
      <c r="J164" s="31">
        <v>83</v>
      </c>
      <c r="K164" s="31">
        <v>73</v>
      </c>
      <c r="L164" s="31">
        <v>68</v>
      </c>
      <c r="M164" s="33">
        <v>70</v>
      </c>
      <c r="N164" s="1">
        <f>SUM(J164:M164)</f>
        <v>294</v>
      </c>
      <c r="O164" s="34">
        <v>1</v>
      </c>
      <c r="P164" s="1">
        <f>INT(O164*(H164+J164+K164))</f>
        <v>256</v>
      </c>
      <c r="Q164" s="1">
        <f>INT(J164*O164*1)</f>
        <v>83</v>
      </c>
      <c r="R164" s="1">
        <f>INT(J164*O164*0.7)</f>
        <v>58</v>
      </c>
      <c r="S164" s="1">
        <f>INT(K164*O164*1)</f>
        <v>73</v>
      </c>
      <c r="T164" s="1">
        <f>INT(K164*O164*0.7)</f>
        <v>51</v>
      </c>
      <c r="U164" s="1">
        <f>INT(L164*O164*1)</f>
        <v>68</v>
      </c>
      <c r="V164" s="1">
        <f>INT(L164*O164*0.7)</f>
        <v>47</v>
      </c>
      <c r="W164" s="1">
        <f>SUM(Q164,S164,U164)</f>
        <v>224</v>
      </c>
    </row>
    <row r="165" spans="2:23" hidden="1">
      <c r="B165" s="26"/>
      <c r="C165" s="16">
        <v>163</v>
      </c>
      <c r="D165" s="26">
        <v>3</v>
      </c>
      <c r="E165" s="26"/>
      <c r="F165" s="2" t="s">
        <v>165</v>
      </c>
      <c r="G165" s="4" t="str">
        <f>VLOOKUP(D165,兵种!B:D,2,0)</f>
        <v>战弓骑</v>
      </c>
      <c r="H165" s="18">
        <f>VLOOKUP(D165,兵种!B:D,3,0)</f>
        <v>200</v>
      </c>
      <c r="I165" s="16" t="str">
        <f>VLOOKUP(E165,绝技!B:C,2,0)</f>
        <v>无</v>
      </c>
      <c r="J165" s="31">
        <v>79</v>
      </c>
      <c r="K165" s="31">
        <v>83</v>
      </c>
      <c r="L165" s="31">
        <v>65</v>
      </c>
      <c r="M165" s="33">
        <v>65</v>
      </c>
      <c r="N165" s="1">
        <f>SUM(J165:M165)</f>
        <v>292</v>
      </c>
      <c r="O165" s="34">
        <v>1</v>
      </c>
      <c r="P165" s="1">
        <f>INT(O165*(H165+J165+K165))</f>
        <v>362</v>
      </c>
      <c r="Q165" s="1">
        <f>INT(J165*O165*1)</f>
        <v>79</v>
      </c>
      <c r="R165" s="1">
        <f>INT(J165*O165*0.7)</f>
        <v>55</v>
      </c>
      <c r="S165" s="1">
        <f>INT(K165*O165*1)</f>
        <v>83</v>
      </c>
      <c r="T165" s="1">
        <f>INT(K165*O165*0.7)</f>
        <v>58</v>
      </c>
      <c r="U165" s="1">
        <f>INT(L165*O165*1)</f>
        <v>65</v>
      </c>
      <c r="V165" s="1">
        <f>INT(L165*O165*0.7)</f>
        <v>45</v>
      </c>
      <c r="W165" s="1">
        <f>SUM(Q165,S165,U165)</f>
        <v>227</v>
      </c>
    </row>
    <row r="166" spans="2:23" hidden="1">
      <c r="B166" s="26"/>
      <c r="C166" s="16">
        <v>164</v>
      </c>
      <c r="D166" s="26"/>
      <c r="E166" s="26"/>
      <c r="F166" s="2" t="s">
        <v>166</v>
      </c>
      <c r="G166" s="4" t="str">
        <f>VLOOKUP(D166,兵种!B:D,2,0)</f>
        <v>老百姓</v>
      </c>
      <c r="H166" s="18">
        <f>VLOOKUP(D166,兵种!B:D,3,0)</f>
        <v>100</v>
      </c>
      <c r="I166" s="16" t="str">
        <f>VLOOKUP(E166,绝技!B:C,2,0)</f>
        <v>无</v>
      </c>
      <c r="J166" s="31">
        <v>74</v>
      </c>
      <c r="K166" s="31">
        <v>56</v>
      </c>
      <c r="L166" s="31">
        <v>48</v>
      </c>
      <c r="M166" s="33">
        <v>59</v>
      </c>
      <c r="N166" s="1">
        <f>SUM(J166:M166)</f>
        <v>237</v>
      </c>
      <c r="O166" s="34">
        <v>1</v>
      </c>
      <c r="P166" s="1">
        <f>INT(O166*(H166+J166+K166))</f>
        <v>230</v>
      </c>
      <c r="Q166" s="1">
        <f>INT(J166*O166*1)</f>
        <v>74</v>
      </c>
      <c r="R166" s="1">
        <f>INT(J166*O166*0.7)</f>
        <v>51</v>
      </c>
      <c r="S166" s="1">
        <f>INT(K166*O166*1)</f>
        <v>56</v>
      </c>
      <c r="T166" s="1">
        <f>INT(K166*O166*0.7)</f>
        <v>39</v>
      </c>
      <c r="U166" s="1">
        <f>INT(L166*O166*1)</f>
        <v>48</v>
      </c>
      <c r="V166" s="1">
        <f>INT(L166*O166*0.7)</f>
        <v>33</v>
      </c>
      <c r="W166" s="1">
        <f>SUM(Q166,S166,U166)</f>
        <v>178</v>
      </c>
    </row>
    <row r="167" spans="2:23" hidden="1">
      <c r="B167" s="26"/>
      <c r="C167" s="16">
        <v>165</v>
      </c>
      <c r="D167" s="26">
        <v>5</v>
      </c>
      <c r="E167" s="26"/>
      <c r="F167" s="2" t="s">
        <v>167</v>
      </c>
      <c r="G167" s="4" t="str">
        <f>VLOOKUP(D167,兵种!B:D,2,0)</f>
        <v>霹雳车</v>
      </c>
      <c r="H167" s="18">
        <f>VLOOKUP(D167,兵种!B:D,3,0)</f>
        <v>100</v>
      </c>
      <c r="I167" s="16" t="str">
        <f>VLOOKUP(E167,绝技!B:C,2,0)</f>
        <v>无</v>
      </c>
      <c r="J167" s="31">
        <v>51</v>
      </c>
      <c r="K167" s="31">
        <v>31</v>
      </c>
      <c r="L167" s="31">
        <v>88</v>
      </c>
      <c r="M167" s="33">
        <v>87</v>
      </c>
      <c r="N167" s="1">
        <f>SUM(J167:M167)</f>
        <v>257</v>
      </c>
      <c r="O167" s="34">
        <v>1</v>
      </c>
      <c r="P167" s="1">
        <f>INT(O167*(H167+J167+K167))</f>
        <v>182</v>
      </c>
      <c r="Q167" s="1">
        <f>INT(J167*O167*1)</f>
        <v>51</v>
      </c>
      <c r="R167" s="1">
        <f>INT(J167*O167*0.7)</f>
        <v>35</v>
      </c>
      <c r="S167" s="1">
        <f>INT(K167*O167*1)</f>
        <v>31</v>
      </c>
      <c r="T167" s="1">
        <f>INT(K167*O167*0.7)</f>
        <v>21</v>
      </c>
      <c r="U167" s="1">
        <f>INT(L167*O167*1)</f>
        <v>88</v>
      </c>
      <c r="V167" s="1">
        <f>INT(L167*O167*0.7)</f>
        <v>61</v>
      </c>
      <c r="W167" s="1">
        <f>SUM(Q167,S167,U167)</f>
        <v>170</v>
      </c>
    </row>
    <row r="168" spans="2:23" hidden="1">
      <c r="B168" s="26"/>
      <c r="C168" s="16">
        <v>166</v>
      </c>
      <c r="D168" s="26">
        <v>1</v>
      </c>
      <c r="E168" s="26"/>
      <c r="F168" s="2" t="s">
        <v>168</v>
      </c>
      <c r="G168" s="4" t="str">
        <f>VLOOKUP(D168,兵种!B:D,2,0)</f>
        <v>近卫军</v>
      </c>
      <c r="H168" s="18">
        <f>VLOOKUP(D168,兵种!B:D,3,0)</f>
        <v>250</v>
      </c>
      <c r="I168" s="16" t="str">
        <f>VLOOKUP(E168,绝技!B:C,2,0)</f>
        <v>无</v>
      </c>
      <c r="J168" s="31">
        <v>75</v>
      </c>
      <c r="K168" s="31">
        <v>59</v>
      </c>
      <c r="L168" s="31">
        <v>82</v>
      </c>
      <c r="M168" s="33">
        <v>79</v>
      </c>
      <c r="N168" s="1">
        <f>SUM(J168:M168)</f>
        <v>295</v>
      </c>
      <c r="O168" s="34">
        <v>1</v>
      </c>
      <c r="P168" s="1">
        <f>INT(O168*(H168+J168+K168))</f>
        <v>384</v>
      </c>
      <c r="Q168" s="1">
        <f>INT(J168*O168*1)</f>
        <v>75</v>
      </c>
      <c r="R168" s="1">
        <f>INT(J168*O168*0.7)</f>
        <v>52</v>
      </c>
      <c r="S168" s="1">
        <f>INT(K168*O168*1)</f>
        <v>59</v>
      </c>
      <c r="T168" s="1">
        <f>INT(K168*O168*0.7)</f>
        <v>41</v>
      </c>
      <c r="U168" s="1">
        <f>INT(L168*O168*1)</f>
        <v>82</v>
      </c>
      <c r="V168" s="1">
        <f>INT(L168*O168*0.7)</f>
        <v>57</v>
      </c>
      <c r="W168" s="1">
        <f>SUM(Q168,S168,U168)</f>
        <v>216</v>
      </c>
    </row>
    <row r="169" spans="2:23" hidden="1">
      <c r="B169" s="26"/>
      <c r="C169" s="16">
        <v>167</v>
      </c>
      <c r="D169" s="26"/>
      <c r="E169" s="26"/>
      <c r="F169" s="2" t="s">
        <v>169</v>
      </c>
      <c r="G169" s="4" t="str">
        <f>VLOOKUP(D169,兵种!B:D,2,0)</f>
        <v>老百姓</v>
      </c>
      <c r="H169" s="18">
        <f>VLOOKUP(D169,兵种!B:D,3,0)</f>
        <v>100</v>
      </c>
      <c r="I169" s="16" t="str">
        <f>VLOOKUP(E169,绝技!B:C,2,0)</f>
        <v>无</v>
      </c>
      <c r="J169" s="31">
        <v>1</v>
      </c>
      <c r="K169" s="31">
        <v>1</v>
      </c>
      <c r="L169" s="31">
        <v>30</v>
      </c>
      <c r="M169" s="33">
        <v>10</v>
      </c>
      <c r="N169" s="1">
        <f>SUM(J169:M169)</f>
        <v>42</v>
      </c>
      <c r="O169" s="34">
        <v>1</v>
      </c>
      <c r="P169" s="1">
        <f>INT(O169*(H169+J169+K169))</f>
        <v>102</v>
      </c>
      <c r="Q169" s="1">
        <f>INT(J169*O169*1)</f>
        <v>1</v>
      </c>
      <c r="R169" s="1">
        <f>INT(J169*O169*0.7)</f>
        <v>0</v>
      </c>
      <c r="S169" s="1">
        <f>INT(K169*O169*1)</f>
        <v>1</v>
      </c>
      <c r="T169" s="1">
        <f>INT(K169*O169*0.7)</f>
        <v>0</v>
      </c>
      <c r="U169" s="1">
        <f>INT(L169*O169*1)</f>
        <v>30</v>
      </c>
      <c r="V169" s="1">
        <f>INT(L169*O169*0.7)</f>
        <v>21</v>
      </c>
      <c r="W169" s="1">
        <f>SUM(Q169,S169,U169)</f>
        <v>32</v>
      </c>
    </row>
    <row r="170" spans="2:23" hidden="1">
      <c r="B170" s="26"/>
      <c r="C170" s="16">
        <v>168</v>
      </c>
      <c r="D170" s="26"/>
      <c r="E170" s="26"/>
      <c r="F170" s="2" t="s">
        <v>170</v>
      </c>
      <c r="G170" s="4" t="str">
        <f>VLOOKUP(D170,兵种!B:D,2,0)</f>
        <v>老百姓</v>
      </c>
      <c r="H170" s="18">
        <f>VLOOKUP(D170,兵种!B:D,3,0)</f>
        <v>100</v>
      </c>
      <c r="I170" s="16" t="str">
        <f>VLOOKUP(E170,绝技!B:C,2,0)</f>
        <v>无</v>
      </c>
      <c r="J170" s="31">
        <v>57</v>
      </c>
      <c r="K170" s="31">
        <v>43</v>
      </c>
      <c r="L170" s="31">
        <v>71</v>
      </c>
      <c r="M170" s="33">
        <v>79</v>
      </c>
      <c r="N170" s="1">
        <f>SUM(J170:M170)</f>
        <v>250</v>
      </c>
      <c r="O170" s="34">
        <v>1</v>
      </c>
      <c r="P170" s="1">
        <f>INT(O170*(H170+J170+K170))</f>
        <v>200</v>
      </c>
      <c r="Q170" s="1">
        <f>INT(J170*O170*1)</f>
        <v>57</v>
      </c>
      <c r="R170" s="1">
        <f>INT(J170*O170*0.7)</f>
        <v>39</v>
      </c>
      <c r="S170" s="1">
        <f>INT(K170*O170*1)</f>
        <v>43</v>
      </c>
      <c r="T170" s="1">
        <f>INT(K170*O170*0.7)</f>
        <v>30</v>
      </c>
      <c r="U170" s="1">
        <f>INT(L170*O170*1)</f>
        <v>71</v>
      </c>
      <c r="V170" s="1">
        <f>INT(L170*O170*0.7)</f>
        <v>49</v>
      </c>
      <c r="W170" s="1">
        <f>SUM(Q170,S170,U170)</f>
        <v>171</v>
      </c>
    </row>
    <row r="171" spans="2:23" hidden="1">
      <c r="B171" s="26"/>
      <c r="C171" s="16">
        <v>169</v>
      </c>
      <c r="D171" s="26">
        <v>5</v>
      </c>
      <c r="E171" s="26"/>
      <c r="F171" s="2" t="s">
        <v>171</v>
      </c>
      <c r="G171" s="4" t="str">
        <f>VLOOKUP(D171,兵种!B:D,2,0)</f>
        <v>霹雳车</v>
      </c>
      <c r="H171" s="18">
        <f>VLOOKUP(D171,兵种!B:D,3,0)</f>
        <v>100</v>
      </c>
      <c r="I171" s="16" t="str">
        <f>VLOOKUP(E171,绝技!B:C,2,0)</f>
        <v>无</v>
      </c>
      <c r="J171" s="31">
        <v>85</v>
      </c>
      <c r="K171" s="31">
        <v>86</v>
      </c>
      <c r="L171" s="31">
        <v>55</v>
      </c>
      <c r="M171" s="33">
        <v>46</v>
      </c>
      <c r="N171" s="1">
        <f>SUM(J171:M171)</f>
        <v>272</v>
      </c>
      <c r="O171" s="34">
        <v>1</v>
      </c>
      <c r="P171" s="1">
        <f>INT(O171*(H171+J171+K171))</f>
        <v>271</v>
      </c>
      <c r="Q171" s="1">
        <f>INT(J171*O171*1)</f>
        <v>85</v>
      </c>
      <c r="R171" s="1">
        <f>INT(J171*O171*0.7)</f>
        <v>59</v>
      </c>
      <c r="S171" s="1">
        <f>INT(K171*O171*1)</f>
        <v>86</v>
      </c>
      <c r="T171" s="1">
        <f>INT(K171*O171*0.7)</f>
        <v>60</v>
      </c>
      <c r="U171" s="1">
        <f>INT(L171*O171*1)</f>
        <v>55</v>
      </c>
      <c r="V171" s="1">
        <f>INT(L171*O171*0.7)</f>
        <v>38</v>
      </c>
      <c r="W171" s="1">
        <f>SUM(Q171,S171,U171)</f>
        <v>226</v>
      </c>
    </row>
    <row r="172" spans="2:23" hidden="1">
      <c r="B172" s="26"/>
      <c r="C172" s="16">
        <v>170</v>
      </c>
      <c r="D172" s="26"/>
      <c r="E172" s="26"/>
      <c r="F172" s="2" t="s">
        <v>172</v>
      </c>
      <c r="G172" s="4" t="str">
        <f>VLOOKUP(D172,兵种!B:D,2,0)</f>
        <v>老百姓</v>
      </c>
      <c r="H172" s="18">
        <f>VLOOKUP(D172,兵种!B:D,3,0)</f>
        <v>100</v>
      </c>
      <c r="I172" s="16" t="str">
        <f>VLOOKUP(E172,绝技!B:C,2,0)</f>
        <v>无</v>
      </c>
      <c r="J172" s="31">
        <v>68</v>
      </c>
      <c r="K172" s="31">
        <v>68</v>
      </c>
      <c r="L172" s="31">
        <v>52</v>
      </c>
      <c r="M172" s="33">
        <v>44</v>
      </c>
      <c r="N172" s="1">
        <f>SUM(J172:M172)</f>
        <v>232</v>
      </c>
      <c r="O172" s="34">
        <v>1</v>
      </c>
      <c r="P172" s="1">
        <f>INT(O172*(H172+J172+K172))</f>
        <v>236</v>
      </c>
      <c r="Q172" s="1">
        <f>INT(J172*O172*1)</f>
        <v>68</v>
      </c>
      <c r="R172" s="1">
        <f>INT(J172*O172*0.7)</f>
        <v>47</v>
      </c>
      <c r="S172" s="1">
        <f>INT(K172*O172*1)</f>
        <v>68</v>
      </c>
      <c r="T172" s="1">
        <f>INT(K172*O172*0.7)</f>
        <v>47</v>
      </c>
      <c r="U172" s="1">
        <f>INT(L172*O172*1)</f>
        <v>52</v>
      </c>
      <c r="V172" s="1">
        <f>INT(L172*O172*0.7)</f>
        <v>36</v>
      </c>
      <c r="W172" s="1">
        <f>SUM(Q172,S172,U172)</f>
        <v>188</v>
      </c>
    </row>
    <row r="173" spans="2:23" hidden="1">
      <c r="B173" s="26"/>
      <c r="C173" s="16">
        <v>171</v>
      </c>
      <c r="D173" s="26"/>
      <c r="E173" s="26"/>
      <c r="F173" s="2" t="s">
        <v>173</v>
      </c>
      <c r="G173" s="4" t="str">
        <f>VLOOKUP(D173,兵种!B:D,2,0)</f>
        <v>老百姓</v>
      </c>
      <c r="H173" s="18">
        <f>VLOOKUP(D173,兵种!B:D,3,0)</f>
        <v>100</v>
      </c>
      <c r="I173" s="16" t="str">
        <f>VLOOKUP(E173,绝技!B:C,2,0)</f>
        <v>无</v>
      </c>
      <c r="J173" s="31">
        <v>67</v>
      </c>
      <c r="K173" s="31">
        <v>73</v>
      </c>
      <c r="L173" s="31">
        <v>41</v>
      </c>
      <c r="M173" s="33">
        <v>21</v>
      </c>
      <c r="N173" s="1">
        <f>SUM(J173:M173)</f>
        <v>202</v>
      </c>
      <c r="O173" s="34">
        <v>1</v>
      </c>
      <c r="P173" s="1">
        <f>INT(O173*(H173+J173+K173))</f>
        <v>240</v>
      </c>
      <c r="Q173" s="1">
        <f>INT(J173*O173*1)</f>
        <v>67</v>
      </c>
      <c r="R173" s="1">
        <f>INT(J173*O173*0.7)</f>
        <v>46</v>
      </c>
      <c r="S173" s="1">
        <f>INT(K173*O173*1)</f>
        <v>73</v>
      </c>
      <c r="T173" s="1">
        <f>INT(K173*O173*0.7)</f>
        <v>51</v>
      </c>
      <c r="U173" s="1">
        <f>INT(L173*O173*1)</f>
        <v>41</v>
      </c>
      <c r="V173" s="1">
        <f>INT(L173*O173*0.7)</f>
        <v>28</v>
      </c>
      <c r="W173" s="1">
        <f>SUM(Q173,S173,U173)</f>
        <v>181</v>
      </c>
    </row>
    <row r="174" spans="2:23" hidden="1">
      <c r="B174" s="26"/>
      <c r="C174" s="16">
        <v>172</v>
      </c>
      <c r="D174" s="26"/>
      <c r="E174" s="26"/>
      <c r="F174" s="2" t="s">
        <v>174</v>
      </c>
      <c r="G174" s="4" t="str">
        <f>VLOOKUP(D174,兵种!B:D,2,0)</f>
        <v>老百姓</v>
      </c>
      <c r="H174" s="18">
        <f>VLOOKUP(D174,兵种!B:D,3,0)</f>
        <v>100</v>
      </c>
      <c r="I174" s="16" t="str">
        <f>VLOOKUP(E174,绝技!B:C,2,0)</f>
        <v>无</v>
      </c>
      <c r="J174" s="31">
        <v>67</v>
      </c>
      <c r="K174" s="31">
        <v>63</v>
      </c>
      <c r="L174" s="31">
        <v>72</v>
      </c>
      <c r="M174" s="33">
        <v>69</v>
      </c>
      <c r="N174" s="1">
        <f>SUM(J174:M174)</f>
        <v>271</v>
      </c>
      <c r="O174" s="34">
        <v>1</v>
      </c>
      <c r="P174" s="1">
        <f>INT(O174*(H174+J174+K174))</f>
        <v>230</v>
      </c>
      <c r="Q174" s="1">
        <f>INT(J174*O174*1)</f>
        <v>67</v>
      </c>
      <c r="R174" s="1">
        <f>INT(J174*O174*0.7)</f>
        <v>46</v>
      </c>
      <c r="S174" s="1">
        <f>INT(K174*O174*1)</f>
        <v>63</v>
      </c>
      <c r="T174" s="1">
        <f>INT(K174*O174*0.7)</f>
        <v>44</v>
      </c>
      <c r="U174" s="1">
        <f>INT(L174*O174*1)</f>
        <v>72</v>
      </c>
      <c r="V174" s="1">
        <f>INT(L174*O174*0.7)</f>
        <v>50</v>
      </c>
      <c r="W174" s="1">
        <f>SUM(Q174,S174,U174)</f>
        <v>202</v>
      </c>
    </row>
    <row r="175" spans="2:23" hidden="1">
      <c r="B175" s="26"/>
      <c r="C175" s="16">
        <v>173</v>
      </c>
      <c r="D175" s="26"/>
      <c r="E175" s="26"/>
      <c r="F175" s="2" t="s">
        <v>175</v>
      </c>
      <c r="G175" s="4" t="str">
        <f>VLOOKUP(D175,兵种!B:D,2,0)</f>
        <v>老百姓</v>
      </c>
      <c r="H175" s="18">
        <f>VLOOKUP(D175,兵种!B:D,3,0)</f>
        <v>100</v>
      </c>
      <c r="I175" s="16" t="str">
        <f>VLOOKUP(E175,绝技!B:C,2,0)</f>
        <v>无</v>
      </c>
      <c r="J175" s="31">
        <v>74</v>
      </c>
      <c r="K175" s="31">
        <v>75</v>
      </c>
      <c r="L175" s="31">
        <v>63</v>
      </c>
      <c r="M175" s="33">
        <v>56</v>
      </c>
      <c r="N175" s="1">
        <f>SUM(J175:M175)</f>
        <v>268</v>
      </c>
      <c r="O175" s="34">
        <v>1</v>
      </c>
      <c r="P175" s="1">
        <f>INT(O175*(H175+J175+K175))</f>
        <v>249</v>
      </c>
      <c r="Q175" s="1">
        <f>INT(J175*O175*1)</f>
        <v>74</v>
      </c>
      <c r="R175" s="1">
        <f>INT(J175*O175*0.7)</f>
        <v>51</v>
      </c>
      <c r="S175" s="1">
        <f>INT(K175*O175*1)</f>
        <v>75</v>
      </c>
      <c r="T175" s="1">
        <f>INT(K175*O175*0.7)</f>
        <v>52</v>
      </c>
      <c r="U175" s="1">
        <f>INT(L175*O175*1)</f>
        <v>63</v>
      </c>
      <c r="V175" s="1">
        <f>INT(L175*O175*0.7)</f>
        <v>44</v>
      </c>
      <c r="W175" s="1">
        <f>SUM(Q175,S175,U175)</f>
        <v>212</v>
      </c>
    </row>
    <row r="176" spans="2:23" hidden="1">
      <c r="B176" s="26"/>
      <c r="C176" s="16">
        <v>174</v>
      </c>
      <c r="D176" s="26"/>
      <c r="E176" s="26"/>
      <c r="F176" s="2" t="s">
        <v>176</v>
      </c>
      <c r="G176" s="4" t="str">
        <f>VLOOKUP(D176,兵种!B:D,2,0)</f>
        <v>老百姓</v>
      </c>
      <c r="H176" s="18">
        <f>VLOOKUP(D176,兵种!B:D,3,0)</f>
        <v>100</v>
      </c>
      <c r="I176" s="16" t="str">
        <f>VLOOKUP(E176,绝技!B:C,2,0)</f>
        <v>无</v>
      </c>
      <c r="J176" s="31">
        <v>63</v>
      </c>
      <c r="K176" s="31">
        <v>66</v>
      </c>
      <c r="L176" s="31">
        <v>34</v>
      </c>
      <c r="M176" s="33">
        <v>55</v>
      </c>
      <c r="N176" s="1">
        <f>SUM(J176:M176)</f>
        <v>218</v>
      </c>
      <c r="O176" s="34">
        <v>1</v>
      </c>
      <c r="P176" s="1">
        <f>INT(O176*(H176+J176+K176))</f>
        <v>229</v>
      </c>
      <c r="Q176" s="1">
        <f>INT(J176*O176*1)</f>
        <v>63</v>
      </c>
      <c r="R176" s="1">
        <f>INT(J176*O176*0.7)</f>
        <v>44</v>
      </c>
      <c r="S176" s="1">
        <f>INT(K176*O176*1)</f>
        <v>66</v>
      </c>
      <c r="T176" s="1">
        <f>INT(K176*O176*0.7)</f>
        <v>46</v>
      </c>
      <c r="U176" s="1">
        <f>INT(L176*O176*1)</f>
        <v>34</v>
      </c>
      <c r="V176" s="1">
        <f>INT(L176*O176*0.7)</f>
        <v>23</v>
      </c>
      <c r="W176" s="1">
        <f>SUM(Q176,S176,U176)</f>
        <v>163</v>
      </c>
    </row>
    <row r="177" spans="2:23" hidden="1">
      <c r="B177" s="26"/>
      <c r="C177" s="16">
        <v>175</v>
      </c>
      <c r="D177" s="26"/>
      <c r="E177" s="26"/>
      <c r="F177" s="2" t="s">
        <v>177</v>
      </c>
      <c r="G177" s="4" t="str">
        <f>VLOOKUP(D177,兵种!B:D,2,0)</f>
        <v>老百姓</v>
      </c>
      <c r="H177" s="18">
        <f>VLOOKUP(D177,兵种!B:D,3,0)</f>
        <v>100</v>
      </c>
      <c r="I177" s="16" t="str">
        <f>VLOOKUP(E177,绝技!B:C,2,0)</f>
        <v>无</v>
      </c>
      <c r="J177" s="31">
        <v>74</v>
      </c>
      <c r="K177" s="31">
        <v>66</v>
      </c>
      <c r="L177" s="31">
        <v>53</v>
      </c>
      <c r="M177" s="33">
        <v>38</v>
      </c>
      <c r="N177" s="1">
        <f>SUM(J177:M177)</f>
        <v>231</v>
      </c>
      <c r="O177" s="34">
        <v>1</v>
      </c>
      <c r="P177" s="1">
        <f>INT(O177*(H177+J177+K177))</f>
        <v>240</v>
      </c>
      <c r="Q177" s="1">
        <f>INT(J177*O177*1)</f>
        <v>74</v>
      </c>
      <c r="R177" s="1">
        <f>INT(J177*O177*0.7)</f>
        <v>51</v>
      </c>
      <c r="S177" s="1">
        <f>INT(K177*O177*1)</f>
        <v>66</v>
      </c>
      <c r="T177" s="1">
        <f>INT(K177*O177*0.7)</f>
        <v>46</v>
      </c>
      <c r="U177" s="1">
        <f>INT(L177*O177*1)</f>
        <v>53</v>
      </c>
      <c r="V177" s="1">
        <f>INT(L177*O177*0.7)</f>
        <v>37</v>
      </c>
      <c r="W177" s="1">
        <f>SUM(Q177,S177,U177)</f>
        <v>193</v>
      </c>
    </row>
    <row r="178" spans="2:23" hidden="1">
      <c r="B178" s="26"/>
      <c r="C178" s="16">
        <v>176</v>
      </c>
      <c r="D178" s="26"/>
      <c r="E178" s="26"/>
      <c r="F178" s="2" t="s">
        <v>178</v>
      </c>
      <c r="G178" s="4" t="str">
        <f>VLOOKUP(D178,兵种!B:D,2,0)</f>
        <v>老百姓</v>
      </c>
      <c r="H178" s="18">
        <f>VLOOKUP(D178,兵种!B:D,3,0)</f>
        <v>100</v>
      </c>
      <c r="I178" s="16" t="str">
        <f>VLOOKUP(E178,绝技!B:C,2,0)</f>
        <v>无</v>
      </c>
      <c r="J178" s="31">
        <v>74</v>
      </c>
      <c r="K178" s="31">
        <v>72</v>
      </c>
      <c r="L178" s="31">
        <v>47</v>
      </c>
      <c r="M178" s="33">
        <v>54</v>
      </c>
      <c r="N178" s="1">
        <f>SUM(J178:M178)</f>
        <v>247</v>
      </c>
      <c r="O178" s="34">
        <v>1</v>
      </c>
      <c r="P178" s="1">
        <f>INT(O178*(H178+J178+K178))</f>
        <v>246</v>
      </c>
      <c r="Q178" s="1">
        <f>INT(J178*O178*1)</f>
        <v>74</v>
      </c>
      <c r="R178" s="1">
        <f>INT(J178*O178*0.7)</f>
        <v>51</v>
      </c>
      <c r="S178" s="1">
        <f>INT(K178*O178*1)</f>
        <v>72</v>
      </c>
      <c r="T178" s="1">
        <f>INT(K178*O178*0.7)</f>
        <v>50</v>
      </c>
      <c r="U178" s="1">
        <f>INT(L178*O178*1)</f>
        <v>47</v>
      </c>
      <c r="V178" s="1">
        <f>INT(L178*O178*0.7)</f>
        <v>32</v>
      </c>
      <c r="W178" s="1">
        <f>SUM(Q178,S178,U178)</f>
        <v>193</v>
      </c>
    </row>
    <row r="179" spans="2:23" hidden="1">
      <c r="B179" s="26"/>
      <c r="C179" s="16">
        <v>177</v>
      </c>
      <c r="D179" s="26"/>
      <c r="E179" s="26"/>
      <c r="F179" s="2" t="s">
        <v>179</v>
      </c>
      <c r="G179" s="4" t="str">
        <f>VLOOKUP(D179,兵种!B:D,2,0)</f>
        <v>老百姓</v>
      </c>
      <c r="H179" s="18">
        <f>VLOOKUP(D179,兵种!B:D,3,0)</f>
        <v>100</v>
      </c>
      <c r="I179" s="16" t="str">
        <f>VLOOKUP(E179,绝技!B:C,2,0)</f>
        <v>无</v>
      </c>
      <c r="J179" s="31">
        <v>65</v>
      </c>
      <c r="K179" s="31">
        <v>70</v>
      </c>
      <c r="L179" s="31">
        <v>56</v>
      </c>
      <c r="M179" s="33">
        <v>35</v>
      </c>
      <c r="N179" s="1">
        <f>SUM(J179:M179)</f>
        <v>226</v>
      </c>
      <c r="O179" s="34">
        <v>1</v>
      </c>
      <c r="P179" s="1">
        <f>INT(O179*(H179+J179+K179))</f>
        <v>235</v>
      </c>
      <c r="Q179" s="1">
        <f>INT(J179*O179*1)</f>
        <v>65</v>
      </c>
      <c r="R179" s="1">
        <f>INT(J179*O179*0.7)</f>
        <v>45</v>
      </c>
      <c r="S179" s="1">
        <f>INT(K179*O179*1)</f>
        <v>70</v>
      </c>
      <c r="T179" s="1">
        <f>INT(K179*O179*0.7)</f>
        <v>49</v>
      </c>
      <c r="U179" s="1">
        <f>INT(L179*O179*1)</f>
        <v>56</v>
      </c>
      <c r="V179" s="1">
        <f>INT(L179*O179*0.7)</f>
        <v>39</v>
      </c>
      <c r="W179" s="1">
        <f>SUM(Q179,S179,U179)</f>
        <v>191</v>
      </c>
    </row>
    <row r="180" spans="2:23" hidden="1">
      <c r="B180" s="26"/>
      <c r="C180" s="16">
        <v>178</v>
      </c>
      <c r="D180" s="26"/>
      <c r="E180" s="26"/>
      <c r="F180" s="2" t="s">
        <v>180</v>
      </c>
      <c r="G180" s="4" t="str">
        <f>VLOOKUP(D180,兵种!B:D,2,0)</f>
        <v>老百姓</v>
      </c>
      <c r="H180" s="18">
        <f>VLOOKUP(D180,兵种!B:D,3,0)</f>
        <v>100</v>
      </c>
      <c r="I180" s="16" t="str">
        <f>VLOOKUP(E180,绝技!B:C,2,0)</f>
        <v>无</v>
      </c>
      <c r="J180" s="31">
        <v>39</v>
      </c>
      <c r="K180" s="31">
        <v>17</v>
      </c>
      <c r="L180" s="31">
        <v>68</v>
      </c>
      <c r="M180" s="33">
        <v>61</v>
      </c>
      <c r="N180" s="1">
        <f>SUM(J180:M180)</f>
        <v>185</v>
      </c>
      <c r="O180" s="34">
        <v>1</v>
      </c>
      <c r="P180" s="1">
        <f>INT(O180*(H180+J180+K180))</f>
        <v>156</v>
      </c>
      <c r="Q180" s="1">
        <f>INT(J180*O180*1)</f>
        <v>39</v>
      </c>
      <c r="R180" s="1">
        <f>INT(J180*O180*0.7)</f>
        <v>27</v>
      </c>
      <c r="S180" s="1">
        <f>INT(K180*O180*1)</f>
        <v>17</v>
      </c>
      <c r="T180" s="1">
        <f>INT(K180*O180*0.7)</f>
        <v>11</v>
      </c>
      <c r="U180" s="1">
        <f>INT(L180*O180*1)</f>
        <v>68</v>
      </c>
      <c r="V180" s="1">
        <f>INT(L180*O180*0.7)</f>
        <v>47</v>
      </c>
      <c r="W180" s="1">
        <f>SUM(Q180,S180,U180)</f>
        <v>124</v>
      </c>
    </row>
    <row r="181" spans="2:23" hidden="1">
      <c r="B181" s="26"/>
      <c r="C181" s="16">
        <v>179</v>
      </c>
      <c r="D181" s="26"/>
      <c r="E181" s="26"/>
      <c r="F181" s="2" t="s">
        <v>181</v>
      </c>
      <c r="G181" s="4" t="str">
        <f>VLOOKUP(D181,兵种!B:D,2,0)</f>
        <v>老百姓</v>
      </c>
      <c r="H181" s="18">
        <f>VLOOKUP(D181,兵种!B:D,3,0)</f>
        <v>100</v>
      </c>
      <c r="I181" s="16" t="str">
        <f>VLOOKUP(E181,绝技!B:C,2,0)</f>
        <v>无</v>
      </c>
      <c r="J181" s="31">
        <v>72</v>
      </c>
      <c r="K181" s="31">
        <v>66</v>
      </c>
      <c r="L181" s="31">
        <v>61</v>
      </c>
      <c r="M181" s="33">
        <v>58</v>
      </c>
      <c r="N181" s="1">
        <f>SUM(J181:M181)</f>
        <v>257</v>
      </c>
      <c r="O181" s="34">
        <v>1</v>
      </c>
      <c r="P181" s="1">
        <f>INT(O181*(H181+J181+K181))</f>
        <v>238</v>
      </c>
      <c r="Q181" s="1">
        <f>INT(J181*O181*1)</f>
        <v>72</v>
      </c>
      <c r="R181" s="1">
        <f>INT(J181*O181*0.7)</f>
        <v>50</v>
      </c>
      <c r="S181" s="1">
        <f>INT(K181*O181*1)</f>
        <v>66</v>
      </c>
      <c r="T181" s="1">
        <f>INT(K181*O181*0.7)</f>
        <v>46</v>
      </c>
      <c r="U181" s="1">
        <f>INT(L181*O181*1)</f>
        <v>61</v>
      </c>
      <c r="V181" s="1">
        <f>INT(L181*O181*0.7)</f>
        <v>42</v>
      </c>
      <c r="W181" s="1">
        <f>SUM(Q181,S181,U181)</f>
        <v>199</v>
      </c>
    </row>
    <row r="182" spans="2:23" hidden="1">
      <c r="B182" s="26"/>
      <c r="C182" s="16">
        <v>180</v>
      </c>
      <c r="D182" s="26">
        <v>2</v>
      </c>
      <c r="E182" s="26"/>
      <c r="F182" s="2" t="s">
        <v>182</v>
      </c>
      <c r="G182" s="4" t="str">
        <f>VLOOKUP(D182,兵种!B:D,2,0)</f>
        <v>亲卫队</v>
      </c>
      <c r="H182" s="18">
        <f>VLOOKUP(D182,兵种!B:D,3,0)</f>
        <v>200</v>
      </c>
      <c r="I182" s="16" t="str">
        <f>VLOOKUP(E182,绝技!B:C,2,0)</f>
        <v>无</v>
      </c>
      <c r="J182" s="31">
        <v>84</v>
      </c>
      <c r="K182" s="31">
        <v>83</v>
      </c>
      <c r="L182" s="31">
        <v>70</v>
      </c>
      <c r="M182" s="33">
        <v>46</v>
      </c>
      <c r="N182" s="1">
        <f>SUM(J182:M182)</f>
        <v>283</v>
      </c>
      <c r="O182" s="34">
        <v>1</v>
      </c>
      <c r="P182" s="1">
        <f>INT(O182*(H182+J182+K182))</f>
        <v>367</v>
      </c>
      <c r="Q182" s="1">
        <f>INT(J182*O182*1)</f>
        <v>84</v>
      </c>
      <c r="R182" s="1">
        <f>INT(J182*O182*0.7)</f>
        <v>58</v>
      </c>
      <c r="S182" s="1">
        <f>INT(K182*O182*1)</f>
        <v>83</v>
      </c>
      <c r="T182" s="1">
        <f>INT(K182*O182*0.7)</f>
        <v>58</v>
      </c>
      <c r="U182" s="1">
        <f>INT(L182*O182*1)</f>
        <v>70</v>
      </c>
      <c r="V182" s="1">
        <f>INT(L182*O182*0.7)</f>
        <v>49</v>
      </c>
      <c r="W182" s="1">
        <f>SUM(Q182,S182,U182)</f>
        <v>237</v>
      </c>
    </row>
    <row r="183" spans="2:23" hidden="1">
      <c r="B183" s="26"/>
      <c r="C183" s="16">
        <v>181</v>
      </c>
      <c r="D183" s="26"/>
      <c r="E183" s="26"/>
      <c r="F183" s="2" t="s">
        <v>183</v>
      </c>
      <c r="G183" s="4" t="str">
        <f>VLOOKUP(D183,兵种!B:D,2,0)</f>
        <v>老百姓</v>
      </c>
      <c r="H183" s="18">
        <f>VLOOKUP(D183,兵种!B:D,3,0)</f>
        <v>100</v>
      </c>
      <c r="I183" s="16" t="str">
        <f>VLOOKUP(E183,绝技!B:C,2,0)</f>
        <v>无</v>
      </c>
      <c r="J183" s="31">
        <v>63</v>
      </c>
      <c r="K183" s="31">
        <v>68</v>
      </c>
      <c r="L183" s="31">
        <v>54</v>
      </c>
      <c r="M183" s="33">
        <v>63</v>
      </c>
      <c r="N183" s="1">
        <f>SUM(J183:M183)</f>
        <v>248</v>
      </c>
      <c r="O183" s="34">
        <v>1</v>
      </c>
      <c r="P183" s="1">
        <f>INT(O183*(H183+J183+K183))</f>
        <v>231</v>
      </c>
      <c r="Q183" s="1">
        <f>INT(J183*O183*1)</f>
        <v>63</v>
      </c>
      <c r="R183" s="1">
        <f>INT(J183*O183*0.7)</f>
        <v>44</v>
      </c>
      <c r="S183" s="1">
        <f>INT(K183*O183*1)</f>
        <v>68</v>
      </c>
      <c r="T183" s="1">
        <f>INT(K183*O183*0.7)</f>
        <v>47</v>
      </c>
      <c r="U183" s="1">
        <f>INT(L183*O183*1)</f>
        <v>54</v>
      </c>
      <c r="V183" s="1">
        <f>INT(L183*O183*0.7)</f>
        <v>37</v>
      </c>
      <c r="W183" s="1">
        <f>SUM(Q183,S183,U183)</f>
        <v>185</v>
      </c>
    </row>
    <row r="184" spans="2:23" hidden="1">
      <c r="B184" s="26"/>
      <c r="C184" s="16">
        <v>182</v>
      </c>
      <c r="D184" s="26"/>
      <c r="E184" s="26"/>
      <c r="F184" s="2" t="s">
        <v>184</v>
      </c>
      <c r="G184" s="4" t="str">
        <f>VLOOKUP(D184,兵种!B:D,2,0)</f>
        <v>老百姓</v>
      </c>
      <c r="H184" s="18">
        <f>VLOOKUP(D184,兵种!B:D,3,0)</f>
        <v>100</v>
      </c>
      <c r="I184" s="16" t="str">
        <f>VLOOKUP(E184,绝技!B:C,2,0)</f>
        <v>无</v>
      </c>
      <c r="J184" s="31">
        <v>67</v>
      </c>
      <c r="K184" s="31">
        <v>71</v>
      </c>
      <c r="L184" s="31">
        <v>63</v>
      </c>
      <c r="M184" s="33">
        <v>51</v>
      </c>
      <c r="N184" s="1">
        <f>SUM(J184:M184)</f>
        <v>252</v>
      </c>
      <c r="O184" s="34">
        <v>1</v>
      </c>
      <c r="P184" s="1">
        <f>INT(O184*(H184+J184+K184))</f>
        <v>238</v>
      </c>
      <c r="Q184" s="1">
        <f>INT(J184*O184*1)</f>
        <v>67</v>
      </c>
      <c r="R184" s="1">
        <f>INT(J184*O184*0.7)</f>
        <v>46</v>
      </c>
      <c r="S184" s="1">
        <f>INT(K184*O184*1)</f>
        <v>71</v>
      </c>
      <c r="T184" s="1">
        <f>INT(K184*O184*0.7)</f>
        <v>49</v>
      </c>
      <c r="U184" s="1">
        <f>INT(L184*O184*1)</f>
        <v>63</v>
      </c>
      <c r="V184" s="1">
        <f>INT(L184*O184*0.7)</f>
        <v>44</v>
      </c>
      <c r="W184" s="1">
        <f>SUM(Q184,S184,U184)</f>
        <v>201</v>
      </c>
    </row>
    <row r="185" spans="2:23" hidden="1">
      <c r="B185" s="26"/>
      <c r="C185" s="16">
        <v>183</v>
      </c>
      <c r="D185" s="26"/>
      <c r="E185" s="26"/>
      <c r="F185" s="2" t="s">
        <v>185</v>
      </c>
      <c r="G185" s="4" t="str">
        <f>VLOOKUP(D185,兵种!B:D,2,0)</f>
        <v>老百姓</v>
      </c>
      <c r="H185" s="18">
        <f>VLOOKUP(D185,兵种!B:D,3,0)</f>
        <v>100</v>
      </c>
      <c r="I185" s="16" t="str">
        <f>VLOOKUP(E185,绝技!B:C,2,0)</f>
        <v>无</v>
      </c>
      <c r="J185" s="31">
        <v>73</v>
      </c>
      <c r="K185" s="31">
        <v>69</v>
      </c>
      <c r="L185" s="31">
        <v>64</v>
      </c>
      <c r="M185" s="33">
        <v>62</v>
      </c>
      <c r="N185" s="1">
        <f>SUM(J185:M185)</f>
        <v>268</v>
      </c>
      <c r="O185" s="34">
        <v>1</v>
      </c>
      <c r="P185" s="1">
        <f>INT(O185*(H185+J185+K185))</f>
        <v>242</v>
      </c>
      <c r="Q185" s="1">
        <f>INT(J185*O185*1)</f>
        <v>73</v>
      </c>
      <c r="R185" s="1">
        <f>INT(J185*O185*0.7)</f>
        <v>51</v>
      </c>
      <c r="S185" s="1">
        <f>INT(K185*O185*1)</f>
        <v>69</v>
      </c>
      <c r="T185" s="1">
        <f>INT(K185*O185*0.7)</f>
        <v>48</v>
      </c>
      <c r="U185" s="1">
        <f>INT(L185*O185*1)</f>
        <v>64</v>
      </c>
      <c r="V185" s="1">
        <f>INT(L185*O185*0.7)</f>
        <v>44</v>
      </c>
      <c r="W185" s="1">
        <f>SUM(Q185,S185,U185)</f>
        <v>206</v>
      </c>
    </row>
    <row r="186" spans="2:23" hidden="1">
      <c r="B186" s="26"/>
      <c r="C186" s="16">
        <v>184</v>
      </c>
      <c r="D186" s="26"/>
      <c r="E186" s="26"/>
      <c r="F186" s="2" t="s">
        <v>186</v>
      </c>
      <c r="G186" s="4" t="str">
        <f>VLOOKUP(D186,兵种!B:D,2,0)</f>
        <v>老百姓</v>
      </c>
      <c r="H186" s="18">
        <f>VLOOKUP(D186,兵种!B:D,3,0)</f>
        <v>100</v>
      </c>
      <c r="I186" s="16" t="str">
        <f>VLOOKUP(E186,绝技!B:C,2,0)</f>
        <v>无</v>
      </c>
      <c r="J186" s="31">
        <v>26</v>
      </c>
      <c r="K186" s="31">
        <v>16</v>
      </c>
      <c r="L186" s="31">
        <v>68</v>
      </c>
      <c r="M186" s="33">
        <v>78</v>
      </c>
      <c r="N186" s="1">
        <f>SUM(J186:M186)</f>
        <v>188</v>
      </c>
      <c r="O186" s="34">
        <v>1</v>
      </c>
      <c r="P186" s="1">
        <f>INT(O186*(H186+J186+K186))</f>
        <v>142</v>
      </c>
      <c r="Q186" s="1">
        <f>INT(J186*O186*1)</f>
        <v>26</v>
      </c>
      <c r="R186" s="1">
        <f>INT(J186*O186*0.7)</f>
        <v>18</v>
      </c>
      <c r="S186" s="1">
        <f>INT(K186*O186*1)</f>
        <v>16</v>
      </c>
      <c r="T186" s="1">
        <f>INT(K186*O186*0.7)</f>
        <v>11</v>
      </c>
      <c r="U186" s="1">
        <f>INT(L186*O186*1)</f>
        <v>68</v>
      </c>
      <c r="V186" s="1">
        <f>INT(L186*O186*0.7)</f>
        <v>47</v>
      </c>
      <c r="W186" s="1">
        <f>SUM(Q186,S186,U186)</f>
        <v>110</v>
      </c>
    </row>
    <row r="187" spans="2:23" hidden="1">
      <c r="B187" s="26"/>
      <c r="C187" s="16">
        <v>185</v>
      </c>
      <c r="D187" s="26">
        <v>3</v>
      </c>
      <c r="E187" s="26"/>
      <c r="F187" s="2" t="s">
        <v>187</v>
      </c>
      <c r="G187" s="4" t="str">
        <f>VLOOKUP(D187,兵种!B:D,2,0)</f>
        <v>战弓骑</v>
      </c>
      <c r="H187" s="18">
        <f>VLOOKUP(D187,兵种!B:D,3,0)</f>
        <v>200</v>
      </c>
      <c r="I187" s="16" t="str">
        <f>VLOOKUP(E187,绝技!B:C,2,0)</f>
        <v>无</v>
      </c>
      <c r="J187" s="31">
        <v>90</v>
      </c>
      <c r="K187" s="31">
        <v>102</v>
      </c>
      <c r="L187" s="31">
        <v>60</v>
      </c>
      <c r="M187" s="33">
        <v>52</v>
      </c>
      <c r="N187" s="1">
        <f>SUM(J187:M187)</f>
        <v>304</v>
      </c>
      <c r="O187" s="34">
        <v>1</v>
      </c>
      <c r="P187" s="1">
        <f>INT(O187*(H187+J187+K187))</f>
        <v>392</v>
      </c>
      <c r="Q187" s="1">
        <f>INT(J187*O187*1)</f>
        <v>90</v>
      </c>
      <c r="R187" s="1">
        <f>INT(J187*O187*0.7)</f>
        <v>63</v>
      </c>
      <c r="S187" s="1">
        <f>INT(K187*O187*1)</f>
        <v>102</v>
      </c>
      <c r="T187" s="1">
        <f>INT(K187*O187*0.7)</f>
        <v>71</v>
      </c>
      <c r="U187" s="1">
        <f>INT(L187*O187*1)</f>
        <v>60</v>
      </c>
      <c r="V187" s="1">
        <f>INT(L187*O187*0.7)</f>
        <v>42</v>
      </c>
      <c r="W187" s="1">
        <f>SUM(Q187,S187,U187)</f>
        <v>252</v>
      </c>
    </row>
    <row r="188" spans="2:23" hidden="1">
      <c r="B188" s="26"/>
      <c r="C188" s="16">
        <v>186</v>
      </c>
      <c r="D188" s="26"/>
      <c r="E188" s="26"/>
      <c r="F188" s="2" t="s">
        <v>188</v>
      </c>
      <c r="G188" s="4" t="str">
        <f>VLOOKUP(D188,兵种!B:D,2,0)</f>
        <v>老百姓</v>
      </c>
      <c r="H188" s="18">
        <f>VLOOKUP(D188,兵种!B:D,3,0)</f>
        <v>100</v>
      </c>
      <c r="I188" s="16" t="str">
        <f>VLOOKUP(E188,绝技!B:C,2,0)</f>
        <v>无</v>
      </c>
      <c r="J188" s="31">
        <v>55</v>
      </c>
      <c r="K188" s="31">
        <v>63</v>
      </c>
      <c r="L188" s="31">
        <v>43</v>
      </c>
      <c r="M188" s="33">
        <v>42</v>
      </c>
      <c r="N188" s="1">
        <f>SUM(J188:M188)</f>
        <v>203</v>
      </c>
      <c r="O188" s="34">
        <v>1</v>
      </c>
      <c r="P188" s="1">
        <f>INT(O188*(H188+J188+K188))</f>
        <v>218</v>
      </c>
      <c r="Q188" s="1">
        <f>INT(J188*O188*1)</f>
        <v>55</v>
      </c>
      <c r="R188" s="1">
        <f>INT(J188*O188*0.7)</f>
        <v>38</v>
      </c>
      <c r="S188" s="1">
        <f>INT(K188*O188*1)</f>
        <v>63</v>
      </c>
      <c r="T188" s="1">
        <f>INT(K188*O188*0.7)</f>
        <v>44</v>
      </c>
      <c r="U188" s="1">
        <f>INT(L188*O188*1)</f>
        <v>43</v>
      </c>
      <c r="V188" s="1">
        <f>INT(L188*O188*0.7)</f>
        <v>30</v>
      </c>
      <c r="W188" s="1">
        <f>SUM(Q188,S188,U188)</f>
        <v>161</v>
      </c>
    </row>
    <row r="189" spans="2:23" hidden="1">
      <c r="B189" s="26"/>
      <c r="C189" s="16">
        <v>187</v>
      </c>
      <c r="D189" s="26"/>
      <c r="E189" s="26"/>
      <c r="F189" s="2" t="s">
        <v>189</v>
      </c>
      <c r="G189" s="4" t="str">
        <f>VLOOKUP(D189,兵种!B:D,2,0)</f>
        <v>老百姓</v>
      </c>
      <c r="H189" s="18">
        <f>VLOOKUP(D189,兵种!B:D,3,0)</f>
        <v>100</v>
      </c>
      <c r="I189" s="16" t="str">
        <f>VLOOKUP(E189,绝技!B:C,2,0)</f>
        <v>无</v>
      </c>
      <c r="J189" s="31">
        <v>35</v>
      </c>
      <c r="K189" s="31">
        <v>24</v>
      </c>
      <c r="L189" s="31">
        <v>76</v>
      </c>
      <c r="M189" s="33">
        <v>85</v>
      </c>
      <c r="N189" s="1">
        <f>SUM(J189:M189)</f>
        <v>220</v>
      </c>
      <c r="O189" s="34">
        <v>1</v>
      </c>
      <c r="P189" s="1">
        <f>INT(O189*(H189+J189+K189))</f>
        <v>159</v>
      </c>
      <c r="Q189" s="1">
        <f>INT(J189*O189*1)</f>
        <v>35</v>
      </c>
      <c r="R189" s="1">
        <f>INT(J189*O189*0.7)</f>
        <v>24</v>
      </c>
      <c r="S189" s="1">
        <f>INT(K189*O189*1)</f>
        <v>24</v>
      </c>
      <c r="T189" s="1">
        <f>INT(K189*O189*0.7)</f>
        <v>16</v>
      </c>
      <c r="U189" s="1">
        <f>INT(L189*O189*1)</f>
        <v>76</v>
      </c>
      <c r="V189" s="1">
        <f>INT(L189*O189*0.7)</f>
        <v>53</v>
      </c>
      <c r="W189" s="1">
        <f>SUM(Q189,S189,U189)</f>
        <v>135</v>
      </c>
    </row>
    <row r="190" spans="2:23" hidden="1">
      <c r="B190" s="26"/>
      <c r="C190" s="16">
        <v>188</v>
      </c>
      <c r="D190" s="26"/>
      <c r="E190" s="26"/>
      <c r="F190" s="2" t="s">
        <v>190</v>
      </c>
      <c r="G190" s="4" t="str">
        <f>VLOOKUP(D190,兵种!B:D,2,0)</f>
        <v>老百姓</v>
      </c>
      <c r="H190" s="18">
        <f>VLOOKUP(D190,兵种!B:D,3,0)</f>
        <v>100</v>
      </c>
      <c r="I190" s="16" t="str">
        <f>VLOOKUP(E190,绝技!B:C,2,0)</f>
        <v>无</v>
      </c>
      <c r="J190" s="31">
        <v>66</v>
      </c>
      <c r="K190" s="31">
        <v>61</v>
      </c>
      <c r="L190" s="31">
        <v>69</v>
      </c>
      <c r="M190" s="33">
        <v>57</v>
      </c>
      <c r="N190" s="1">
        <f>SUM(J190:M190)</f>
        <v>253</v>
      </c>
      <c r="O190" s="34">
        <v>1</v>
      </c>
      <c r="P190" s="1">
        <f>INT(O190*(H190+J190+K190))</f>
        <v>227</v>
      </c>
      <c r="Q190" s="1">
        <f>INT(J190*O190*1)</f>
        <v>66</v>
      </c>
      <c r="R190" s="1">
        <f>INT(J190*O190*0.7)</f>
        <v>46</v>
      </c>
      <c r="S190" s="1">
        <f>INT(K190*O190*1)</f>
        <v>61</v>
      </c>
      <c r="T190" s="1">
        <f>INT(K190*O190*0.7)</f>
        <v>42</v>
      </c>
      <c r="U190" s="1">
        <f>INT(L190*O190*1)</f>
        <v>69</v>
      </c>
      <c r="V190" s="1">
        <f>INT(L190*O190*0.7)</f>
        <v>48</v>
      </c>
      <c r="W190" s="1">
        <f>SUM(Q190,S190,U190)</f>
        <v>196</v>
      </c>
    </row>
    <row r="191" spans="2:23" hidden="1">
      <c r="B191" s="26"/>
      <c r="C191" s="16">
        <v>189</v>
      </c>
      <c r="D191" s="26">
        <v>2</v>
      </c>
      <c r="E191" s="26"/>
      <c r="F191" s="2" t="s">
        <v>191</v>
      </c>
      <c r="G191" s="4" t="str">
        <f>VLOOKUP(D191,兵种!B:D,2,0)</f>
        <v>亲卫队</v>
      </c>
      <c r="H191" s="18">
        <f>VLOOKUP(D191,兵种!B:D,3,0)</f>
        <v>200</v>
      </c>
      <c r="I191" s="16" t="str">
        <f>VLOOKUP(E191,绝技!B:C,2,0)</f>
        <v>无</v>
      </c>
      <c r="J191" s="31">
        <v>87</v>
      </c>
      <c r="K191" s="31">
        <v>61</v>
      </c>
      <c r="L191" s="31">
        <v>73</v>
      </c>
      <c r="M191" s="33">
        <v>51</v>
      </c>
      <c r="N191" s="1">
        <f>SUM(J191:M191)</f>
        <v>272</v>
      </c>
      <c r="O191" s="34">
        <v>1</v>
      </c>
      <c r="P191" s="1">
        <f>INT(O191*(H191+J191+K191))</f>
        <v>348</v>
      </c>
      <c r="Q191" s="1">
        <f>INT(J191*O191*1)</f>
        <v>87</v>
      </c>
      <c r="R191" s="1">
        <f>INT(J191*O191*0.7)</f>
        <v>60</v>
      </c>
      <c r="S191" s="1">
        <f>INT(K191*O191*1)</f>
        <v>61</v>
      </c>
      <c r="T191" s="1">
        <f>INT(K191*O191*0.7)</f>
        <v>42</v>
      </c>
      <c r="U191" s="1">
        <f>INT(L191*O191*1)</f>
        <v>73</v>
      </c>
      <c r="V191" s="1">
        <f>INT(L191*O191*0.7)</f>
        <v>51</v>
      </c>
      <c r="W191" s="1">
        <f>SUM(Q191,S191,U191)</f>
        <v>221</v>
      </c>
    </row>
    <row r="192" spans="2:23" hidden="1">
      <c r="B192" s="26"/>
      <c r="C192" s="16">
        <v>190</v>
      </c>
      <c r="D192" s="26"/>
      <c r="E192" s="26"/>
      <c r="F192" s="2" t="s">
        <v>192</v>
      </c>
      <c r="G192" s="4" t="str">
        <f>VLOOKUP(D192,兵种!B:D,2,0)</f>
        <v>老百姓</v>
      </c>
      <c r="H192" s="18">
        <f>VLOOKUP(D192,兵种!B:D,3,0)</f>
        <v>100</v>
      </c>
      <c r="I192" s="16" t="str">
        <f>VLOOKUP(E192,绝技!B:C,2,0)</f>
        <v>无</v>
      </c>
      <c r="J192" s="31">
        <v>30</v>
      </c>
      <c r="K192" s="31">
        <v>5</v>
      </c>
      <c r="L192" s="31">
        <v>72</v>
      </c>
      <c r="M192" s="33">
        <v>75</v>
      </c>
      <c r="N192" s="1">
        <f>SUM(J192:M192)</f>
        <v>182</v>
      </c>
      <c r="O192" s="34">
        <v>1</v>
      </c>
      <c r="P192" s="1">
        <f>INT(O192*(H192+J192+K192))</f>
        <v>135</v>
      </c>
      <c r="Q192" s="1">
        <f>INT(J192*O192*1)</f>
        <v>30</v>
      </c>
      <c r="R192" s="1">
        <f>INT(J192*O192*0.7)</f>
        <v>21</v>
      </c>
      <c r="S192" s="1">
        <f>INT(K192*O192*1)</f>
        <v>5</v>
      </c>
      <c r="T192" s="1">
        <f>INT(K192*O192*0.7)</f>
        <v>3</v>
      </c>
      <c r="U192" s="1">
        <f>INT(L192*O192*1)</f>
        <v>72</v>
      </c>
      <c r="V192" s="1">
        <f>INT(L192*O192*0.7)</f>
        <v>50</v>
      </c>
      <c r="W192" s="1">
        <f>SUM(Q192,S192,U192)</f>
        <v>107</v>
      </c>
    </row>
    <row r="193" spans="2:23" hidden="1">
      <c r="B193" s="26"/>
      <c r="C193" s="16">
        <v>191</v>
      </c>
      <c r="D193" s="26">
        <v>5</v>
      </c>
      <c r="E193" s="26"/>
      <c r="F193" s="2" t="s">
        <v>193</v>
      </c>
      <c r="G193" s="4" t="str">
        <f>VLOOKUP(D193,兵种!B:D,2,0)</f>
        <v>霹雳车</v>
      </c>
      <c r="H193" s="18">
        <f>VLOOKUP(D193,兵种!B:D,3,0)</f>
        <v>100</v>
      </c>
      <c r="I193" s="16" t="str">
        <f>VLOOKUP(E193,绝技!B:C,2,0)</f>
        <v>无</v>
      </c>
      <c r="J193" s="31">
        <v>76</v>
      </c>
      <c r="K193" s="31">
        <v>82</v>
      </c>
      <c r="L193" s="31">
        <v>66</v>
      </c>
      <c r="M193" s="33">
        <v>55</v>
      </c>
      <c r="N193" s="1">
        <f>SUM(J193:M193)</f>
        <v>279</v>
      </c>
      <c r="O193" s="34">
        <v>1</v>
      </c>
      <c r="P193" s="1">
        <f>INT(O193*(H193+J193+K193))</f>
        <v>258</v>
      </c>
      <c r="Q193" s="1">
        <f>INT(J193*O193*1)</f>
        <v>76</v>
      </c>
      <c r="R193" s="1">
        <f>INT(J193*O193*0.7)</f>
        <v>53</v>
      </c>
      <c r="S193" s="1">
        <f>INT(K193*O193*1)</f>
        <v>82</v>
      </c>
      <c r="T193" s="1">
        <f>INT(K193*O193*0.7)</f>
        <v>57</v>
      </c>
      <c r="U193" s="1">
        <f>INT(L193*O193*1)</f>
        <v>66</v>
      </c>
      <c r="V193" s="1">
        <f>INT(L193*O193*0.7)</f>
        <v>46</v>
      </c>
      <c r="W193" s="1">
        <f>SUM(Q193,S193,U193)</f>
        <v>224</v>
      </c>
    </row>
    <row r="194" spans="2:23" hidden="1">
      <c r="B194" s="26"/>
      <c r="C194" s="16">
        <v>192</v>
      </c>
      <c r="D194" s="26"/>
      <c r="E194" s="26"/>
      <c r="F194" s="2" t="s">
        <v>194</v>
      </c>
      <c r="G194" s="4" t="str">
        <f>VLOOKUP(D194,兵种!B:D,2,0)</f>
        <v>老百姓</v>
      </c>
      <c r="H194" s="18">
        <f>VLOOKUP(D194,兵种!B:D,3,0)</f>
        <v>100</v>
      </c>
      <c r="I194" s="16" t="str">
        <f>VLOOKUP(E194,绝技!B:C,2,0)</f>
        <v>无</v>
      </c>
      <c r="J194" s="31">
        <v>66</v>
      </c>
      <c r="K194" s="31">
        <v>73</v>
      </c>
      <c r="L194" s="31">
        <v>42</v>
      </c>
      <c r="M194" s="33">
        <v>49</v>
      </c>
      <c r="N194" s="1">
        <f>SUM(J194:M194)</f>
        <v>230</v>
      </c>
      <c r="O194" s="34">
        <v>1</v>
      </c>
      <c r="P194" s="1">
        <f>INT(O194*(H194+J194+K194))</f>
        <v>239</v>
      </c>
      <c r="Q194" s="1">
        <f>INT(J194*O194*1)</f>
        <v>66</v>
      </c>
      <c r="R194" s="1">
        <f>INT(J194*O194*0.7)</f>
        <v>46</v>
      </c>
      <c r="S194" s="1">
        <f>INT(K194*O194*1)</f>
        <v>73</v>
      </c>
      <c r="T194" s="1">
        <f>INT(K194*O194*0.7)</f>
        <v>51</v>
      </c>
      <c r="U194" s="1">
        <f>INT(L194*O194*1)</f>
        <v>42</v>
      </c>
      <c r="V194" s="1">
        <f>INT(L194*O194*0.7)</f>
        <v>29</v>
      </c>
      <c r="W194" s="1">
        <f>SUM(Q194,S194,U194)</f>
        <v>181</v>
      </c>
    </row>
    <row r="195" spans="2:23" hidden="1">
      <c r="B195" s="26"/>
      <c r="C195" s="16">
        <v>193</v>
      </c>
      <c r="D195" s="26"/>
      <c r="E195" s="26"/>
      <c r="F195" s="2" t="s">
        <v>195</v>
      </c>
      <c r="G195" s="4" t="str">
        <f>VLOOKUP(D195,兵种!B:D,2,0)</f>
        <v>老百姓</v>
      </c>
      <c r="H195" s="18">
        <f>VLOOKUP(D195,兵种!B:D,3,0)</f>
        <v>100</v>
      </c>
      <c r="I195" s="16" t="str">
        <f>VLOOKUP(E195,绝技!B:C,2,0)</f>
        <v>无</v>
      </c>
      <c r="J195" s="31">
        <v>49</v>
      </c>
      <c r="K195" s="31">
        <v>61</v>
      </c>
      <c r="L195" s="31">
        <v>23</v>
      </c>
      <c r="M195" s="33">
        <v>51</v>
      </c>
      <c r="N195" s="1">
        <f>SUM(J195:M195)</f>
        <v>184</v>
      </c>
      <c r="O195" s="34">
        <v>1</v>
      </c>
      <c r="P195" s="1">
        <f>INT(O195*(H195+J195+K195))</f>
        <v>210</v>
      </c>
      <c r="Q195" s="1">
        <f>INT(J195*O195*1)</f>
        <v>49</v>
      </c>
      <c r="R195" s="1">
        <f>INT(J195*O195*0.7)</f>
        <v>34</v>
      </c>
      <c r="S195" s="1">
        <f>INT(K195*O195*1)</f>
        <v>61</v>
      </c>
      <c r="T195" s="1">
        <f>INT(K195*O195*0.7)</f>
        <v>42</v>
      </c>
      <c r="U195" s="1">
        <f>INT(L195*O195*1)</f>
        <v>23</v>
      </c>
      <c r="V195" s="1">
        <f>INT(L195*O195*0.7)</f>
        <v>16</v>
      </c>
      <c r="W195" s="1">
        <f>SUM(Q195,S195,U195)</f>
        <v>133</v>
      </c>
    </row>
    <row r="196" spans="2:23" hidden="1">
      <c r="B196" s="26"/>
      <c r="C196" s="16">
        <v>194</v>
      </c>
      <c r="D196" s="26">
        <v>6</v>
      </c>
      <c r="E196" s="26"/>
      <c r="F196" s="2" t="s">
        <v>196</v>
      </c>
      <c r="G196" s="4" t="str">
        <f>VLOOKUP(D196,兵种!B:D,2,0)</f>
        <v>谋略家</v>
      </c>
      <c r="H196" s="18">
        <f>VLOOKUP(D196,兵种!B:D,3,0)</f>
        <v>150</v>
      </c>
      <c r="I196" s="16" t="str">
        <f>VLOOKUP(E196,绝技!B:C,2,0)</f>
        <v>无</v>
      </c>
      <c r="J196" s="31">
        <v>50</v>
      </c>
      <c r="K196" s="31">
        <v>19</v>
      </c>
      <c r="L196" s="31">
        <v>71</v>
      </c>
      <c r="M196" s="33">
        <v>86</v>
      </c>
      <c r="N196" s="1">
        <f>SUM(J196:M196)</f>
        <v>226</v>
      </c>
      <c r="O196" s="34">
        <v>1</v>
      </c>
      <c r="P196" s="1">
        <f>INT(O196*(H196+J196+K196))</f>
        <v>219</v>
      </c>
      <c r="Q196" s="1">
        <f>INT(J196*O196*1)</f>
        <v>50</v>
      </c>
      <c r="R196" s="1">
        <f>INT(J196*O196*0.7)</f>
        <v>35</v>
      </c>
      <c r="S196" s="1">
        <f>INT(K196*O196*1)</f>
        <v>19</v>
      </c>
      <c r="T196" s="1">
        <f>INT(K196*O196*0.7)</f>
        <v>13</v>
      </c>
      <c r="U196" s="1">
        <f>INT(L196*O196*1)</f>
        <v>71</v>
      </c>
      <c r="V196" s="1">
        <f>INT(L196*O196*0.7)</f>
        <v>49</v>
      </c>
      <c r="W196" s="1">
        <f>SUM(Q196,S196,U196)</f>
        <v>140</v>
      </c>
    </row>
    <row r="197" spans="2:23" hidden="1">
      <c r="B197" s="26"/>
      <c r="C197" s="16">
        <v>195</v>
      </c>
      <c r="D197" s="26"/>
      <c r="E197" s="26"/>
      <c r="F197" s="2" t="s">
        <v>197</v>
      </c>
      <c r="G197" s="4" t="str">
        <f>VLOOKUP(D197,兵种!B:D,2,0)</f>
        <v>老百姓</v>
      </c>
      <c r="H197" s="18">
        <f>VLOOKUP(D197,兵种!B:D,3,0)</f>
        <v>100</v>
      </c>
      <c r="I197" s="16" t="str">
        <f>VLOOKUP(E197,绝技!B:C,2,0)</f>
        <v>无</v>
      </c>
      <c r="J197" s="31">
        <v>69</v>
      </c>
      <c r="K197" s="31">
        <v>66</v>
      </c>
      <c r="L197" s="31">
        <v>51</v>
      </c>
      <c r="M197" s="33">
        <v>65</v>
      </c>
      <c r="N197" s="1">
        <f>SUM(J197:M197)</f>
        <v>251</v>
      </c>
      <c r="O197" s="34">
        <v>1</v>
      </c>
      <c r="P197" s="1">
        <f>INT(O197*(H197+J197+K197))</f>
        <v>235</v>
      </c>
      <c r="Q197" s="1">
        <f>INT(J197*O197*1)</f>
        <v>69</v>
      </c>
      <c r="R197" s="1">
        <f>INT(J197*O197*0.7)</f>
        <v>48</v>
      </c>
      <c r="S197" s="1">
        <f>INT(K197*O197*1)</f>
        <v>66</v>
      </c>
      <c r="T197" s="1">
        <f>INT(K197*O197*0.7)</f>
        <v>46</v>
      </c>
      <c r="U197" s="1">
        <f>INT(L197*O197*1)</f>
        <v>51</v>
      </c>
      <c r="V197" s="1">
        <f>INT(L197*O197*0.7)</f>
        <v>35</v>
      </c>
      <c r="W197" s="1">
        <f>SUM(Q197,S197,U197)</f>
        <v>186</v>
      </c>
    </row>
    <row r="198" spans="2:23" hidden="1">
      <c r="B198" s="26"/>
      <c r="C198" s="16">
        <v>196</v>
      </c>
      <c r="D198" s="26"/>
      <c r="E198" s="26"/>
      <c r="F198" s="2" t="s">
        <v>198</v>
      </c>
      <c r="G198" s="4" t="str">
        <f>VLOOKUP(D198,兵种!B:D,2,0)</f>
        <v>老百姓</v>
      </c>
      <c r="H198" s="18">
        <f>VLOOKUP(D198,兵种!B:D,3,0)</f>
        <v>100</v>
      </c>
      <c r="I198" s="16" t="str">
        <f>VLOOKUP(E198,绝技!B:C,2,0)</f>
        <v>无</v>
      </c>
      <c r="J198" s="31">
        <v>74</v>
      </c>
      <c r="K198" s="31">
        <v>72</v>
      </c>
      <c r="L198" s="31">
        <v>77</v>
      </c>
      <c r="M198" s="33">
        <v>69</v>
      </c>
      <c r="N198" s="1">
        <f>SUM(J198:M198)</f>
        <v>292</v>
      </c>
      <c r="O198" s="34">
        <v>1</v>
      </c>
      <c r="P198" s="1">
        <f>INT(O198*(H198+J198+K198))</f>
        <v>246</v>
      </c>
      <c r="Q198" s="1">
        <f>INT(J198*O198*1)</f>
        <v>74</v>
      </c>
      <c r="R198" s="1">
        <f>INT(J198*O198*0.7)</f>
        <v>51</v>
      </c>
      <c r="S198" s="1">
        <f>INT(K198*O198*1)</f>
        <v>72</v>
      </c>
      <c r="T198" s="1">
        <f>INT(K198*O198*0.7)</f>
        <v>50</v>
      </c>
      <c r="U198" s="1">
        <f>INT(L198*O198*1)</f>
        <v>77</v>
      </c>
      <c r="V198" s="1">
        <f>INT(L198*O198*0.7)</f>
        <v>53</v>
      </c>
      <c r="W198" s="1">
        <f>SUM(Q198,S198,U198)</f>
        <v>223</v>
      </c>
    </row>
    <row r="199" spans="2:23" hidden="1">
      <c r="B199" s="26"/>
      <c r="C199" s="16">
        <v>197</v>
      </c>
      <c r="D199" s="26"/>
      <c r="E199" s="26"/>
      <c r="F199" s="2" t="s">
        <v>199</v>
      </c>
      <c r="G199" s="4" t="str">
        <f>VLOOKUP(D199,兵种!B:D,2,0)</f>
        <v>老百姓</v>
      </c>
      <c r="H199" s="18">
        <f>VLOOKUP(D199,兵种!B:D,3,0)</f>
        <v>100</v>
      </c>
      <c r="I199" s="16" t="str">
        <f>VLOOKUP(E199,绝技!B:C,2,0)</f>
        <v>无</v>
      </c>
      <c r="J199" s="31">
        <v>48</v>
      </c>
      <c r="K199" s="31">
        <v>38</v>
      </c>
      <c r="L199" s="31">
        <v>65</v>
      </c>
      <c r="M199" s="33">
        <v>65</v>
      </c>
      <c r="N199" s="1">
        <f>SUM(J199:M199)</f>
        <v>216</v>
      </c>
      <c r="O199" s="34">
        <v>1</v>
      </c>
      <c r="P199" s="1">
        <f>INT(O199*(H199+J199+K199))</f>
        <v>186</v>
      </c>
      <c r="Q199" s="1">
        <f>INT(J199*O199*1)</f>
        <v>48</v>
      </c>
      <c r="R199" s="1">
        <f>INT(J199*O199*0.7)</f>
        <v>33</v>
      </c>
      <c r="S199" s="1">
        <f>INT(K199*O199*1)</f>
        <v>38</v>
      </c>
      <c r="T199" s="1">
        <f>INT(K199*O199*0.7)</f>
        <v>26</v>
      </c>
      <c r="U199" s="1">
        <f>INT(L199*O199*1)</f>
        <v>65</v>
      </c>
      <c r="V199" s="1">
        <f>INT(L199*O199*0.7)</f>
        <v>45</v>
      </c>
      <c r="W199" s="1">
        <f>SUM(Q199,S199,U199)</f>
        <v>151</v>
      </c>
    </row>
    <row r="200" spans="2:23" hidden="1">
      <c r="B200" s="26"/>
      <c r="C200" s="16">
        <v>198</v>
      </c>
      <c r="D200" s="26"/>
      <c r="E200" s="26"/>
      <c r="F200" s="2" t="s">
        <v>200</v>
      </c>
      <c r="G200" s="4" t="str">
        <f>VLOOKUP(D200,兵种!B:D,2,0)</f>
        <v>老百姓</v>
      </c>
      <c r="H200" s="18">
        <f>VLOOKUP(D200,兵种!B:D,3,0)</f>
        <v>100</v>
      </c>
      <c r="I200" s="16" t="str">
        <f>VLOOKUP(E200,绝技!B:C,2,0)</f>
        <v>无</v>
      </c>
      <c r="J200" s="31">
        <v>30</v>
      </c>
      <c r="K200" s="31">
        <v>21</v>
      </c>
      <c r="L200" s="31">
        <v>70</v>
      </c>
      <c r="M200" s="33">
        <v>74</v>
      </c>
      <c r="N200" s="1">
        <f>SUM(J200:M200)</f>
        <v>195</v>
      </c>
      <c r="O200" s="34">
        <v>1</v>
      </c>
      <c r="P200" s="1">
        <f>INT(O200*(H200+J200+K200))</f>
        <v>151</v>
      </c>
      <c r="Q200" s="1">
        <f>INT(J200*O200*1)</f>
        <v>30</v>
      </c>
      <c r="R200" s="1">
        <f>INT(J200*O200*0.7)</f>
        <v>21</v>
      </c>
      <c r="S200" s="1">
        <f>INT(K200*O200*1)</f>
        <v>21</v>
      </c>
      <c r="T200" s="1">
        <f>INT(K200*O200*0.7)</f>
        <v>14</v>
      </c>
      <c r="U200" s="1">
        <f>INT(L200*O200*1)</f>
        <v>70</v>
      </c>
      <c r="V200" s="1">
        <f>INT(L200*O200*0.7)</f>
        <v>49</v>
      </c>
      <c r="W200" s="1">
        <f>SUM(Q200,S200,U200)</f>
        <v>121</v>
      </c>
    </row>
    <row r="201" spans="2:23" hidden="1">
      <c r="B201" s="26"/>
      <c r="C201" s="16">
        <v>199</v>
      </c>
      <c r="D201" s="26"/>
      <c r="E201" s="26"/>
      <c r="F201" s="2" t="s">
        <v>201</v>
      </c>
      <c r="G201" s="4" t="str">
        <f>VLOOKUP(D201,兵种!B:D,2,0)</f>
        <v>老百姓</v>
      </c>
      <c r="H201" s="18">
        <f>VLOOKUP(D201,兵种!B:D,3,0)</f>
        <v>100</v>
      </c>
      <c r="I201" s="16" t="str">
        <f>VLOOKUP(E201,绝技!B:C,2,0)</f>
        <v>无</v>
      </c>
      <c r="J201" s="31">
        <v>57</v>
      </c>
      <c r="K201" s="31">
        <v>39</v>
      </c>
      <c r="L201" s="31">
        <v>68</v>
      </c>
      <c r="M201" s="33">
        <v>72</v>
      </c>
      <c r="N201" s="1">
        <f>SUM(J201:M201)</f>
        <v>236</v>
      </c>
      <c r="O201" s="34">
        <v>1</v>
      </c>
      <c r="P201" s="1">
        <f>INT(O201*(H201+J201+K201))</f>
        <v>196</v>
      </c>
      <c r="Q201" s="1">
        <f>INT(J201*O201*1)</f>
        <v>57</v>
      </c>
      <c r="R201" s="1">
        <f>INT(J201*O201*0.7)</f>
        <v>39</v>
      </c>
      <c r="S201" s="1">
        <f>INT(K201*O201*1)</f>
        <v>39</v>
      </c>
      <c r="T201" s="1">
        <f>INT(K201*O201*0.7)</f>
        <v>27</v>
      </c>
      <c r="U201" s="1">
        <f>INT(L201*O201*1)</f>
        <v>68</v>
      </c>
      <c r="V201" s="1">
        <f>INT(L201*O201*0.7)</f>
        <v>47</v>
      </c>
      <c r="W201" s="1">
        <f>SUM(Q201,S201,U201)</f>
        <v>164</v>
      </c>
    </row>
    <row r="202" spans="2:23" hidden="1">
      <c r="B202" s="26"/>
      <c r="C202" s="16">
        <v>200</v>
      </c>
      <c r="D202" s="26"/>
      <c r="E202" s="26"/>
      <c r="F202" s="2" t="s">
        <v>202</v>
      </c>
      <c r="G202" s="4" t="str">
        <f>VLOOKUP(D202,兵种!B:D,2,0)</f>
        <v>老百姓</v>
      </c>
      <c r="H202" s="18">
        <f>VLOOKUP(D202,兵种!B:D,3,0)</f>
        <v>100</v>
      </c>
      <c r="I202" s="16" t="str">
        <f>VLOOKUP(E202,绝技!B:C,2,0)</f>
        <v>无</v>
      </c>
      <c r="J202" s="31">
        <v>68</v>
      </c>
      <c r="K202" s="31">
        <v>41</v>
      </c>
      <c r="L202" s="31">
        <v>78</v>
      </c>
      <c r="M202" s="33">
        <v>75</v>
      </c>
      <c r="N202" s="1">
        <f>SUM(J202:M202)</f>
        <v>262</v>
      </c>
      <c r="O202" s="34">
        <v>1</v>
      </c>
      <c r="P202" s="1">
        <f>INT(O202*(H202+J202+K202))</f>
        <v>209</v>
      </c>
      <c r="Q202" s="1">
        <f>INT(J202*O202*1)</f>
        <v>68</v>
      </c>
      <c r="R202" s="1">
        <f>INT(J202*O202*0.7)</f>
        <v>47</v>
      </c>
      <c r="S202" s="1">
        <f>INT(K202*O202*1)</f>
        <v>41</v>
      </c>
      <c r="T202" s="1">
        <f>INT(K202*O202*0.7)</f>
        <v>28</v>
      </c>
      <c r="U202" s="1">
        <f>INT(L202*O202*1)</f>
        <v>78</v>
      </c>
      <c r="V202" s="1">
        <f>INT(L202*O202*0.7)</f>
        <v>54</v>
      </c>
      <c r="W202" s="1">
        <f>SUM(Q202,S202,U202)</f>
        <v>187</v>
      </c>
    </row>
    <row r="203" spans="2:23" hidden="1">
      <c r="B203" s="26"/>
      <c r="C203" s="16">
        <v>201</v>
      </c>
      <c r="D203" s="26"/>
      <c r="E203" s="26"/>
      <c r="F203" s="2" t="s">
        <v>203</v>
      </c>
      <c r="G203" s="4" t="str">
        <f>VLOOKUP(D203,兵种!B:D,2,0)</f>
        <v>老百姓</v>
      </c>
      <c r="H203" s="18">
        <f>VLOOKUP(D203,兵种!B:D,3,0)</f>
        <v>100</v>
      </c>
      <c r="I203" s="16" t="str">
        <f>VLOOKUP(E203,绝技!B:C,2,0)</f>
        <v>无</v>
      </c>
      <c r="J203" s="31">
        <v>73</v>
      </c>
      <c r="K203" s="31">
        <v>46</v>
      </c>
      <c r="L203" s="31">
        <v>74</v>
      </c>
      <c r="M203" s="33">
        <v>77</v>
      </c>
      <c r="N203" s="1">
        <f>SUM(J203:M203)</f>
        <v>270</v>
      </c>
      <c r="O203" s="34">
        <v>1</v>
      </c>
      <c r="P203" s="1">
        <f>INT(O203*(H203+J203+K203))</f>
        <v>219</v>
      </c>
      <c r="Q203" s="1">
        <f>INT(J203*O203*1)</f>
        <v>73</v>
      </c>
      <c r="R203" s="1">
        <f>INT(J203*O203*0.7)</f>
        <v>51</v>
      </c>
      <c r="S203" s="1">
        <f>INT(K203*O203*1)</f>
        <v>46</v>
      </c>
      <c r="T203" s="1">
        <f>INT(K203*O203*0.7)</f>
        <v>32</v>
      </c>
      <c r="U203" s="1">
        <f>INT(L203*O203*1)</f>
        <v>74</v>
      </c>
      <c r="V203" s="1">
        <f>INT(L203*O203*0.7)</f>
        <v>51</v>
      </c>
      <c r="W203" s="1">
        <f>SUM(Q203,S203,U203)</f>
        <v>193</v>
      </c>
    </row>
    <row r="204" spans="2:23" hidden="1">
      <c r="B204" s="26"/>
      <c r="C204" s="16">
        <v>202</v>
      </c>
      <c r="D204" s="26"/>
      <c r="E204" s="26"/>
      <c r="F204" s="2" t="s">
        <v>204</v>
      </c>
      <c r="G204" s="4" t="str">
        <f>VLOOKUP(D204,兵种!B:D,2,0)</f>
        <v>老百姓</v>
      </c>
      <c r="H204" s="18">
        <f>VLOOKUP(D204,兵种!B:D,3,0)</f>
        <v>100</v>
      </c>
      <c r="I204" s="16" t="str">
        <f>VLOOKUP(E204,绝技!B:C,2,0)</f>
        <v>无</v>
      </c>
      <c r="J204" s="31">
        <v>16</v>
      </c>
      <c r="K204" s="31">
        <v>29</v>
      </c>
      <c r="L204" s="31">
        <v>68</v>
      </c>
      <c r="M204" s="33">
        <v>57</v>
      </c>
      <c r="N204" s="1">
        <f>SUM(J204:M204)</f>
        <v>170</v>
      </c>
      <c r="O204" s="34">
        <v>1</v>
      </c>
      <c r="P204" s="1">
        <f>INT(O204*(H204+J204+K204))</f>
        <v>145</v>
      </c>
      <c r="Q204" s="1">
        <f>INT(J204*O204*1)</f>
        <v>16</v>
      </c>
      <c r="R204" s="1">
        <f>INT(J204*O204*0.7)</f>
        <v>11</v>
      </c>
      <c r="S204" s="1">
        <f>INT(K204*O204*1)</f>
        <v>29</v>
      </c>
      <c r="T204" s="1">
        <f>INT(K204*O204*0.7)</f>
        <v>20</v>
      </c>
      <c r="U204" s="1">
        <f>INT(L204*O204*1)</f>
        <v>68</v>
      </c>
      <c r="V204" s="1">
        <f>INT(L204*O204*0.7)</f>
        <v>47</v>
      </c>
      <c r="W204" s="1">
        <f>SUM(Q204,S204,U204)</f>
        <v>113</v>
      </c>
    </row>
    <row r="205" spans="2:23" hidden="1">
      <c r="B205" s="26"/>
      <c r="C205" s="16">
        <v>203</v>
      </c>
      <c r="D205" s="26">
        <v>1</v>
      </c>
      <c r="E205" s="26"/>
      <c r="F205" s="2" t="s">
        <v>205</v>
      </c>
      <c r="G205" s="4" t="str">
        <f>VLOOKUP(D205,兵种!B:D,2,0)</f>
        <v>近卫军</v>
      </c>
      <c r="H205" s="18">
        <f>VLOOKUP(D205,兵种!B:D,3,0)</f>
        <v>250</v>
      </c>
      <c r="I205" s="16" t="str">
        <f>VLOOKUP(E205,绝技!B:C,2,0)</f>
        <v>无</v>
      </c>
      <c r="J205" s="31">
        <v>26</v>
      </c>
      <c r="K205" s="31">
        <v>82</v>
      </c>
      <c r="L205" s="31">
        <v>41</v>
      </c>
      <c r="M205" s="33">
        <v>2</v>
      </c>
      <c r="N205" s="1">
        <f>SUM(J205:M205)</f>
        <v>151</v>
      </c>
      <c r="O205" s="34">
        <v>1</v>
      </c>
      <c r="P205" s="1">
        <f>INT(O205*(H205+J205+K205))</f>
        <v>358</v>
      </c>
      <c r="Q205" s="1">
        <f>INT(J205*O205*1)</f>
        <v>26</v>
      </c>
      <c r="R205" s="1">
        <f>INT(J205*O205*0.7)</f>
        <v>18</v>
      </c>
      <c r="S205" s="1">
        <f>INT(K205*O205*1)</f>
        <v>82</v>
      </c>
      <c r="T205" s="1">
        <f>INT(K205*O205*0.7)</f>
        <v>57</v>
      </c>
      <c r="U205" s="1">
        <f>INT(L205*O205*1)</f>
        <v>41</v>
      </c>
      <c r="V205" s="1">
        <f>INT(L205*O205*0.7)</f>
        <v>28</v>
      </c>
      <c r="W205" s="1">
        <f>SUM(Q205,S205,U205)</f>
        <v>149</v>
      </c>
    </row>
    <row r="206" spans="2:23" hidden="1">
      <c r="B206" s="26"/>
      <c r="C206" s="16">
        <v>204</v>
      </c>
      <c r="D206" s="26"/>
      <c r="E206" s="26"/>
      <c r="F206" s="2" t="s">
        <v>206</v>
      </c>
      <c r="G206" s="4" t="str">
        <f>VLOOKUP(D206,兵种!B:D,2,0)</f>
        <v>老百姓</v>
      </c>
      <c r="H206" s="18">
        <f>VLOOKUP(D206,兵种!B:D,3,0)</f>
        <v>100</v>
      </c>
      <c r="I206" s="16" t="str">
        <f>VLOOKUP(E206,绝技!B:C,2,0)</f>
        <v>无</v>
      </c>
      <c r="J206" s="31">
        <v>70</v>
      </c>
      <c r="K206" s="31">
        <v>76</v>
      </c>
      <c r="L206" s="31">
        <v>52</v>
      </c>
      <c r="M206" s="33">
        <v>50</v>
      </c>
      <c r="N206" s="1">
        <f>SUM(J206:M206)</f>
        <v>248</v>
      </c>
      <c r="O206" s="34">
        <v>1</v>
      </c>
      <c r="P206" s="1">
        <f>INT(O206*(H206+J206+K206))</f>
        <v>246</v>
      </c>
      <c r="Q206" s="1">
        <f>INT(J206*O206*1)</f>
        <v>70</v>
      </c>
      <c r="R206" s="1">
        <f>INT(J206*O206*0.7)</f>
        <v>49</v>
      </c>
      <c r="S206" s="1">
        <f>INT(K206*O206*1)</f>
        <v>76</v>
      </c>
      <c r="T206" s="1">
        <f>INT(K206*O206*0.7)</f>
        <v>53</v>
      </c>
      <c r="U206" s="1">
        <f>INT(L206*O206*1)</f>
        <v>52</v>
      </c>
      <c r="V206" s="1">
        <f>INT(L206*O206*0.7)</f>
        <v>36</v>
      </c>
      <c r="W206" s="1">
        <f>SUM(Q206,S206,U206)</f>
        <v>198</v>
      </c>
    </row>
    <row r="207" spans="2:23" hidden="1">
      <c r="B207" s="26"/>
      <c r="C207" s="16">
        <v>205</v>
      </c>
      <c r="D207" s="26"/>
      <c r="E207" s="26"/>
      <c r="F207" s="2" t="s">
        <v>207</v>
      </c>
      <c r="G207" s="4" t="str">
        <f>VLOOKUP(D207,兵种!B:D,2,0)</f>
        <v>老百姓</v>
      </c>
      <c r="H207" s="18">
        <f>VLOOKUP(D207,兵种!B:D,3,0)</f>
        <v>100</v>
      </c>
      <c r="I207" s="16" t="str">
        <f>VLOOKUP(E207,绝技!B:C,2,0)</f>
        <v>无</v>
      </c>
      <c r="J207" s="31">
        <v>65</v>
      </c>
      <c r="K207" s="31">
        <v>74</v>
      </c>
      <c r="L207" s="31">
        <v>12</v>
      </c>
      <c r="M207" s="33">
        <v>15</v>
      </c>
      <c r="N207" s="1">
        <f>SUM(J207:M207)</f>
        <v>166</v>
      </c>
      <c r="O207" s="34">
        <v>1</v>
      </c>
      <c r="P207" s="1">
        <f>INT(O207*(H207+J207+K207))</f>
        <v>239</v>
      </c>
      <c r="Q207" s="1">
        <f>INT(J207*O207*1)</f>
        <v>65</v>
      </c>
      <c r="R207" s="1">
        <f>INT(J207*O207*0.7)</f>
        <v>45</v>
      </c>
      <c r="S207" s="1">
        <f>INT(K207*O207*1)</f>
        <v>74</v>
      </c>
      <c r="T207" s="1">
        <f>INT(K207*O207*0.7)</f>
        <v>51</v>
      </c>
      <c r="U207" s="1">
        <f>INT(L207*O207*1)</f>
        <v>12</v>
      </c>
      <c r="V207" s="1">
        <f>INT(L207*O207*0.7)</f>
        <v>8</v>
      </c>
      <c r="W207" s="1">
        <f>SUM(Q207,S207,U207)</f>
        <v>151</v>
      </c>
    </row>
    <row r="208" spans="2:23" hidden="1">
      <c r="B208" s="26"/>
      <c r="C208" s="16">
        <v>206</v>
      </c>
      <c r="D208" s="26"/>
      <c r="E208" s="26"/>
      <c r="F208" s="2" t="s">
        <v>208</v>
      </c>
      <c r="G208" s="4" t="str">
        <f>VLOOKUP(D208,兵种!B:D,2,0)</f>
        <v>老百姓</v>
      </c>
      <c r="H208" s="18">
        <f>VLOOKUP(D208,兵种!B:D,3,0)</f>
        <v>100</v>
      </c>
      <c r="I208" s="16" t="str">
        <f>VLOOKUP(E208,绝技!B:C,2,0)</f>
        <v>无</v>
      </c>
      <c r="J208" s="31">
        <v>33</v>
      </c>
      <c r="K208" s="31">
        <v>23</v>
      </c>
      <c r="L208" s="31">
        <v>70</v>
      </c>
      <c r="M208" s="33">
        <v>79</v>
      </c>
      <c r="N208" s="1">
        <f>SUM(J208:M208)</f>
        <v>205</v>
      </c>
      <c r="O208" s="34">
        <v>1</v>
      </c>
      <c r="P208" s="1">
        <f>INT(O208*(H208+J208+K208))</f>
        <v>156</v>
      </c>
      <c r="Q208" s="1">
        <f>INT(J208*O208*1)</f>
        <v>33</v>
      </c>
      <c r="R208" s="1">
        <f>INT(J208*O208*0.7)</f>
        <v>23</v>
      </c>
      <c r="S208" s="1">
        <f>INT(K208*O208*1)</f>
        <v>23</v>
      </c>
      <c r="T208" s="1">
        <f>INT(K208*O208*0.7)</f>
        <v>16</v>
      </c>
      <c r="U208" s="1">
        <f>INT(L208*O208*1)</f>
        <v>70</v>
      </c>
      <c r="V208" s="1">
        <f>INT(L208*O208*0.7)</f>
        <v>49</v>
      </c>
      <c r="W208" s="1">
        <f>SUM(Q208,S208,U208)</f>
        <v>126</v>
      </c>
    </row>
    <row r="209" spans="2:23" hidden="1">
      <c r="B209" s="26"/>
      <c r="C209" s="16">
        <v>207</v>
      </c>
      <c r="D209" s="26">
        <v>5</v>
      </c>
      <c r="E209" s="26"/>
      <c r="F209" s="2" t="s">
        <v>209</v>
      </c>
      <c r="G209" s="4" t="str">
        <f>VLOOKUP(D209,兵种!B:D,2,0)</f>
        <v>霹雳车</v>
      </c>
      <c r="H209" s="18">
        <f>VLOOKUP(D209,兵种!B:D,3,0)</f>
        <v>100</v>
      </c>
      <c r="I209" s="16" t="str">
        <f>VLOOKUP(E209,绝技!B:C,2,0)</f>
        <v>无</v>
      </c>
      <c r="J209" s="31">
        <v>72</v>
      </c>
      <c r="K209" s="31">
        <v>86</v>
      </c>
      <c r="L209" s="31">
        <v>1</v>
      </c>
      <c r="M209" s="33">
        <v>3</v>
      </c>
      <c r="N209" s="1">
        <f>SUM(J209:M209)</f>
        <v>162</v>
      </c>
      <c r="O209" s="34">
        <v>1</v>
      </c>
      <c r="P209" s="1">
        <f>INT(O209*(H209+J209+K209))</f>
        <v>258</v>
      </c>
      <c r="Q209" s="1">
        <f>INT(J209*O209*1)</f>
        <v>72</v>
      </c>
      <c r="R209" s="1">
        <f>INT(J209*O209*0.7)</f>
        <v>50</v>
      </c>
      <c r="S209" s="1">
        <f>INT(K209*O209*1)</f>
        <v>86</v>
      </c>
      <c r="T209" s="1">
        <f>INT(K209*O209*0.7)</f>
        <v>60</v>
      </c>
      <c r="U209" s="1">
        <f>INT(L209*O209*1)</f>
        <v>1</v>
      </c>
      <c r="V209" s="1">
        <f>INT(L209*O209*0.7)</f>
        <v>0</v>
      </c>
      <c r="W209" s="1">
        <f>SUM(Q209,S209,U209)</f>
        <v>159</v>
      </c>
    </row>
    <row r="210" spans="2:23" hidden="1">
      <c r="B210" s="26"/>
      <c r="C210" s="16">
        <v>208</v>
      </c>
      <c r="D210" s="26"/>
      <c r="E210" s="26"/>
      <c r="F210" s="2" t="s">
        <v>210</v>
      </c>
      <c r="G210" s="4" t="str">
        <f>VLOOKUP(D210,兵种!B:D,2,0)</f>
        <v>老百姓</v>
      </c>
      <c r="H210" s="18">
        <f>VLOOKUP(D210,兵种!B:D,3,0)</f>
        <v>100</v>
      </c>
      <c r="I210" s="16" t="str">
        <f>VLOOKUP(E210,绝技!B:C,2,0)</f>
        <v>无</v>
      </c>
      <c r="J210" s="31">
        <v>55</v>
      </c>
      <c r="K210" s="31">
        <v>55</v>
      </c>
      <c r="L210" s="31">
        <v>58</v>
      </c>
      <c r="M210" s="33">
        <v>50</v>
      </c>
      <c r="N210" s="1">
        <f>SUM(J210:M210)</f>
        <v>218</v>
      </c>
      <c r="O210" s="34">
        <v>1</v>
      </c>
      <c r="P210" s="1">
        <f>INT(O210*(H210+J210+K210))</f>
        <v>210</v>
      </c>
      <c r="Q210" s="1">
        <f>INT(J210*O210*1)</f>
        <v>55</v>
      </c>
      <c r="R210" s="1">
        <f>INT(J210*O210*0.7)</f>
        <v>38</v>
      </c>
      <c r="S210" s="1">
        <f>INT(K210*O210*1)</f>
        <v>55</v>
      </c>
      <c r="T210" s="1">
        <f>INT(K210*O210*0.7)</f>
        <v>38</v>
      </c>
      <c r="U210" s="1">
        <f>INT(L210*O210*1)</f>
        <v>58</v>
      </c>
      <c r="V210" s="1">
        <f>INT(L210*O210*0.7)</f>
        <v>40</v>
      </c>
      <c r="W210" s="1">
        <f>SUM(Q210,S210,U210)</f>
        <v>168</v>
      </c>
    </row>
    <row r="211" spans="2:23" hidden="1">
      <c r="B211" s="26"/>
      <c r="C211" s="16">
        <v>209</v>
      </c>
      <c r="D211" s="26"/>
      <c r="E211" s="26"/>
      <c r="F211" s="2" t="s">
        <v>211</v>
      </c>
      <c r="G211" s="4" t="str">
        <f>VLOOKUP(D211,兵种!B:D,2,0)</f>
        <v>老百姓</v>
      </c>
      <c r="H211" s="18">
        <f>VLOOKUP(D211,兵种!B:D,3,0)</f>
        <v>100</v>
      </c>
      <c r="I211" s="16" t="str">
        <f>VLOOKUP(E211,绝技!B:C,2,0)</f>
        <v>无</v>
      </c>
      <c r="J211" s="31">
        <v>74</v>
      </c>
      <c r="K211" s="31">
        <v>71</v>
      </c>
      <c r="L211" s="31">
        <v>56</v>
      </c>
      <c r="M211" s="33">
        <v>45</v>
      </c>
      <c r="N211" s="1">
        <f>SUM(J211:M211)</f>
        <v>246</v>
      </c>
      <c r="O211" s="34">
        <v>1</v>
      </c>
      <c r="P211" s="1">
        <f>INT(O211*(H211+J211+K211))</f>
        <v>245</v>
      </c>
      <c r="Q211" s="1">
        <f>INT(J211*O211*1)</f>
        <v>74</v>
      </c>
      <c r="R211" s="1">
        <f>INT(J211*O211*0.7)</f>
        <v>51</v>
      </c>
      <c r="S211" s="1">
        <f>INT(K211*O211*1)</f>
        <v>71</v>
      </c>
      <c r="T211" s="1">
        <f>INT(K211*O211*0.7)</f>
        <v>49</v>
      </c>
      <c r="U211" s="1">
        <f>INT(L211*O211*1)</f>
        <v>56</v>
      </c>
      <c r="V211" s="1">
        <f>INT(L211*O211*0.7)</f>
        <v>39</v>
      </c>
      <c r="W211" s="1">
        <f>SUM(Q211,S211,U211)</f>
        <v>201</v>
      </c>
    </row>
    <row r="212" spans="2:23" hidden="1">
      <c r="B212" s="26"/>
      <c r="C212" s="16">
        <v>210</v>
      </c>
      <c r="D212" s="26"/>
      <c r="E212" s="26"/>
      <c r="F212" s="2" t="s">
        <v>212</v>
      </c>
      <c r="G212" s="4" t="str">
        <f>VLOOKUP(D212,兵种!B:D,2,0)</f>
        <v>老百姓</v>
      </c>
      <c r="H212" s="18">
        <f>VLOOKUP(D212,兵种!B:D,3,0)</f>
        <v>100</v>
      </c>
      <c r="I212" s="16" t="str">
        <f>VLOOKUP(E212,绝技!B:C,2,0)</f>
        <v>无</v>
      </c>
      <c r="J212" s="31">
        <v>71</v>
      </c>
      <c r="K212" s="31">
        <v>76</v>
      </c>
      <c r="L212" s="31">
        <v>50</v>
      </c>
      <c r="M212" s="33">
        <v>52</v>
      </c>
      <c r="N212" s="1">
        <f>SUM(J212:M212)</f>
        <v>249</v>
      </c>
      <c r="O212" s="34">
        <v>1</v>
      </c>
      <c r="P212" s="1">
        <f>INT(O212*(H212+J212+K212))</f>
        <v>247</v>
      </c>
      <c r="Q212" s="1">
        <f>INT(J212*O212*1)</f>
        <v>71</v>
      </c>
      <c r="R212" s="1">
        <f>INT(J212*O212*0.7)</f>
        <v>49</v>
      </c>
      <c r="S212" s="1">
        <f>INT(K212*O212*1)</f>
        <v>76</v>
      </c>
      <c r="T212" s="1">
        <f>INT(K212*O212*0.7)</f>
        <v>53</v>
      </c>
      <c r="U212" s="1">
        <f>INT(L212*O212*1)</f>
        <v>50</v>
      </c>
      <c r="V212" s="1">
        <f>INT(L212*O212*0.7)</f>
        <v>35</v>
      </c>
      <c r="W212" s="1">
        <f>SUM(Q212,S212,U212)</f>
        <v>197</v>
      </c>
    </row>
    <row r="213" spans="2:23" hidden="1">
      <c r="B213" s="26"/>
      <c r="C213" s="16">
        <v>211</v>
      </c>
      <c r="D213" s="26">
        <v>6</v>
      </c>
      <c r="E213" s="26"/>
      <c r="F213" s="2" t="s">
        <v>213</v>
      </c>
      <c r="G213" s="4" t="str">
        <f>VLOOKUP(D213,兵种!B:D,2,0)</f>
        <v>谋略家</v>
      </c>
      <c r="H213" s="18">
        <f>VLOOKUP(D213,兵种!B:D,3,0)</f>
        <v>150</v>
      </c>
      <c r="I213" s="16" t="str">
        <f>VLOOKUP(E213,绝技!B:C,2,0)</f>
        <v>无</v>
      </c>
      <c r="J213" s="31">
        <v>43</v>
      </c>
      <c r="K213" s="31">
        <v>18</v>
      </c>
      <c r="L213" s="31">
        <v>80</v>
      </c>
      <c r="M213" s="33">
        <v>96</v>
      </c>
      <c r="N213" s="1">
        <f>SUM(J213:M213)</f>
        <v>237</v>
      </c>
      <c r="O213" s="34">
        <v>1</v>
      </c>
      <c r="P213" s="1">
        <f>INT(O213*(H213+J213+K213))</f>
        <v>211</v>
      </c>
      <c r="Q213" s="1">
        <f>INT(J213*O213*1)</f>
        <v>43</v>
      </c>
      <c r="R213" s="1">
        <f>INT(J213*O213*0.7)</f>
        <v>30</v>
      </c>
      <c r="S213" s="1">
        <f>INT(K213*O213*1)</f>
        <v>18</v>
      </c>
      <c r="T213" s="1">
        <f>INT(K213*O213*0.7)</f>
        <v>12</v>
      </c>
      <c r="U213" s="1">
        <f>INT(L213*O213*1)</f>
        <v>80</v>
      </c>
      <c r="V213" s="1">
        <f>INT(L213*O213*0.7)</f>
        <v>56</v>
      </c>
      <c r="W213" s="1">
        <f>SUM(Q213,S213,U213)</f>
        <v>141</v>
      </c>
    </row>
    <row r="214" spans="2:23" hidden="1">
      <c r="B214" s="26"/>
      <c r="C214" s="16">
        <v>212</v>
      </c>
      <c r="D214" s="26">
        <v>4</v>
      </c>
      <c r="E214" s="26"/>
      <c r="F214" s="2" t="s">
        <v>214</v>
      </c>
      <c r="G214" s="4" t="str">
        <f>VLOOKUP(D214,兵种!B:D,2,0)</f>
        <v>弓弩手</v>
      </c>
      <c r="H214" s="18">
        <f>VLOOKUP(D214,兵种!B:D,3,0)</f>
        <v>150</v>
      </c>
      <c r="I214" s="16" t="str">
        <f>VLOOKUP(E214,绝技!B:C,2,0)</f>
        <v>无</v>
      </c>
      <c r="J214" s="31">
        <v>62</v>
      </c>
      <c r="K214" s="31">
        <v>80</v>
      </c>
      <c r="L214" s="31">
        <v>35</v>
      </c>
      <c r="M214" s="33">
        <v>36</v>
      </c>
      <c r="N214" s="1">
        <f>SUM(J214:M214)</f>
        <v>213</v>
      </c>
      <c r="O214" s="34">
        <v>1</v>
      </c>
      <c r="P214" s="1">
        <f>INT(O214*(H214+J214+K214))</f>
        <v>292</v>
      </c>
      <c r="Q214" s="1">
        <f>INT(J214*O214*1)</f>
        <v>62</v>
      </c>
      <c r="R214" s="1">
        <f>INT(J214*O214*0.7)</f>
        <v>43</v>
      </c>
      <c r="S214" s="1">
        <f>INT(K214*O214*1)</f>
        <v>80</v>
      </c>
      <c r="T214" s="1">
        <f>INT(K214*O214*0.7)</f>
        <v>56</v>
      </c>
      <c r="U214" s="1">
        <f>INT(L214*O214*1)</f>
        <v>35</v>
      </c>
      <c r="V214" s="1">
        <f>INT(L214*O214*0.7)</f>
        <v>24</v>
      </c>
      <c r="W214" s="1">
        <f>SUM(Q214,S214,U214)</f>
        <v>177</v>
      </c>
    </row>
    <row r="215" spans="2:23" hidden="1">
      <c r="B215" s="26"/>
      <c r="C215" s="16">
        <v>213</v>
      </c>
      <c r="D215" s="26"/>
      <c r="E215" s="26"/>
      <c r="F215" s="2" t="s">
        <v>215</v>
      </c>
      <c r="G215" s="4" t="str">
        <f>VLOOKUP(D215,兵种!B:D,2,0)</f>
        <v>老百姓</v>
      </c>
      <c r="H215" s="18">
        <f>VLOOKUP(D215,兵种!B:D,3,0)</f>
        <v>100</v>
      </c>
      <c r="I215" s="16" t="str">
        <f>VLOOKUP(E215,绝技!B:C,2,0)</f>
        <v>无</v>
      </c>
      <c r="J215" s="31">
        <v>73</v>
      </c>
      <c r="K215" s="31">
        <v>67</v>
      </c>
      <c r="L215" s="31">
        <v>72</v>
      </c>
      <c r="M215" s="33">
        <v>65</v>
      </c>
      <c r="N215" s="1">
        <f>SUM(J215:M215)</f>
        <v>277</v>
      </c>
      <c r="O215" s="34">
        <v>1</v>
      </c>
      <c r="P215" s="1">
        <f>INT(O215*(H215+J215+K215))</f>
        <v>240</v>
      </c>
      <c r="Q215" s="1">
        <f>INT(J215*O215*1)</f>
        <v>73</v>
      </c>
      <c r="R215" s="1">
        <f>INT(J215*O215*0.7)</f>
        <v>51</v>
      </c>
      <c r="S215" s="1">
        <f>INT(K215*O215*1)</f>
        <v>67</v>
      </c>
      <c r="T215" s="1">
        <f>INT(K215*O215*0.7)</f>
        <v>46</v>
      </c>
      <c r="U215" s="1">
        <f>INT(L215*O215*1)</f>
        <v>72</v>
      </c>
      <c r="V215" s="1">
        <f>INT(L215*O215*0.7)</f>
        <v>50</v>
      </c>
      <c r="W215" s="1">
        <f>SUM(Q215,S215,U215)</f>
        <v>212</v>
      </c>
    </row>
    <row r="216" spans="2:23" hidden="1">
      <c r="B216" s="26"/>
      <c r="C216" s="16">
        <v>214</v>
      </c>
      <c r="D216" s="26">
        <v>5</v>
      </c>
      <c r="E216" s="26"/>
      <c r="F216" s="2" t="s">
        <v>216</v>
      </c>
      <c r="G216" s="4" t="str">
        <f>VLOOKUP(D216,兵种!B:D,2,0)</f>
        <v>霹雳车</v>
      </c>
      <c r="H216" s="18">
        <f>VLOOKUP(D216,兵种!B:D,3,0)</f>
        <v>100</v>
      </c>
      <c r="I216" s="16" t="str">
        <f>VLOOKUP(E216,绝技!B:C,2,0)</f>
        <v>无</v>
      </c>
      <c r="J216" s="31">
        <v>18</v>
      </c>
      <c r="K216" s="31">
        <v>55</v>
      </c>
      <c r="L216" s="31">
        <v>70</v>
      </c>
      <c r="M216" s="33">
        <v>83</v>
      </c>
      <c r="N216" s="1">
        <f>SUM(J216:M216)</f>
        <v>226</v>
      </c>
      <c r="O216" s="34">
        <v>1</v>
      </c>
      <c r="P216" s="1">
        <f>INT(O216*(H216+J216+K216))</f>
        <v>173</v>
      </c>
      <c r="Q216" s="1">
        <f>INT(J216*O216*1)</f>
        <v>18</v>
      </c>
      <c r="R216" s="1">
        <f>INT(J216*O216*0.7)</f>
        <v>12</v>
      </c>
      <c r="S216" s="1">
        <f>INT(K216*O216*1)</f>
        <v>55</v>
      </c>
      <c r="T216" s="1">
        <f>INT(K216*O216*0.7)</f>
        <v>38</v>
      </c>
      <c r="U216" s="1">
        <f>INT(L216*O216*1)</f>
        <v>70</v>
      </c>
      <c r="V216" s="1">
        <f>INT(L216*O216*0.7)</f>
        <v>49</v>
      </c>
      <c r="W216" s="1">
        <f>SUM(Q216,S216,U216)</f>
        <v>143</v>
      </c>
    </row>
    <row r="217" spans="2:23" hidden="1">
      <c r="B217" s="26"/>
      <c r="C217" s="16">
        <v>215</v>
      </c>
      <c r="D217" s="26">
        <v>6</v>
      </c>
      <c r="E217" s="26"/>
      <c r="F217" s="2" t="s">
        <v>217</v>
      </c>
      <c r="G217" s="4" t="str">
        <f>VLOOKUP(D217,兵种!B:D,2,0)</f>
        <v>谋略家</v>
      </c>
      <c r="H217" s="18">
        <f>VLOOKUP(D217,兵种!B:D,3,0)</f>
        <v>150</v>
      </c>
      <c r="I217" s="16" t="str">
        <f>VLOOKUP(E217,绝技!B:C,2,0)</f>
        <v>无</v>
      </c>
      <c r="J217" s="31">
        <v>12</v>
      </c>
      <c r="K217" s="31">
        <v>11</v>
      </c>
      <c r="L217" s="31">
        <v>76</v>
      </c>
      <c r="M217" s="33">
        <v>80</v>
      </c>
      <c r="N217" s="1">
        <f>SUM(J217:M217)</f>
        <v>179</v>
      </c>
      <c r="O217" s="34">
        <v>1</v>
      </c>
      <c r="P217" s="1">
        <f>INT(O217*(H217+J217+K217))</f>
        <v>173</v>
      </c>
      <c r="Q217" s="1">
        <f>INT(J217*O217*1)</f>
        <v>12</v>
      </c>
      <c r="R217" s="1">
        <f>INT(J217*O217*0.7)</f>
        <v>8</v>
      </c>
      <c r="S217" s="1">
        <f>INT(K217*O217*1)</f>
        <v>11</v>
      </c>
      <c r="T217" s="1">
        <f>INT(K217*O217*0.7)</f>
        <v>7</v>
      </c>
      <c r="U217" s="1">
        <f>INT(L217*O217*1)</f>
        <v>76</v>
      </c>
      <c r="V217" s="1">
        <f>INT(L217*O217*0.7)</f>
        <v>53</v>
      </c>
      <c r="W217" s="1">
        <f>SUM(Q217,S217,U217)</f>
        <v>99</v>
      </c>
    </row>
    <row r="218" spans="2:23" hidden="1">
      <c r="B218" s="26"/>
      <c r="C218" s="16">
        <v>216</v>
      </c>
      <c r="D218" s="26"/>
      <c r="E218" s="26"/>
      <c r="F218" s="2" t="s">
        <v>218</v>
      </c>
      <c r="G218" s="4" t="str">
        <f>VLOOKUP(D218,兵种!B:D,2,0)</f>
        <v>老百姓</v>
      </c>
      <c r="H218" s="18">
        <f>VLOOKUP(D218,兵种!B:D,3,0)</f>
        <v>100</v>
      </c>
      <c r="I218" s="16" t="str">
        <f>VLOOKUP(E218,绝技!B:C,2,0)</f>
        <v>无</v>
      </c>
      <c r="J218" s="31">
        <v>39</v>
      </c>
      <c r="K218" s="31">
        <v>50</v>
      </c>
      <c r="L218" s="31">
        <v>1</v>
      </c>
      <c r="M218" s="33">
        <v>26</v>
      </c>
      <c r="N218" s="1">
        <f>SUM(J218:M218)</f>
        <v>116</v>
      </c>
      <c r="O218" s="34">
        <v>1</v>
      </c>
      <c r="P218" s="1">
        <f>INT(O218*(H218+J218+K218))</f>
        <v>189</v>
      </c>
      <c r="Q218" s="1">
        <f>INT(J218*O218*1)</f>
        <v>39</v>
      </c>
      <c r="R218" s="1">
        <f>INT(J218*O218*0.7)</f>
        <v>27</v>
      </c>
      <c r="S218" s="1">
        <f>INT(K218*O218*1)</f>
        <v>50</v>
      </c>
      <c r="T218" s="1">
        <f>INT(K218*O218*0.7)</f>
        <v>35</v>
      </c>
      <c r="U218" s="1">
        <f>INT(L218*O218*1)</f>
        <v>1</v>
      </c>
      <c r="V218" s="1">
        <f>INT(L218*O218*0.7)</f>
        <v>0</v>
      </c>
      <c r="W218" s="1">
        <f>SUM(Q218,S218,U218)</f>
        <v>90</v>
      </c>
    </row>
    <row r="219" spans="2:23" hidden="1">
      <c r="B219" s="26"/>
      <c r="C219" s="16">
        <v>217</v>
      </c>
      <c r="D219" s="26"/>
      <c r="E219" s="26"/>
      <c r="F219" s="2" t="s">
        <v>219</v>
      </c>
      <c r="G219" s="4" t="str">
        <f>VLOOKUP(D219,兵种!B:D,2,0)</f>
        <v>老百姓</v>
      </c>
      <c r="H219" s="18">
        <f>VLOOKUP(D219,兵种!B:D,3,0)</f>
        <v>100</v>
      </c>
      <c r="I219" s="16" t="str">
        <f>VLOOKUP(E219,绝技!B:C,2,0)</f>
        <v>无</v>
      </c>
      <c r="J219" s="31">
        <v>8</v>
      </c>
      <c r="K219" s="31">
        <v>7</v>
      </c>
      <c r="L219" s="31">
        <v>69</v>
      </c>
      <c r="M219" s="33">
        <v>58</v>
      </c>
      <c r="N219" s="1">
        <f>SUM(J219:M219)</f>
        <v>142</v>
      </c>
      <c r="O219" s="34">
        <v>1</v>
      </c>
      <c r="P219" s="1">
        <f>INT(O219*(H219+J219+K219))</f>
        <v>115</v>
      </c>
      <c r="Q219" s="1">
        <f>INT(J219*O219*1)</f>
        <v>8</v>
      </c>
      <c r="R219" s="1">
        <f>INT(J219*O219*0.7)</f>
        <v>5</v>
      </c>
      <c r="S219" s="1">
        <f>INT(K219*O219*1)</f>
        <v>7</v>
      </c>
      <c r="T219" s="1">
        <f>INT(K219*O219*0.7)</f>
        <v>4</v>
      </c>
      <c r="U219" s="1">
        <f>INT(L219*O219*1)</f>
        <v>69</v>
      </c>
      <c r="V219" s="1">
        <f>INT(L219*O219*0.7)</f>
        <v>48</v>
      </c>
      <c r="W219" s="1">
        <f>SUM(Q219,S219,U219)</f>
        <v>84</v>
      </c>
    </row>
    <row r="220" spans="2:23" hidden="1">
      <c r="B220" s="26"/>
      <c r="C220" s="16">
        <v>218</v>
      </c>
      <c r="D220" s="26"/>
      <c r="E220" s="26"/>
      <c r="F220" s="2" t="s">
        <v>220</v>
      </c>
      <c r="G220" s="4" t="str">
        <f>VLOOKUP(D220,兵种!B:D,2,0)</f>
        <v>老百姓</v>
      </c>
      <c r="H220" s="18">
        <f>VLOOKUP(D220,兵种!B:D,3,0)</f>
        <v>100</v>
      </c>
      <c r="I220" s="16" t="str">
        <f>VLOOKUP(E220,绝技!B:C,2,0)</f>
        <v>无</v>
      </c>
      <c r="J220" s="31">
        <v>40</v>
      </c>
      <c r="K220" s="31">
        <v>54</v>
      </c>
      <c r="L220" s="31">
        <v>2</v>
      </c>
      <c r="M220" s="33">
        <v>22</v>
      </c>
      <c r="N220" s="1">
        <f>SUM(J220:M220)</f>
        <v>118</v>
      </c>
      <c r="O220" s="34">
        <v>1</v>
      </c>
      <c r="P220" s="1">
        <f>INT(O220*(H220+J220+K220))</f>
        <v>194</v>
      </c>
      <c r="Q220" s="1">
        <f>INT(J220*O220*1)</f>
        <v>40</v>
      </c>
      <c r="R220" s="1">
        <f>INT(J220*O220*0.7)</f>
        <v>28</v>
      </c>
      <c r="S220" s="1">
        <f>INT(K220*O220*1)</f>
        <v>54</v>
      </c>
      <c r="T220" s="1">
        <f>INT(K220*O220*0.7)</f>
        <v>37</v>
      </c>
      <c r="U220" s="1">
        <f>INT(L220*O220*1)</f>
        <v>2</v>
      </c>
      <c r="V220" s="1">
        <f>INT(L220*O220*0.7)</f>
        <v>1</v>
      </c>
      <c r="W220" s="1">
        <f>SUM(Q220,S220,U220)</f>
        <v>96</v>
      </c>
    </row>
    <row r="221" spans="2:23" hidden="1">
      <c r="B221" s="26"/>
      <c r="C221" s="16">
        <v>219</v>
      </c>
      <c r="D221" s="26"/>
      <c r="E221" s="26"/>
      <c r="F221" s="2" t="s">
        <v>221</v>
      </c>
      <c r="G221" s="4" t="str">
        <f>VLOOKUP(D221,兵种!B:D,2,0)</f>
        <v>老百姓</v>
      </c>
      <c r="H221" s="18">
        <f>VLOOKUP(D221,兵种!B:D,3,0)</f>
        <v>100</v>
      </c>
      <c r="I221" s="16" t="str">
        <f>VLOOKUP(E221,绝技!B:C,2,0)</f>
        <v>无</v>
      </c>
      <c r="J221" s="31">
        <v>77</v>
      </c>
      <c r="K221" s="31">
        <v>70</v>
      </c>
      <c r="L221" s="31">
        <v>77</v>
      </c>
      <c r="M221" s="33">
        <v>72</v>
      </c>
      <c r="N221" s="1">
        <f>SUM(J221:M221)</f>
        <v>296</v>
      </c>
      <c r="O221" s="34">
        <v>1</v>
      </c>
      <c r="P221" s="1">
        <f>INT(O221*(H221+J221+K221))</f>
        <v>247</v>
      </c>
      <c r="Q221" s="1">
        <f>INT(J221*O221*1)</f>
        <v>77</v>
      </c>
      <c r="R221" s="1">
        <f>INT(J221*O221*0.7)</f>
        <v>53</v>
      </c>
      <c r="S221" s="1">
        <f>INT(K221*O221*1)</f>
        <v>70</v>
      </c>
      <c r="T221" s="1">
        <f>INT(K221*O221*0.7)</f>
        <v>49</v>
      </c>
      <c r="U221" s="1">
        <f>INT(L221*O221*1)</f>
        <v>77</v>
      </c>
      <c r="V221" s="1">
        <f>INT(L221*O221*0.7)</f>
        <v>53</v>
      </c>
      <c r="W221" s="1">
        <f>SUM(Q221,S221,U221)</f>
        <v>224</v>
      </c>
    </row>
    <row r="222" spans="2:23" hidden="1">
      <c r="B222" s="26"/>
      <c r="C222" s="16">
        <v>220</v>
      </c>
      <c r="D222" s="26"/>
      <c r="E222" s="26"/>
      <c r="F222" s="2" t="s">
        <v>222</v>
      </c>
      <c r="G222" s="4" t="str">
        <f>VLOOKUP(D222,兵种!B:D,2,0)</f>
        <v>老百姓</v>
      </c>
      <c r="H222" s="18">
        <f>VLOOKUP(D222,兵种!B:D,3,0)</f>
        <v>100</v>
      </c>
      <c r="I222" s="16" t="str">
        <f>VLOOKUP(E222,绝技!B:C,2,0)</f>
        <v>无</v>
      </c>
      <c r="J222" s="31">
        <v>32</v>
      </c>
      <c r="K222" s="31">
        <v>22</v>
      </c>
      <c r="L222" s="31">
        <v>66</v>
      </c>
      <c r="M222" s="33">
        <v>78</v>
      </c>
      <c r="N222" s="1">
        <f>SUM(J222:M222)</f>
        <v>198</v>
      </c>
      <c r="O222" s="34">
        <v>1</v>
      </c>
      <c r="P222" s="1">
        <f>INT(O222*(H222+J222+K222))</f>
        <v>154</v>
      </c>
      <c r="Q222" s="1">
        <f>INT(J222*O222*1)</f>
        <v>32</v>
      </c>
      <c r="R222" s="1">
        <f>INT(J222*O222*0.7)</f>
        <v>22</v>
      </c>
      <c r="S222" s="1">
        <f>INT(K222*O222*1)</f>
        <v>22</v>
      </c>
      <c r="T222" s="1">
        <f>INT(K222*O222*0.7)</f>
        <v>15</v>
      </c>
      <c r="U222" s="1">
        <f>INT(L222*O222*1)</f>
        <v>66</v>
      </c>
      <c r="V222" s="1">
        <f>INT(L222*O222*0.7)</f>
        <v>46</v>
      </c>
      <c r="W222" s="1">
        <f>SUM(Q222,S222,U222)</f>
        <v>120</v>
      </c>
    </row>
    <row r="223" spans="2:23" hidden="1">
      <c r="B223" s="26"/>
      <c r="C223" s="16">
        <v>221</v>
      </c>
      <c r="D223" s="26"/>
      <c r="E223" s="26"/>
      <c r="F223" s="2" t="s">
        <v>223</v>
      </c>
      <c r="G223" s="4" t="str">
        <f>VLOOKUP(D223,兵种!B:D,2,0)</f>
        <v>老百姓</v>
      </c>
      <c r="H223" s="18">
        <f>VLOOKUP(D223,兵种!B:D,3,0)</f>
        <v>100</v>
      </c>
      <c r="I223" s="16" t="str">
        <f>VLOOKUP(E223,绝技!B:C,2,0)</f>
        <v>无</v>
      </c>
      <c r="J223" s="31">
        <v>62</v>
      </c>
      <c r="K223" s="31">
        <v>66</v>
      </c>
      <c r="L223" s="31">
        <v>51</v>
      </c>
      <c r="M223" s="33">
        <v>43</v>
      </c>
      <c r="N223" s="1">
        <f>SUM(J223:M223)</f>
        <v>222</v>
      </c>
      <c r="O223" s="34">
        <v>1</v>
      </c>
      <c r="P223" s="1">
        <f>INT(O223*(H223+J223+K223))</f>
        <v>228</v>
      </c>
      <c r="Q223" s="1">
        <f>INT(J223*O223*1)</f>
        <v>62</v>
      </c>
      <c r="R223" s="1">
        <f>INT(J223*O223*0.7)</f>
        <v>43</v>
      </c>
      <c r="S223" s="1">
        <f>INT(K223*O223*1)</f>
        <v>66</v>
      </c>
      <c r="T223" s="1">
        <f>INT(K223*O223*0.7)</f>
        <v>46</v>
      </c>
      <c r="U223" s="1">
        <f>INT(L223*O223*1)</f>
        <v>51</v>
      </c>
      <c r="V223" s="1">
        <f>INT(L223*O223*0.7)</f>
        <v>35</v>
      </c>
      <c r="W223" s="1">
        <f>SUM(Q223,S223,U223)</f>
        <v>179</v>
      </c>
    </row>
    <row r="224" spans="2:23" hidden="1">
      <c r="B224" s="26"/>
      <c r="C224" s="16">
        <v>222</v>
      </c>
      <c r="D224" s="26"/>
      <c r="E224" s="26"/>
      <c r="F224" s="2" t="s">
        <v>224</v>
      </c>
      <c r="G224" s="4" t="str">
        <f>VLOOKUP(D224,兵种!B:D,2,0)</f>
        <v>老百姓</v>
      </c>
      <c r="H224" s="18">
        <f>VLOOKUP(D224,兵种!B:D,3,0)</f>
        <v>100</v>
      </c>
      <c r="I224" s="16" t="str">
        <f>VLOOKUP(E224,绝技!B:C,2,0)</f>
        <v>无</v>
      </c>
      <c r="J224" s="31">
        <v>60</v>
      </c>
      <c r="K224" s="31">
        <v>69</v>
      </c>
      <c r="L224" s="31">
        <v>38</v>
      </c>
      <c r="M224" s="33">
        <v>21</v>
      </c>
      <c r="N224" s="1">
        <f>SUM(J224:M224)</f>
        <v>188</v>
      </c>
      <c r="O224" s="34">
        <v>1</v>
      </c>
      <c r="P224" s="1">
        <f>INT(O224*(H224+J224+K224))</f>
        <v>229</v>
      </c>
      <c r="Q224" s="1">
        <f>INT(J224*O224*1)</f>
        <v>60</v>
      </c>
      <c r="R224" s="1">
        <f>INT(J224*O224*0.7)</f>
        <v>42</v>
      </c>
      <c r="S224" s="1">
        <f>INT(K224*O224*1)</f>
        <v>69</v>
      </c>
      <c r="T224" s="1">
        <f>INT(K224*O224*0.7)</f>
        <v>48</v>
      </c>
      <c r="U224" s="1">
        <f>INT(L224*O224*1)</f>
        <v>38</v>
      </c>
      <c r="V224" s="1">
        <f>INT(L224*O224*0.7)</f>
        <v>26</v>
      </c>
      <c r="W224" s="1">
        <f>SUM(Q224,S224,U224)</f>
        <v>167</v>
      </c>
    </row>
    <row r="225" spans="2:23" hidden="1">
      <c r="B225" s="26"/>
      <c r="C225" s="16">
        <v>223</v>
      </c>
      <c r="D225" s="26"/>
      <c r="E225" s="26"/>
      <c r="F225" s="2" t="s">
        <v>225</v>
      </c>
      <c r="G225" s="4" t="str">
        <f>VLOOKUP(D225,兵种!B:D,2,0)</f>
        <v>老百姓</v>
      </c>
      <c r="H225" s="18">
        <f>VLOOKUP(D225,兵种!B:D,3,0)</f>
        <v>100</v>
      </c>
      <c r="I225" s="16" t="str">
        <f>VLOOKUP(E225,绝技!B:C,2,0)</f>
        <v>无</v>
      </c>
      <c r="J225" s="31">
        <v>38</v>
      </c>
      <c r="K225" s="31">
        <v>65</v>
      </c>
      <c r="L225" s="31">
        <v>47</v>
      </c>
      <c r="M225" s="33">
        <v>21</v>
      </c>
      <c r="N225" s="1">
        <f>SUM(J225:M225)</f>
        <v>171</v>
      </c>
      <c r="O225" s="34">
        <v>1</v>
      </c>
      <c r="P225" s="1">
        <f>INT(O225*(H225+J225+K225))</f>
        <v>203</v>
      </c>
      <c r="Q225" s="1">
        <f>INT(J225*O225*1)</f>
        <v>38</v>
      </c>
      <c r="R225" s="1">
        <f>INT(J225*O225*0.7)</f>
        <v>26</v>
      </c>
      <c r="S225" s="1">
        <f>INT(K225*O225*1)</f>
        <v>65</v>
      </c>
      <c r="T225" s="1">
        <f>INT(K225*O225*0.7)</f>
        <v>45</v>
      </c>
      <c r="U225" s="1">
        <f>INT(L225*O225*1)</f>
        <v>47</v>
      </c>
      <c r="V225" s="1">
        <f>INT(L225*O225*0.7)</f>
        <v>32</v>
      </c>
      <c r="W225" s="1">
        <f>SUM(Q225,S225,U225)</f>
        <v>150</v>
      </c>
    </row>
    <row r="226" spans="2:23" hidden="1">
      <c r="B226" s="26"/>
      <c r="C226" s="16">
        <v>224</v>
      </c>
      <c r="D226" s="26"/>
      <c r="E226" s="26"/>
      <c r="F226" s="2" t="s">
        <v>226</v>
      </c>
      <c r="G226" s="4" t="str">
        <f>VLOOKUP(D226,兵种!B:D,2,0)</f>
        <v>老百姓</v>
      </c>
      <c r="H226" s="18">
        <f>VLOOKUP(D226,兵种!B:D,3,0)</f>
        <v>100</v>
      </c>
      <c r="I226" s="16" t="str">
        <f>VLOOKUP(E226,绝技!B:C,2,0)</f>
        <v>无</v>
      </c>
      <c r="J226" s="31">
        <v>60</v>
      </c>
      <c r="K226" s="31">
        <v>72</v>
      </c>
      <c r="L226" s="31">
        <v>54</v>
      </c>
      <c r="M226" s="33">
        <v>46</v>
      </c>
      <c r="N226" s="1">
        <f>SUM(J226:M226)</f>
        <v>232</v>
      </c>
      <c r="O226" s="34">
        <v>1</v>
      </c>
      <c r="P226" s="1">
        <f>INT(O226*(H226+J226+K226))</f>
        <v>232</v>
      </c>
      <c r="Q226" s="1">
        <f>INT(J226*O226*1)</f>
        <v>60</v>
      </c>
      <c r="R226" s="1">
        <f>INT(J226*O226*0.7)</f>
        <v>42</v>
      </c>
      <c r="S226" s="1">
        <f>INT(K226*O226*1)</f>
        <v>72</v>
      </c>
      <c r="T226" s="1">
        <f>INT(K226*O226*0.7)</f>
        <v>50</v>
      </c>
      <c r="U226" s="1">
        <f>INT(L226*O226*1)</f>
        <v>54</v>
      </c>
      <c r="V226" s="1">
        <f>INT(L226*O226*0.7)</f>
        <v>37</v>
      </c>
      <c r="W226" s="1">
        <f>SUM(Q226,S226,U226)</f>
        <v>186</v>
      </c>
    </row>
    <row r="227" spans="2:23">
      <c r="B227" s="26" t="s">
        <v>815</v>
      </c>
      <c r="C227" s="16">
        <v>225</v>
      </c>
      <c r="D227" s="26">
        <v>2</v>
      </c>
      <c r="E227" s="26">
        <v>2</v>
      </c>
      <c r="F227" s="2" t="s">
        <v>227</v>
      </c>
      <c r="G227" s="4" t="str">
        <f>VLOOKUP(D227,兵种!B:D,2,0)</f>
        <v>亲卫队</v>
      </c>
      <c r="H227" s="18">
        <f>VLOOKUP(D227,兵种!B:D,3,0)</f>
        <v>200</v>
      </c>
      <c r="I227" s="16" t="str">
        <f>VLOOKUP(E227,绝技!B:C,2,0)</f>
        <v>天神守护</v>
      </c>
      <c r="J227" s="31">
        <v>114</v>
      </c>
      <c r="K227" s="31">
        <v>63</v>
      </c>
      <c r="L227" s="31">
        <v>108</v>
      </c>
      <c r="M227" s="33">
        <v>98</v>
      </c>
      <c r="N227" s="1">
        <f>SUM(J227:M227)</f>
        <v>383</v>
      </c>
      <c r="O227" s="34">
        <v>1</v>
      </c>
      <c r="P227" s="1">
        <f>INT(O227*(H227+J227+K227))</f>
        <v>377</v>
      </c>
      <c r="Q227" s="1">
        <f>INT(J227*O227*1)</f>
        <v>114</v>
      </c>
      <c r="R227" s="1">
        <f>INT(J227*O227*0.7)</f>
        <v>79</v>
      </c>
      <c r="S227" s="1">
        <f>INT(K227*O227*1)</f>
        <v>63</v>
      </c>
      <c r="T227" s="1">
        <f>INT(K227*O227*0.7)</f>
        <v>44</v>
      </c>
      <c r="U227" s="1">
        <f>INT(L227*O227*1)</f>
        <v>108</v>
      </c>
      <c r="V227" s="1">
        <f>INT(L227*O227*0.7)</f>
        <v>75</v>
      </c>
      <c r="W227" s="1">
        <f>SUM(Q227,S227,U227)</f>
        <v>285</v>
      </c>
    </row>
    <row r="228" spans="2:23" hidden="1">
      <c r="B228" s="26"/>
      <c r="C228" s="16">
        <v>226</v>
      </c>
      <c r="D228" s="26"/>
      <c r="E228" s="26"/>
      <c r="F228" s="2" t="s">
        <v>228</v>
      </c>
      <c r="G228" s="4" t="str">
        <f>VLOOKUP(D228,兵种!B:D,2,0)</f>
        <v>老百姓</v>
      </c>
      <c r="H228" s="18">
        <f>VLOOKUP(D228,兵种!B:D,3,0)</f>
        <v>100</v>
      </c>
      <c r="I228" s="16" t="str">
        <f>VLOOKUP(E228,绝技!B:C,2,0)</f>
        <v>无</v>
      </c>
      <c r="J228" s="31">
        <v>69</v>
      </c>
      <c r="K228" s="31">
        <v>59</v>
      </c>
      <c r="L228" s="31">
        <v>76</v>
      </c>
      <c r="M228" s="33">
        <v>79</v>
      </c>
      <c r="N228" s="1">
        <f>SUM(J228:M228)</f>
        <v>283</v>
      </c>
      <c r="O228" s="34">
        <v>1</v>
      </c>
      <c r="P228" s="1">
        <f>INT(O228*(H228+J228+K228))</f>
        <v>228</v>
      </c>
      <c r="Q228" s="1">
        <f>INT(J228*O228*1)</f>
        <v>69</v>
      </c>
      <c r="R228" s="1">
        <f>INT(J228*O228*0.7)</f>
        <v>48</v>
      </c>
      <c r="S228" s="1">
        <f>INT(K228*O228*1)</f>
        <v>59</v>
      </c>
      <c r="T228" s="1">
        <f>INT(K228*O228*0.7)</f>
        <v>41</v>
      </c>
      <c r="U228" s="1">
        <f>INT(L228*O228*1)</f>
        <v>76</v>
      </c>
      <c r="V228" s="1">
        <f>INT(L228*O228*0.7)</f>
        <v>53</v>
      </c>
      <c r="W228" s="1">
        <f>SUM(Q228,S228,U228)</f>
        <v>204</v>
      </c>
    </row>
    <row r="229" spans="2:23" hidden="1">
      <c r="B229" s="26"/>
      <c r="C229" s="16">
        <v>227</v>
      </c>
      <c r="D229" s="26">
        <v>3</v>
      </c>
      <c r="E229" s="26"/>
      <c r="F229" s="2" t="s">
        <v>229</v>
      </c>
      <c r="G229" s="4" t="str">
        <f>VLOOKUP(D229,兵种!B:D,2,0)</f>
        <v>战弓骑</v>
      </c>
      <c r="H229" s="18">
        <f>VLOOKUP(D229,兵种!B:D,3,0)</f>
        <v>200</v>
      </c>
      <c r="I229" s="16" t="str">
        <f>VLOOKUP(E229,绝技!B:C,2,0)</f>
        <v>无</v>
      </c>
      <c r="J229" s="31">
        <v>80</v>
      </c>
      <c r="K229" s="31">
        <v>64</v>
      </c>
      <c r="L229" s="31">
        <v>88</v>
      </c>
      <c r="M229" s="33">
        <v>82</v>
      </c>
      <c r="N229" s="1">
        <f>SUM(J229:M229)</f>
        <v>314</v>
      </c>
      <c r="O229" s="34">
        <v>1</v>
      </c>
      <c r="P229" s="1">
        <f>INT(O229*(H229+J229+K229))</f>
        <v>344</v>
      </c>
      <c r="Q229" s="1">
        <f>INT(J229*O229*1)</f>
        <v>80</v>
      </c>
      <c r="R229" s="1">
        <f>INT(J229*O229*0.7)</f>
        <v>56</v>
      </c>
      <c r="S229" s="1">
        <f>INT(K229*O229*1)</f>
        <v>64</v>
      </c>
      <c r="T229" s="1">
        <f>INT(K229*O229*0.7)</f>
        <v>44</v>
      </c>
      <c r="U229" s="1">
        <f>INT(L229*O229*1)</f>
        <v>88</v>
      </c>
      <c r="V229" s="1">
        <f>INT(L229*O229*0.7)</f>
        <v>61</v>
      </c>
      <c r="W229" s="1">
        <f>SUM(Q229,S229,U229)</f>
        <v>232</v>
      </c>
    </row>
    <row r="230" spans="2:23" hidden="1">
      <c r="B230" s="26"/>
      <c r="C230" s="16">
        <v>228</v>
      </c>
      <c r="D230" s="26">
        <v>4</v>
      </c>
      <c r="E230" s="26"/>
      <c r="F230" s="2" t="s">
        <v>230</v>
      </c>
      <c r="G230" s="4" t="str">
        <f>VLOOKUP(D230,兵种!B:D,2,0)</f>
        <v>弓弩手</v>
      </c>
      <c r="H230" s="18">
        <f>VLOOKUP(D230,兵种!B:D,3,0)</f>
        <v>150</v>
      </c>
      <c r="I230" s="16" t="str">
        <f>VLOOKUP(E230,绝技!B:C,2,0)</f>
        <v>无</v>
      </c>
      <c r="J230" s="31">
        <v>76</v>
      </c>
      <c r="K230" s="31">
        <v>57</v>
      </c>
      <c r="L230" s="31">
        <v>87</v>
      </c>
      <c r="M230" s="33">
        <v>88</v>
      </c>
      <c r="N230" s="1">
        <f>SUM(J230:M230)</f>
        <v>308</v>
      </c>
      <c r="O230" s="34">
        <v>1</v>
      </c>
      <c r="P230" s="1">
        <f>INT(O230*(H230+J230+K230))</f>
        <v>283</v>
      </c>
      <c r="Q230" s="1">
        <f>INT(J230*O230*1)</f>
        <v>76</v>
      </c>
      <c r="R230" s="1">
        <f>INT(J230*O230*0.7)</f>
        <v>53</v>
      </c>
      <c r="S230" s="1">
        <f>INT(K230*O230*1)</f>
        <v>57</v>
      </c>
      <c r="T230" s="1">
        <f>INT(K230*O230*0.7)</f>
        <v>39</v>
      </c>
      <c r="U230" s="1">
        <f>INT(L230*O230*1)</f>
        <v>87</v>
      </c>
      <c r="V230" s="1">
        <f>INT(L230*O230*0.7)</f>
        <v>60</v>
      </c>
      <c r="W230" s="1">
        <f>SUM(Q230,S230,U230)</f>
        <v>220</v>
      </c>
    </row>
    <row r="231" spans="2:23" hidden="1">
      <c r="B231" s="26"/>
      <c r="C231" s="16">
        <v>229</v>
      </c>
      <c r="D231" s="26"/>
      <c r="E231" s="26"/>
      <c r="F231" s="2" t="s">
        <v>231</v>
      </c>
      <c r="G231" s="4" t="str">
        <f>VLOOKUP(D231,兵种!B:D,2,0)</f>
        <v>老百姓</v>
      </c>
      <c r="H231" s="18">
        <f>VLOOKUP(D231,兵种!B:D,3,0)</f>
        <v>100</v>
      </c>
      <c r="I231" s="16" t="str">
        <f>VLOOKUP(E231,绝技!B:C,2,0)</f>
        <v>无</v>
      </c>
      <c r="J231" s="31">
        <v>61</v>
      </c>
      <c r="K231" s="31">
        <v>52</v>
      </c>
      <c r="L231" s="31">
        <v>61</v>
      </c>
      <c r="M231" s="33">
        <v>66</v>
      </c>
      <c r="N231" s="1">
        <f>SUM(J231:M231)</f>
        <v>240</v>
      </c>
      <c r="O231" s="34">
        <v>1</v>
      </c>
      <c r="P231" s="1">
        <f>INT(O231*(H231+J231+K231))</f>
        <v>213</v>
      </c>
      <c r="Q231" s="1">
        <f>INT(J231*O231*1)</f>
        <v>61</v>
      </c>
      <c r="R231" s="1">
        <f>INT(J231*O231*0.7)</f>
        <v>42</v>
      </c>
      <c r="S231" s="1">
        <f>INT(K231*O231*1)</f>
        <v>52</v>
      </c>
      <c r="T231" s="1">
        <f>INT(K231*O231*0.7)</f>
        <v>36</v>
      </c>
      <c r="U231" s="1">
        <f>INT(L231*O231*1)</f>
        <v>61</v>
      </c>
      <c r="V231" s="1">
        <f>INT(L231*O231*0.7)</f>
        <v>42</v>
      </c>
      <c r="W231" s="1">
        <f>SUM(Q231,S231,U231)</f>
        <v>174</v>
      </c>
    </row>
    <row r="232" spans="2:23" hidden="1">
      <c r="B232" s="26"/>
      <c r="C232" s="16">
        <v>230</v>
      </c>
      <c r="D232" s="26"/>
      <c r="E232" s="26"/>
      <c r="F232" s="2" t="s">
        <v>232</v>
      </c>
      <c r="G232" s="4" t="str">
        <f>VLOOKUP(D232,兵种!B:D,2,0)</f>
        <v>老百姓</v>
      </c>
      <c r="H232" s="18">
        <f>VLOOKUP(D232,兵种!B:D,3,0)</f>
        <v>100</v>
      </c>
      <c r="I232" s="16" t="str">
        <f>VLOOKUP(E232,绝技!B:C,2,0)</f>
        <v>无</v>
      </c>
      <c r="J232" s="31">
        <v>70</v>
      </c>
      <c r="K232" s="31">
        <v>37</v>
      </c>
      <c r="L232" s="31">
        <v>76</v>
      </c>
      <c r="M232" s="33">
        <v>79</v>
      </c>
      <c r="N232" s="1">
        <f>SUM(J232:M232)</f>
        <v>262</v>
      </c>
      <c r="O232" s="34">
        <v>1</v>
      </c>
      <c r="P232" s="1">
        <f>INT(O232*(H232+J232+K232))</f>
        <v>207</v>
      </c>
      <c r="Q232" s="1">
        <f>INT(J232*O232*1)</f>
        <v>70</v>
      </c>
      <c r="R232" s="1">
        <f>INT(J232*O232*0.7)</f>
        <v>49</v>
      </c>
      <c r="S232" s="1">
        <f>INT(K232*O232*1)</f>
        <v>37</v>
      </c>
      <c r="T232" s="1">
        <f>INT(K232*O232*0.7)</f>
        <v>25</v>
      </c>
      <c r="U232" s="1">
        <f>INT(L232*O232*1)</f>
        <v>76</v>
      </c>
      <c r="V232" s="1">
        <f>INT(L232*O232*0.7)</f>
        <v>53</v>
      </c>
      <c r="W232" s="1">
        <f>SUM(Q232,S232,U232)</f>
        <v>183</v>
      </c>
    </row>
    <row r="233" spans="2:23" hidden="1">
      <c r="B233" s="26"/>
      <c r="C233" s="16">
        <v>231</v>
      </c>
      <c r="D233" s="26"/>
      <c r="E233" s="26"/>
      <c r="F233" s="2" t="s">
        <v>233</v>
      </c>
      <c r="G233" s="4" t="str">
        <f>VLOOKUP(D233,兵种!B:D,2,0)</f>
        <v>老百姓</v>
      </c>
      <c r="H233" s="18">
        <f>VLOOKUP(D233,兵种!B:D,3,0)</f>
        <v>100</v>
      </c>
      <c r="I233" s="16" t="str">
        <f>VLOOKUP(E233,绝技!B:C,2,0)</f>
        <v>无</v>
      </c>
      <c r="J233" s="31">
        <v>73</v>
      </c>
      <c r="K233" s="31">
        <v>58</v>
      </c>
      <c r="L233" s="31">
        <v>78</v>
      </c>
      <c r="M233" s="33">
        <v>65</v>
      </c>
      <c r="N233" s="1">
        <f>SUM(J233:M233)</f>
        <v>274</v>
      </c>
      <c r="O233" s="34">
        <v>1</v>
      </c>
      <c r="P233" s="1">
        <f>INT(O233*(H233+J233+K233))</f>
        <v>231</v>
      </c>
      <c r="Q233" s="1">
        <f>INT(J233*O233*1)</f>
        <v>73</v>
      </c>
      <c r="R233" s="1">
        <f>INT(J233*O233*0.7)</f>
        <v>51</v>
      </c>
      <c r="S233" s="1">
        <f>INT(K233*O233*1)</f>
        <v>58</v>
      </c>
      <c r="T233" s="1">
        <f>INT(K233*O233*0.7)</f>
        <v>40</v>
      </c>
      <c r="U233" s="1">
        <f>INT(L233*O233*1)</f>
        <v>78</v>
      </c>
      <c r="V233" s="1">
        <f>INT(L233*O233*0.7)</f>
        <v>54</v>
      </c>
      <c r="W233" s="1">
        <f>SUM(Q233,S233,U233)</f>
        <v>209</v>
      </c>
    </row>
    <row r="234" spans="2:23" hidden="1">
      <c r="B234" s="26"/>
      <c r="C234" s="16">
        <v>232</v>
      </c>
      <c r="D234" s="26"/>
      <c r="E234" s="26"/>
      <c r="F234" s="2" t="s">
        <v>234</v>
      </c>
      <c r="G234" s="4" t="str">
        <f>VLOOKUP(D234,兵种!B:D,2,0)</f>
        <v>老百姓</v>
      </c>
      <c r="H234" s="18">
        <f>VLOOKUP(D234,兵种!B:D,3,0)</f>
        <v>100</v>
      </c>
      <c r="I234" s="16" t="str">
        <f>VLOOKUP(E234,绝技!B:C,2,0)</f>
        <v>无</v>
      </c>
      <c r="J234" s="31">
        <v>71</v>
      </c>
      <c r="K234" s="31">
        <v>68</v>
      </c>
      <c r="L234" s="31">
        <v>75</v>
      </c>
      <c r="M234" s="33">
        <v>77</v>
      </c>
      <c r="N234" s="1">
        <f>SUM(J234:M234)</f>
        <v>291</v>
      </c>
      <c r="O234" s="34">
        <v>1</v>
      </c>
      <c r="P234" s="1">
        <f>INT(O234*(H234+J234+K234))</f>
        <v>239</v>
      </c>
      <c r="Q234" s="1">
        <f>INT(J234*O234*1)</f>
        <v>71</v>
      </c>
      <c r="R234" s="1">
        <f>INT(J234*O234*0.7)</f>
        <v>49</v>
      </c>
      <c r="S234" s="1">
        <f>INT(K234*O234*1)</f>
        <v>68</v>
      </c>
      <c r="T234" s="1">
        <f>INT(K234*O234*0.7)</f>
        <v>47</v>
      </c>
      <c r="U234" s="1">
        <f>INT(L234*O234*1)</f>
        <v>75</v>
      </c>
      <c r="V234" s="1">
        <f>INT(L234*O234*0.7)</f>
        <v>52</v>
      </c>
      <c r="W234" s="1">
        <f>SUM(Q234,S234,U234)</f>
        <v>214</v>
      </c>
    </row>
    <row r="235" spans="2:23" hidden="1">
      <c r="B235" s="26"/>
      <c r="C235" s="16">
        <v>233</v>
      </c>
      <c r="D235" s="26">
        <v>4</v>
      </c>
      <c r="E235" s="26"/>
      <c r="F235" s="2" t="s">
        <v>235</v>
      </c>
      <c r="G235" s="4" t="str">
        <f>VLOOKUP(D235,兵种!B:D,2,0)</f>
        <v>弓弩手</v>
      </c>
      <c r="H235" s="18">
        <f>VLOOKUP(D235,兵种!B:D,3,0)</f>
        <v>150</v>
      </c>
      <c r="I235" s="16" t="str">
        <f>VLOOKUP(E235,绝技!B:C,2,0)</f>
        <v>无</v>
      </c>
      <c r="J235" s="31">
        <v>20</v>
      </c>
      <c r="K235" s="31">
        <v>21</v>
      </c>
      <c r="L235" s="31">
        <v>71</v>
      </c>
      <c r="M235" s="33">
        <v>82</v>
      </c>
      <c r="N235" s="1">
        <f>SUM(J235:M235)</f>
        <v>194</v>
      </c>
      <c r="O235" s="34">
        <v>1</v>
      </c>
      <c r="P235" s="1">
        <f>INT(O235*(H235+J235+K235))</f>
        <v>191</v>
      </c>
      <c r="Q235" s="1">
        <f>INT(J235*O235*1)</f>
        <v>20</v>
      </c>
      <c r="R235" s="1">
        <f>INT(J235*O235*0.7)</f>
        <v>14</v>
      </c>
      <c r="S235" s="1">
        <f>INT(K235*O235*1)</f>
        <v>21</v>
      </c>
      <c r="T235" s="1">
        <f>INT(K235*O235*0.7)</f>
        <v>14</v>
      </c>
      <c r="U235" s="1">
        <f>INT(L235*O235*1)</f>
        <v>71</v>
      </c>
      <c r="V235" s="1">
        <f>INT(L235*O235*0.7)</f>
        <v>49</v>
      </c>
      <c r="W235" s="1">
        <f>SUM(Q235,S235,U235)</f>
        <v>112</v>
      </c>
    </row>
    <row r="236" spans="2:23" hidden="1">
      <c r="B236" s="26"/>
      <c r="C236" s="16">
        <v>234</v>
      </c>
      <c r="D236" s="26"/>
      <c r="E236" s="26"/>
      <c r="F236" s="2" t="s">
        <v>236</v>
      </c>
      <c r="G236" s="4" t="str">
        <f>VLOOKUP(D236,兵种!B:D,2,0)</f>
        <v>老百姓</v>
      </c>
      <c r="H236" s="18">
        <f>VLOOKUP(D236,兵种!B:D,3,0)</f>
        <v>100</v>
      </c>
      <c r="I236" s="16" t="str">
        <f>VLOOKUP(E236,绝技!B:C,2,0)</f>
        <v>无</v>
      </c>
      <c r="J236" s="31">
        <v>64</v>
      </c>
      <c r="K236" s="31">
        <v>76</v>
      </c>
      <c r="L236" s="31">
        <v>34</v>
      </c>
      <c r="M236" s="33">
        <v>33</v>
      </c>
      <c r="N236" s="1">
        <f>SUM(J236:M236)</f>
        <v>207</v>
      </c>
      <c r="O236" s="34">
        <v>1</v>
      </c>
      <c r="P236" s="1">
        <f>INT(O236*(H236+J236+K236))</f>
        <v>240</v>
      </c>
      <c r="Q236" s="1">
        <f>INT(J236*O236*1)</f>
        <v>64</v>
      </c>
      <c r="R236" s="1">
        <f>INT(J236*O236*0.7)</f>
        <v>44</v>
      </c>
      <c r="S236" s="1">
        <f>INT(K236*O236*1)</f>
        <v>76</v>
      </c>
      <c r="T236" s="1">
        <f>INT(K236*O236*0.7)</f>
        <v>53</v>
      </c>
      <c r="U236" s="1">
        <f>INT(L236*O236*1)</f>
        <v>34</v>
      </c>
      <c r="V236" s="1">
        <f>INT(L236*O236*0.7)</f>
        <v>23</v>
      </c>
      <c r="W236" s="1">
        <f>SUM(Q236,S236,U236)</f>
        <v>174</v>
      </c>
    </row>
    <row r="237" spans="2:23" hidden="1">
      <c r="B237" s="26"/>
      <c r="C237" s="16">
        <v>235</v>
      </c>
      <c r="D237" s="26"/>
      <c r="E237" s="26"/>
      <c r="F237" s="2" t="s">
        <v>237</v>
      </c>
      <c r="G237" s="4" t="str">
        <f>VLOOKUP(D237,兵种!B:D,2,0)</f>
        <v>老百姓</v>
      </c>
      <c r="H237" s="18">
        <f>VLOOKUP(D237,兵种!B:D,3,0)</f>
        <v>100</v>
      </c>
      <c r="I237" s="16" t="str">
        <f>VLOOKUP(E237,绝技!B:C,2,0)</f>
        <v>无</v>
      </c>
      <c r="J237" s="31">
        <v>49</v>
      </c>
      <c r="K237" s="31">
        <v>49</v>
      </c>
      <c r="L237" s="31">
        <v>40</v>
      </c>
      <c r="M237" s="33">
        <v>58</v>
      </c>
      <c r="N237" s="1">
        <f>SUM(J237:M237)</f>
        <v>196</v>
      </c>
      <c r="O237" s="34">
        <v>1</v>
      </c>
      <c r="P237" s="1">
        <f>INT(O237*(H237+J237+K237))</f>
        <v>198</v>
      </c>
      <c r="Q237" s="1">
        <f>INT(J237*O237*1)</f>
        <v>49</v>
      </c>
      <c r="R237" s="1">
        <f>INT(J237*O237*0.7)</f>
        <v>34</v>
      </c>
      <c r="S237" s="1">
        <f>INT(K237*O237*1)</f>
        <v>49</v>
      </c>
      <c r="T237" s="1">
        <f>INT(K237*O237*0.7)</f>
        <v>34</v>
      </c>
      <c r="U237" s="1">
        <f>INT(L237*O237*1)</f>
        <v>40</v>
      </c>
      <c r="V237" s="1">
        <f>INT(L237*O237*0.7)</f>
        <v>28</v>
      </c>
      <c r="W237" s="1">
        <f>SUM(Q237,S237,U237)</f>
        <v>138</v>
      </c>
    </row>
    <row r="238" spans="2:23" hidden="1">
      <c r="B238" s="26"/>
      <c r="C238" s="16">
        <v>236</v>
      </c>
      <c r="D238" s="26">
        <v>2</v>
      </c>
      <c r="E238" s="26"/>
      <c r="F238" s="2" t="s">
        <v>238</v>
      </c>
      <c r="G238" s="4" t="str">
        <f>VLOOKUP(D238,兵种!B:D,2,0)</f>
        <v>亲卫队</v>
      </c>
      <c r="H238" s="18">
        <f>VLOOKUP(D238,兵种!B:D,3,0)</f>
        <v>200</v>
      </c>
      <c r="I238" s="16" t="str">
        <f>VLOOKUP(E238,绝技!B:C,2,0)</f>
        <v>无</v>
      </c>
      <c r="J238" s="31">
        <v>60</v>
      </c>
      <c r="K238" s="31">
        <v>84</v>
      </c>
      <c r="L238" s="31">
        <v>25</v>
      </c>
      <c r="M238" s="33">
        <v>14</v>
      </c>
      <c r="N238" s="1">
        <f>SUM(J238:M238)</f>
        <v>183</v>
      </c>
      <c r="O238" s="34">
        <v>1</v>
      </c>
      <c r="P238" s="1">
        <f>INT(O238*(H238+J238+K238))</f>
        <v>344</v>
      </c>
      <c r="Q238" s="1">
        <f>INT(J238*O238*1)</f>
        <v>60</v>
      </c>
      <c r="R238" s="1">
        <f>INT(J238*O238*0.7)</f>
        <v>42</v>
      </c>
      <c r="S238" s="1">
        <f>INT(K238*O238*1)</f>
        <v>84</v>
      </c>
      <c r="T238" s="1">
        <f>INT(K238*O238*0.7)</f>
        <v>58</v>
      </c>
      <c r="U238" s="1">
        <f>INT(L238*O238*1)</f>
        <v>25</v>
      </c>
      <c r="V238" s="1">
        <f>INT(L238*O238*0.7)</f>
        <v>17</v>
      </c>
      <c r="W238" s="1">
        <f>SUM(Q238,S238,U238)</f>
        <v>169</v>
      </c>
    </row>
    <row r="239" spans="2:23" hidden="1">
      <c r="B239" s="26"/>
      <c r="C239" s="16">
        <v>237</v>
      </c>
      <c r="D239" s="26"/>
      <c r="E239" s="26"/>
      <c r="F239" s="2" t="s">
        <v>239</v>
      </c>
      <c r="G239" s="4" t="str">
        <f>VLOOKUP(D239,兵种!B:D,2,0)</f>
        <v>老百姓</v>
      </c>
      <c r="H239" s="18">
        <f>VLOOKUP(D239,兵种!B:D,3,0)</f>
        <v>100</v>
      </c>
      <c r="I239" s="16" t="str">
        <f>VLOOKUP(E239,绝技!B:C,2,0)</f>
        <v>无</v>
      </c>
      <c r="J239" s="31">
        <v>70</v>
      </c>
      <c r="K239" s="31">
        <v>68</v>
      </c>
      <c r="L239" s="31">
        <v>60</v>
      </c>
      <c r="M239" s="33">
        <v>45</v>
      </c>
      <c r="N239" s="1">
        <f>SUM(J239:M239)</f>
        <v>243</v>
      </c>
      <c r="O239" s="34">
        <v>1</v>
      </c>
      <c r="P239" s="1">
        <f>INT(O239*(H239+J239+K239))</f>
        <v>238</v>
      </c>
      <c r="Q239" s="1">
        <f>INT(J239*O239*1)</f>
        <v>70</v>
      </c>
      <c r="R239" s="1">
        <f>INT(J239*O239*0.7)</f>
        <v>49</v>
      </c>
      <c r="S239" s="1">
        <f>INT(K239*O239*1)</f>
        <v>68</v>
      </c>
      <c r="T239" s="1">
        <f>INT(K239*O239*0.7)</f>
        <v>47</v>
      </c>
      <c r="U239" s="1">
        <f>INT(L239*O239*1)</f>
        <v>60</v>
      </c>
      <c r="V239" s="1">
        <f>INT(L239*O239*0.7)</f>
        <v>42</v>
      </c>
      <c r="W239" s="1">
        <f>SUM(Q239,S239,U239)</f>
        <v>198</v>
      </c>
    </row>
    <row r="240" spans="2:23" hidden="1">
      <c r="B240" s="26"/>
      <c r="C240" s="16">
        <v>238</v>
      </c>
      <c r="D240" s="26"/>
      <c r="E240" s="26"/>
      <c r="F240" s="2" t="s">
        <v>240</v>
      </c>
      <c r="G240" s="4" t="str">
        <f>VLOOKUP(D240,兵种!B:D,2,0)</f>
        <v>老百姓</v>
      </c>
      <c r="H240" s="18">
        <f>VLOOKUP(D240,兵种!B:D,3,0)</f>
        <v>100</v>
      </c>
      <c r="I240" s="16" t="str">
        <f>VLOOKUP(E240,绝技!B:C,2,0)</f>
        <v>无</v>
      </c>
      <c r="J240" s="31">
        <v>65</v>
      </c>
      <c r="K240" s="31">
        <v>62</v>
      </c>
      <c r="L240" s="31">
        <v>72</v>
      </c>
      <c r="M240" s="33">
        <v>65</v>
      </c>
      <c r="N240" s="1">
        <f>SUM(J240:M240)</f>
        <v>264</v>
      </c>
      <c r="O240" s="34">
        <v>1</v>
      </c>
      <c r="P240" s="1">
        <f>INT(O240*(H240+J240+K240))</f>
        <v>227</v>
      </c>
      <c r="Q240" s="1">
        <f>INT(J240*O240*1)</f>
        <v>65</v>
      </c>
      <c r="R240" s="1">
        <f>INT(J240*O240*0.7)</f>
        <v>45</v>
      </c>
      <c r="S240" s="1">
        <f>INT(K240*O240*1)</f>
        <v>62</v>
      </c>
      <c r="T240" s="1">
        <f>INT(K240*O240*0.7)</f>
        <v>43</v>
      </c>
      <c r="U240" s="1">
        <f>INT(L240*O240*1)</f>
        <v>72</v>
      </c>
      <c r="V240" s="1">
        <f>INT(L240*O240*0.7)</f>
        <v>50</v>
      </c>
      <c r="W240" s="1">
        <f>SUM(Q240,S240,U240)</f>
        <v>199</v>
      </c>
    </row>
    <row r="241" spans="2:23" hidden="1">
      <c r="B241" s="26"/>
      <c r="C241" s="16">
        <v>239</v>
      </c>
      <c r="D241" s="26"/>
      <c r="E241" s="26"/>
      <c r="F241" s="2" t="s">
        <v>241</v>
      </c>
      <c r="G241" s="4" t="str">
        <f>VLOOKUP(D241,兵种!B:D,2,0)</f>
        <v>老百姓</v>
      </c>
      <c r="H241" s="18">
        <f>VLOOKUP(D241,兵种!B:D,3,0)</f>
        <v>100</v>
      </c>
      <c r="I241" s="16" t="str">
        <f>VLOOKUP(E241,绝技!B:C,2,0)</f>
        <v>无</v>
      </c>
      <c r="J241" s="31">
        <v>74</v>
      </c>
      <c r="K241" s="31">
        <v>65</v>
      </c>
      <c r="L241" s="31">
        <v>62</v>
      </c>
      <c r="M241" s="33">
        <v>49</v>
      </c>
      <c r="N241" s="1">
        <f>SUM(J241:M241)</f>
        <v>250</v>
      </c>
      <c r="O241" s="34">
        <v>1</v>
      </c>
      <c r="P241" s="1">
        <f>INT(O241*(H241+J241+K241))</f>
        <v>239</v>
      </c>
      <c r="Q241" s="1">
        <f>INT(J241*O241*1)</f>
        <v>74</v>
      </c>
      <c r="R241" s="1">
        <f>INT(J241*O241*0.7)</f>
        <v>51</v>
      </c>
      <c r="S241" s="1">
        <f>INT(K241*O241*1)</f>
        <v>65</v>
      </c>
      <c r="T241" s="1">
        <f>INT(K241*O241*0.7)</f>
        <v>45</v>
      </c>
      <c r="U241" s="1">
        <f>INT(L241*O241*1)</f>
        <v>62</v>
      </c>
      <c r="V241" s="1">
        <f>INT(L241*O241*0.7)</f>
        <v>43</v>
      </c>
      <c r="W241" s="1">
        <f>SUM(Q241,S241,U241)</f>
        <v>201</v>
      </c>
    </row>
    <row r="242" spans="2:23" hidden="1">
      <c r="B242" s="26"/>
      <c r="C242" s="16">
        <v>240</v>
      </c>
      <c r="D242" s="26">
        <v>5</v>
      </c>
      <c r="E242" s="26"/>
      <c r="F242" s="2" t="s">
        <v>242</v>
      </c>
      <c r="G242" s="4" t="str">
        <f>VLOOKUP(D242,兵种!B:D,2,0)</f>
        <v>霹雳车</v>
      </c>
      <c r="H242" s="18">
        <f>VLOOKUP(D242,兵种!B:D,3,0)</f>
        <v>100</v>
      </c>
      <c r="I242" s="16" t="str">
        <f>VLOOKUP(E242,绝技!B:C,2,0)</f>
        <v>无</v>
      </c>
      <c r="J242" s="31">
        <v>65</v>
      </c>
      <c r="K242" s="31">
        <v>85</v>
      </c>
      <c r="L242" s="31">
        <v>41</v>
      </c>
      <c r="M242" s="33">
        <v>29</v>
      </c>
      <c r="N242" s="1">
        <f>SUM(J242:M242)</f>
        <v>220</v>
      </c>
      <c r="O242" s="34">
        <v>1</v>
      </c>
      <c r="P242" s="1">
        <f>INT(O242*(H242+J242+K242))</f>
        <v>250</v>
      </c>
      <c r="Q242" s="1">
        <f>INT(J242*O242*1)</f>
        <v>65</v>
      </c>
      <c r="R242" s="1">
        <f>INT(J242*O242*0.7)</f>
        <v>45</v>
      </c>
      <c r="S242" s="1">
        <f>INT(K242*O242*1)</f>
        <v>85</v>
      </c>
      <c r="T242" s="1">
        <f>INT(K242*O242*0.7)</f>
        <v>59</v>
      </c>
      <c r="U242" s="1">
        <f>INT(L242*O242*1)</f>
        <v>41</v>
      </c>
      <c r="V242" s="1">
        <f>INT(L242*O242*0.7)</f>
        <v>28</v>
      </c>
      <c r="W242" s="1">
        <f>SUM(Q242,S242,U242)</f>
        <v>191</v>
      </c>
    </row>
    <row r="243" spans="2:23" hidden="1">
      <c r="B243" s="26"/>
      <c r="C243" s="16">
        <v>241</v>
      </c>
      <c r="D243" s="26">
        <v>1</v>
      </c>
      <c r="E243" s="26"/>
      <c r="F243" s="2" t="s">
        <v>243</v>
      </c>
      <c r="G243" s="4" t="str">
        <f>VLOOKUP(D243,兵种!B:D,2,0)</f>
        <v>近卫军</v>
      </c>
      <c r="H243" s="18">
        <f>VLOOKUP(D243,兵种!B:D,3,0)</f>
        <v>250</v>
      </c>
      <c r="I243" s="16" t="str">
        <f>VLOOKUP(E243,绝技!B:C,2,0)</f>
        <v>无</v>
      </c>
      <c r="J243" s="31">
        <v>62</v>
      </c>
      <c r="K243" s="31">
        <v>84</v>
      </c>
      <c r="L243" s="31">
        <v>42</v>
      </c>
      <c r="M243" s="33">
        <v>33</v>
      </c>
      <c r="N243" s="1">
        <f>SUM(J243:M243)</f>
        <v>221</v>
      </c>
      <c r="O243" s="34">
        <v>1</v>
      </c>
      <c r="P243" s="1">
        <f>INT(O243*(H243+J243+K243))</f>
        <v>396</v>
      </c>
      <c r="Q243" s="1">
        <f>INT(J243*O243*1)</f>
        <v>62</v>
      </c>
      <c r="R243" s="1">
        <f>INT(J243*O243*0.7)</f>
        <v>43</v>
      </c>
      <c r="S243" s="1">
        <f>INT(K243*O243*1)</f>
        <v>84</v>
      </c>
      <c r="T243" s="1">
        <f>INT(K243*O243*0.7)</f>
        <v>58</v>
      </c>
      <c r="U243" s="1">
        <f>INT(L243*O243*1)</f>
        <v>42</v>
      </c>
      <c r="V243" s="1">
        <f>INT(L243*O243*0.7)</f>
        <v>29</v>
      </c>
      <c r="W243" s="1">
        <f>SUM(Q243,S243,U243)</f>
        <v>188</v>
      </c>
    </row>
    <row r="244" spans="2:23" hidden="1">
      <c r="B244" s="26"/>
      <c r="C244" s="16">
        <v>242</v>
      </c>
      <c r="D244" s="26">
        <v>1</v>
      </c>
      <c r="E244" s="26"/>
      <c r="F244" s="2" t="s">
        <v>244</v>
      </c>
      <c r="G244" s="4" t="str">
        <f>VLOOKUP(D244,兵种!B:D,2,0)</f>
        <v>近卫军</v>
      </c>
      <c r="H244" s="18">
        <f>VLOOKUP(D244,兵种!B:D,3,0)</f>
        <v>250</v>
      </c>
      <c r="I244" s="16" t="str">
        <f>VLOOKUP(E244,绝技!B:C,2,0)</f>
        <v>无</v>
      </c>
      <c r="J244" s="31">
        <v>76</v>
      </c>
      <c r="K244" s="31">
        <v>94</v>
      </c>
      <c r="L244" s="31">
        <v>48</v>
      </c>
      <c r="M244" s="33">
        <v>38</v>
      </c>
      <c r="N244" s="1">
        <f>SUM(J244:M244)</f>
        <v>256</v>
      </c>
      <c r="O244" s="34">
        <v>1</v>
      </c>
      <c r="P244" s="1">
        <f>INT(O244*(H244+J244+K244))</f>
        <v>420</v>
      </c>
      <c r="Q244" s="1">
        <f>INT(J244*O244*1)</f>
        <v>76</v>
      </c>
      <c r="R244" s="1">
        <f>INT(J244*O244*0.7)</f>
        <v>53</v>
      </c>
      <c r="S244" s="1">
        <f>INT(K244*O244*1)</f>
        <v>94</v>
      </c>
      <c r="T244" s="1">
        <f>INT(K244*O244*0.7)</f>
        <v>65</v>
      </c>
      <c r="U244" s="1">
        <f>INT(L244*O244*1)</f>
        <v>48</v>
      </c>
      <c r="V244" s="1">
        <f>INT(L244*O244*0.7)</f>
        <v>33</v>
      </c>
      <c r="W244" s="1">
        <f>SUM(Q244,S244,U244)</f>
        <v>218</v>
      </c>
    </row>
    <row r="245" spans="2:23" hidden="1">
      <c r="B245" s="26"/>
      <c r="C245" s="16">
        <v>243</v>
      </c>
      <c r="D245" s="26"/>
      <c r="E245" s="26"/>
      <c r="F245" s="2" t="s">
        <v>245</v>
      </c>
      <c r="G245" s="4" t="str">
        <f>VLOOKUP(D245,兵种!B:D,2,0)</f>
        <v>老百姓</v>
      </c>
      <c r="H245" s="18">
        <f>VLOOKUP(D245,兵种!B:D,3,0)</f>
        <v>100</v>
      </c>
      <c r="I245" s="16" t="str">
        <f>VLOOKUP(E245,绝技!B:C,2,0)</f>
        <v>无</v>
      </c>
      <c r="J245" s="31">
        <v>71</v>
      </c>
      <c r="K245" s="31">
        <v>64</v>
      </c>
      <c r="L245" s="31">
        <v>71</v>
      </c>
      <c r="M245" s="33">
        <v>64</v>
      </c>
      <c r="N245" s="1">
        <f>SUM(J245:M245)</f>
        <v>270</v>
      </c>
      <c r="O245" s="34">
        <v>1</v>
      </c>
      <c r="P245" s="1">
        <f>INT(O245*(H245+J245+K245))</f>
        <v>235</v>
      </c>
      <c r="Q245" s="1">
        <f>INT(J245*O245*1)</f>
        <v>71</v>
      </c>
      <c r="R245" s="1">
        <f>INT(J245*O245*0.7)</f>
        <v>49</v>
      </c>
      <c r="S245" s="1">
        <f>INT(K245*O245*1)</f>
        <v>64</v>
      </c>
      <c r="T245" s="1">
        <f>INT(K245*O245*0.7)</f>
        <v>44</v>
      </c>
      <c r="U245" s="1">
        <f>INT(L245*O245*1)</f>
        <v>71</v>
      </c>
      <c r="V245" s="1">
        <f>INT(L245*O245*0.7)</f>
        <v>49</v>
      </c>
      <c r="W245" s="1">
        <f>SUM(Q245,S245,U245)</f>
        <v>206</v>
      </c>
    </row>
    <row r="246" spans="2:23" hidden="1">
      <c r="B246" s="26"/>
      <c r="C246" s="16">
        <v>244</v>
      </c>
      <c r="D246" s="26">
        <v>1</v>
      </c>
      <c r="E246" s="26"/>
      <c r="F246" s="2" t="s">
        <v>246</v>
      </c>
      <c r="G246" s="4" t="str">
        <f>VLOOKUP(D246,兵种!B:D,2,0)</f>
        <v>近卫军</v>
      </c>
      <c r="H246" s="18">
        <f>VLOOKUP(D246,兵种!B:D,3,0)</f>
        <v>250</v>
      </c>
      <c r="I246" s="16" t="str">
        <f>VLOOKUP(E246,绝技!B:C,2,0)</f>
        <v>无</v>
      </c>
      <c r="J246" s="31">
        <v>52</v>
      </c>
      <c r="K246" s="31">
        <v>41</v>
      </c>
      <c r="L246" s="31">
        <v>80</v>
      </c>
      <c r="M246" s="33">
        <v>75</v>
      </c>
      <c r="N246" s="1">
        <f>SUM(J246:M246)</f>
        <v>248</v>
      </c>
      <c r="O246" s="34">
        <v>1</v>
      </c>
      <c r="P246" s="1">
        <f>INT(O246*(H246+J246+K246))</f>
        <v>343</v>
      </c>
      <c r="Q246" s="1">
        <f>INT(J246*O246*1)</f>
        <v>52</v>
      </c>
      <c r="R246" s="1">
        <f>INT(J246*O246*0.7)</f>
        <v>36</v>
      </c>
      <c r="S246" s="1">
        <f>INT(K246*O246*1)</f>
        <v>41</v>
      </c>
      <c r="T246" s="1">
        <f>INT(K246*O246*0.7)</f>
        <v>28</v>
      </c>
      <c r="U246" s="1">
        <f>INT(L246*O246*1)</f>
        <v>80</v>
      </c>
      <c r="V246" s="1">
        <f>INT(L246*O246*0.7)</f>
        <v>56</v>
      </c>
      <c r="W246" s="1">
        <f>SUM(Q246,S246,U246)</f>
        <v>173</v>
      </c>
    </row>
    <row r="247" spans="2:23">
      <c r="B247" s="26" t="s">
        <v>815</v>
      </c>
      <c r="C247" s="16">
        <v>245</v>
      </c>
      <c r="D247" s="26">
        <v>6</v>
      </c>
      <c r="E247" s="26">
        <v>9</v>
      </c>
      <c r="F247" s="2" t="s">
        <v>247</v>
      </c>
      <c r="G247" s="4" t="str">
        <f>VLOOKUP(D247,兵种!B:D,2,0)</f>
        <v>谋略家</v>
      </c>
      <c r="H247" s="18">
        <f>VLOOKUP(D247,兵种!B:D,3,0)</f>
        <v>150</v>
      </c>
      <c r="I247" s="16" t="str">
        <f>VLOOKUP(E247,绝技!B:C,2,0)</f>
        <v>炼狱火海</v>
      </c>
      <c r="J247" s="31">
        <v>113</v>
      </c>
      <c r="K247" s="31">
        <v>76</v>
      </c>
      <c r="L247" s="31">
        <v>106</v>
      </c>
      <c r="M247" s="33">
        <v>86</v>
      </c>
      <c r="N247" s="1">
        <f>SUM(J247:M247)</f>
        <v>381</v>
      </c>
      <c r="O247" s="34">
        <v>1</v>
      </c>
      <c r="P247" s="1">
        <f>INT(O247*(H247+J247+K247))</f>
        <v>339</v>
      </c>
      <c r="Q247" s="1">
        <f>INT(J247*O247*1)</f>
        <v>113</v>
      </c>
      <c r="R247" s="1">
        <f>INT(J247*O247*0.7)</f>
        <v>79</v>
      </c>
      <c r="S247" s="1">
        <f>INT(K247*O247*1)</f>
        <v>76</v>
      </c>
      <c r="T247" s="1">
        <f>INT(K247*O247*0.7)</f>
        <v>53</v>
      </c>
      <c r="U247" s="1">
        <f>INT(L247*O247*1)</f>
        <v>106</v>
      </c>
      <c r="V247" s="1">
        <f>INT(L247*O247*0.7)</f>
        <v>74</v>
      </c>
      <c r="W247" s="1">
        <f>SUM(Q247,S247,U247)</f>
        <v>295</v>
      </c>
    </row>
    <row r="248" spans="2:23" hidden="1">
      <c r="B248" s="26"/>
      <c r="C248" s="16">
        <v>246</v>
      </c>
      <c r="D248" s="26">
        <v>3</v>
      </c>
      <c r="E248" s="26"/>
      <c r="F248" s="2" t="s">
        <v>248</v>
      </c>
      <c r="G248" s="4" t="str">
        <f>VLOOKUP(D248,兵种!B:D,2,0)</f>
        <v>战弓骑</v>
      </c>
      <c r="H248" s="18">
        <f>VLOOKUP(D248,兵种!B:D,3,0)</f>
        <v>200</v>
      </c>
      <c r="I248" s="16" t="str">
        <f>VLOOKUP(E248,绝技!B:C,2,0)</f>
        <v>无</v>
      </c>
      <c r="J248" s="31">
        <v>84</v>
      </c>
      <c r="K248" s="31">
        <v>82</v>
      </c>
      <c r="L248" s="31">
        <v>73</v>
      </c>
      <c r="M248" s="33">
        <v>56</v>
      </c>
      <c r="N248" s="1">
        <f>SUM(J248:M248)</f>
        <v>295</v>
      </c>
      <c r="O248" s="34">
        <v>1</v>
      </c>
      <c r="P248" s="1">
        <f>INT(O248*(H248+J248+K248))</f>
        <v>366</v>
      </c>
      <c r="Q248" s="1">
        <f>INT(J248*O248*1)</f>
        <v>84</v>
      </c>
      <c r="R248" s="1">
        <f>INT(J248*O248*0.7)</f>
        <v>58</v>
      </c>
      <c r="S248" s="1">
        <f>INT(K248*O248*1)</f>
        <v>82</v>
      </c>
      <c r="T248" s="1">
        <f>INT(K248*O248*0.7)</f>
        <v>57</v>
      </c>
      <c r="U248" s="1">
        <f>INT(L248*O248*1)</f>
        <v>73</v>
      </c>
      <c r="V248" s="1">
        <f>INT(L248*O248*0.7)</f>
        <v>51</v>
      </c>
      <c r="W248" s="1">
        <f>SUM(Q248,S248,U248)</f>
        <v>239</v>
      </c>
    </row>
    <row r="249" spans="2:23" hidden="1">
      <c r="B249" s="26"/>
      <c r="C249" s="16">
        <v>247</v>
      </c>
      <c r="D249" s="26"/>
      <c r="E249" s="26"/>
      <c r="F249" s="2" t="s">
        <v>249</v>
      </c>
      <c r="G249" s="4" t="str">
        <f>VLOOKUP(D249,兵种!B:D,2,0)</f>
        <v>老百姓</v>
      </c>
      <c r="H249" s="18">
        <f>VLOOKUP(D249,兵种!B:D,3,0)</f>
        <v>100</v>
      </c>
      <c r="I249" s="16" t="str">
        <f>VLOOKUP(E249,绝技!B:C,2,0)</f>
        <v>无</v>
      </c>
      <c r="J249" s="31">
        <v>77</v>
      </c>
      <c r="K249" s="31">
        <v>57</v>
      </c>
      <c r="L249" s="31">
        <v>72</v>
      </c>
      <c r="M249" s="33">
        <v>70</v>
      </c>
      <c r="N249" s="1">
        <f>SUM(J249:M249)</f>
        <v>276</v>
      </c>
      <c r="O249" s="34">
        <v>1</v>
      </c>
      <c r="P249" s="1">
        <f>INT(O249*(H249+J249+K249))</f>
        <v>234</v>
      </c>
      <c r="Q249" s="1">
        <f>INT(J249*O249*1)</f>
        <v>77</v>
      </c>
      <c r="R249" s="1">
        <f>INT(J249*O249*0.7)</f>
        <v>53</v>
      </c>
      <c r="S249" s="1">
        <f>INT(K249*O249*1)</f>
        <v>57</v>
      </c>
      <c r="T249" s="1">
        <f>INT(K249*O249*0.7)</f>
        <v>39</v>
      </c>
      <c r="U249" s="1">
        <f>INT(L249*O249*1)</f>
        <v>72</v>
      </c>
      <c r="V249" s="1">
        <f>INT(L249*O249*0.7)</f>
        <v>50</v>
      </c>
      <c r="W249" s="1">
        <f>SUM(Q249,S249,U249)</f>
        <v>206</v>
      </c>
    </row>
    <row r="250" spans="2:23" hidden="1">
      <c r="B250" s="26"/>
      <c r="C250" s="16">
        <v>248</v>
      </c>
      <c r="D250" s="26">
        <v>3</v>
      </c>
      <c r="E250" s="26"/>
      <c r="F250" s="2" t="s">
        <v>250</v>
      </c>
      <c r="G250" s="4" t="str">
        <f>VLOOKUP(D250,兵种!B:D,2,0)</f>
        <v>战弓骑</v>
      </c>
      <c r="H250" s="18">
        <f>VLOOKUP(D250,兵种!B:D,3,0)</f>
        <v>200</v>
      </c>
      <c r="I250" s="16" t="str">
        <f>VLOOKUP(E250,绝技!B:C,2,0)</f>
        <v>无</v>
      </c>
      <c r="J250" s="31">
        <v>74</v>
      </c>
      <c r="K250" s="31">
        <v>85</v>
      </c>
      <c r="L250" s="31">
        <v>29</v>
      </c>
      <c r="M250" s="33">
        <v>24</v>
      </c>
      <c r="N250" s="1">
        <f>SUM(J250:M250)</f>
        <v>212</v>
      </c>
      <c r="O250" s="34">
        <v>1</v>
      </c>
      <c r="P250" s="1">
        <f>INT(O250*(H250+J250+K250))</f>
        <v>359</v>
      </c>
      <c r="Q250" s="1">
        <f>INT(J250*O250*1)</f>
        <v>74</v>
      </c>
      <c r="R250" s="1">
        <f>INT(J250*O250*0.7)</f>
        <v>51</v>
      </c>
      <c r="S250" s="1">
        <f>INT(K250*O250*1)</f>
        <v>85</v>
      </c>
      <c r="T250" s="1">
        <f>INT(K250*O250*0.7)</f>
        <v>59</v>
      </c>
      <c r="U250" s="1">
        <f>INT(L250*O250*1)</f>
        <v>29</v>
      </c>
      <c r="V250" s="1">
        <f>INT(L250*O250*0.7)</f>
        <v>20</v>
      </c>
      <c r="W250" s="1">
        <f>SUM(Q250,S250,U250)</f>
        <v>188</v>
      </c>
    </row>
    <row r="251" spans="2:23" hidden="1">
      <c r="B251" s="26"/>
      <c r="C251" s="16">
        <v>249</v>
      </c>
      <c r="D251" s="26"/>
      <c r="E251" s="26"/>
      <c r="F251" s="2" t="s">
        <v>251</v>
      </c>
      <c r="G251" s="4" t="str">
        <f>VLOOKUP(D251,兵种!B:D,2,0)</f>
        <v>老百姓</v>
      </c>
      <c r="H251" s="18">
        <f>VLOOKUP(D251,兵种!B:D,3,0)</f>
        <v>100</v>
      </c>
      <c r="I251" s="16" t="str">
        <f>VLOOKUP(E251,绝技!B:C,2,0)</f>
        <v>无</v>
      </c>
      <c r="J251" s="31">
        <v>78</v>
      </c>
      <c r="K251" s="31">
        <v>65</v>
      </c>
      <c r="L251" s="31">
        <v>70</v>
      </c>
      <c r="M251" s="33">
        <v>71</v>
      </c>
      <c r="N251" s="1">
        <f>SUM(J251:M251)</f>
        <v>284</v>
      </c>
      <c r="O251" s="34">
        <v>1</v>
      </c>
      <c r="P251" s="1">
        <f>INT(O251*(H251+J251+K251))</f>
        <v>243</v>
      </c>
      <c r="Q251" s="1">
        <f>INT(J251*O251*1)</f>
        <v>78</v>
      </c>
      <c r="R251" s="1">
        <f>INT(J251*O251*0.7)</f>
        <v>54</v>
      </c>
      <c r="S251" s="1">
        <f>INT(K251*O251*1)</f>
        <v>65</v>
      </c>
      <c r="T251" s="1">
        <f>INT(K251*O251*0.7)</f>
        <v>45</v>
      </c>
      <c r="U251" s="1">
        <f>INT(L251*O251*1)</f>
        <v>70</v>
      </c>
      <c r="V251" s="1">
        <f>INT(L251*O251*0.7)</f>
        <v>49</v>
      </c>
      <c r="W251" s="1">
        <f>SUM(Q251,S251,U251)</f>
        <v>213</v>
      </c>
    </row>
    <row r="252" spans="2:23" hidden="1">
      <c r="B252" s="26"/>
      <c r="C252" s="16">
        <v>250</v>
      </c>
      <c r="D252" s="26"/>
      <c r="E252" s="26"/>
      <c r="F252" s="2" t="s">
        <v>252</v>
      </c>
      <c r="G252" s="4" t="str">
        <f>VLOOKUP(D252,兵种!B:D,2,0)</f>
        <v>老百姓</v>
      </c>
      <c r="H252" s="18">
        <f>VLOOKUP(D252,兵种!B:D,3,0)</f>
        <v>100</v>
      </c>
      <c r="I252" s="16" t="str">
        <f>VLOOKUP(E252,绝技!B:C,2,0)</f>
        <v>无</v>
      </c>
      <c r="J252" s="31">
        <v>79</v>
      </c>
      <c r="K252" s="31">
        <v>69</v>
      </c>
      <c r="L252" s="31">
        <v>71</v>
      </c>
      <c r="M252" s="33">
        <v>60</v>
      </c>
      <c r="N252" s="1">
        <f>SUM(J252:M252)</f>
        <v>279</v>
      </c>
      <c r="O252" s="34">
        <v>1</v>
      </c>
      <c r="P252" s="1">
        <f>INT(O252*(H252+J252+K252))</f>
        <v>248</v>
      </c>
      <c r="Q252" s="1">
        <f>INT(J252*O252*1)</f>
        <v>79</v>
      </c>
      <c r="R252" s="1">
        <f>INT(J252*O252*0.7)</f>
        <v>55</v>
      </c>
      <c r="S252" s="1">
        <f>INT(K252*O252*1)</f>
        <v>69</v>
      </c>
      <c r="T252" s="1">
        <f>INT(K252*O252*0.7)</f>
        <v>48</v>
      </c>
      <c r="U252" s="1">
        <f>INT(L252*O252*1)</f>
        <v>71</v>
      </c>
      <c r="V252" s="1">
        <f>INT(L252*O252*0.7)</f>
        <v>49</v>
      </c>
      <c r="W252" s="1">
        <f>SUM(Q252,S252,U252)</f>
        <v>219</v>
      </c>
    </row>
    <row r="253" spans="2:23" hidden="1">
      <c r="B253" s="26"/>
      <c r="C253" s="16">
        <v>251</v>
      </c>
      <c r="D253" s="26"/>
      <c r="E253" s="26"/>
      <c r="F253" s="2" t="s">
        <v>253</v>
      </c>
      <c r="G253" s="4" t="str">
        <f>VLOOKUP(D253,兵种!B:D,2,0)</f>
        <v>老百姓</v>
      </c>
      <c r="H253" s="18">
        <f>VLOOKUP(D253,兵种!B:D,3,0)</f>
        <v>100</v>
      </c>
      <c r="I253" s="16" t="str">
        <f>VLOOKUP(E253,绝技!B:C,2,0)</f>
        <v>无</v>
      </c>
      <c r="J253" s="31">
        <v>71</v>
      </c>
      <c r="K253" s="31">
        <v>56</v>
      </c>
      <c r="L253" s="31">
        <v>72</v>
      </c>
      <c r="M253" s="33">
        <v>73</v>
      </c>
      <c r="N253" s="1">
        <f>SUM(J253:M253)</f>
        <v>272</v>
      </c>
      <c r="O253" s="34">
        <v>1</v>
      </c>
      <c r="P253" s="1">
        <f>INT(O253*(H253+J253+K253))</f>
        <v>227</v>
      </c>
      <c r="Q253" s="1">
        <f>INT(J253*O253*1)</f>
        <v>71</v>
      </c>
      <c r="R253" s="1">
        <f>INT(J253*O253*0.7)</f>
        <v>49</v>
      </c>
      <c r="S253" s="1">
        <f>INT(K253*O253*1)</f>
        <v>56</v>
      </c>
      <c r="T253" s="1">
        <f>INT(K253*O253*0.7)</f>
        <v>39</v>
      </c>
      <c r="U253" s="1">
        <f>INT(L253*O253*1)</f>
        <v>72</v>
      </c>
      <c r="V253" s="1">
        <f>INT(L253*O253*0.7)</f>
        <v>50</v>
      </c>
      <c r="W253" s="1">
        <f>SUM(Q253,S253,U253)</f>
        <v>199</v>
      </c>
    </row>
    <row r="254" spans="2:23" hidden="1">
      <c r="B254" s="26"/>
      <c r="C254" s="16">
        <v>252</v>
      </c>
      <c r="D254" s="26"/>
      <c r="E254" s="26"/>
      <c r="F254" s="2" t="s">
        <v>254</v>
      </c>
      <c r="G254" s="4" t="str">
        <f>VLOOKUP(D254,兵种!B:D,2,0)</f>
        <v>老百姓</v>
      </c>
      <c r="H254" s="18">
        <f>VLOOKUP(D254,兵种!B:D,3,0)</f>
        <v>100</v>
      </c>
      <c r="I254" s="16" t="str">
        <f>VLOOKUP(E254,绝技!B:C,2,0)</f>
        <v>无</v>
      </c>
      <c r="J254" s="31">
        <v>68</v>
      </c>
      <c r="K254" s="31">
        <v>73</v>
      </c>
      <c r="L254" s="31">
        <v>34</v>
      </c>
      <c r="M254" s="33">
        <v>32</v>
      </c>
      <c r="N254" s="1">
        <f>SUM(J254:M254)</f>
        <v>207</v>
      </c>
      <c r="O254" s="34">
        <v>1</v>
      </c>
      <c r="P254" s="1">
        <f>INT(O254*(H254+J254+K254))</f>
        <v>241</v>
      </c>
      <c r="Q254" s="1">
        <f>INT(J254*O254*1)</f>
        <v>68</v>
      </c>
      <c r="R254" s="1">
        <f>INT(J254*O254*0.7)</f>
        <v>47</v>
      </c>
      <c r="S254" s="1">
        <f>INT(K254*O254*1)</f>
        <v>73</v>
      </c>
      <c r="T254" s="1">
        <f>INT(K254*O254*0.7)</f>
        <v>51</v>
      </c>
      <c r="U254" s="1">
        <f>INT(L254*O254*1)</f>
        <v>34</v>
      </c>
      <c r="V254" s="1">
        <f>INT(L254*O254*0.7)</f>
        <v>23</v>
      </c>
      <c r="W254" s="1">
        <f>SUM(Q254,S254,U254)</f>
        <v>175</v>
      </c>
    </row>
    <row r="255" spans="2:23" hidden="1">
      <c r="B255" s="26"/>
      <c r="C255" s="16">
        <v>253</v>
      </c>
      <c r="D255" s="26"/>
      <c r="E255" s="26"/>
      <c r="F255" s="2" t="s">
        <v>255</v>
      </c>
      <c r="G255" s="4" t="str">
        <f>VLOOKUP(D255,兵种!B:D,2,0)</f>
        <v>老百姓</v>
      </c>
      <c r="H255" s="18">
        <f>VLOOKUP(D255,兵种!B:D,3,0)</f>
        <v>100</v>
      </c>
      <c r="I255" s="16" t="str">
        <f>VLOOKUP(E255,绝技!B:C,2,0)</f>
        <v>无</v>
      </c>
      <c r="J255" s="31">
        <v>71</v>
      </c>
      <c r="K255" s="31">
        <v>73</v>
      </c>
      <c r="L255" s="31">
        <v>67</v>
      </c>
      <c r="M255" s="33">
        <v>53</v>
      </c>
      <c r="N255" s="1">
        <f>SUM(J255:M255)</f>
        <v>264</v>
      </c>
      <c r="O255" s="34">
        <v>1</v>
      </c>
      <c r="P255" s="1">
        <f>INT(O255*(H255+J255+K255))</f>
        <v>244</v>
      </c>
      <c r="Q255" s="1">
        <f>INT(J255*O255*1)</f>
        <v>71</v>
      </c>
      <c r="R255" s="1">
        <f>INT(J255*O255*0.7)</f>
        <v>49</v>
      </c>
      <c r="S255" s="1">
        <f>INT(K255*O255*1)</f>
        <v>73</v>
      </c>
      <c r="T255" s="1">
        <f>INT(K255*O255*0.7)</f>
        <v>51</v>
      </c>
      <c r="U255" s="1">
        <f>INT(L255*O255*1)</f>
        <v>67</v>
      </c>
      <c r="V255" s="1">
        <f>INT(L255*O255*0.7)</f>
        <v>46</v>
      </c>
      <c r="W255" s="1">
        <f>SUM(Q255,S255,U255)</f>
        <v>211</v>
      </c>
    </row>
    <row r="256" spans="2:23" hidden="1">
      <c r="B256" s="26"/>
      <c r="C256" s="16">
        <v>254</v>
      </c>
      <c r="D256" s="26">
        <v>6</v>
      </c>
      <c r="E256" s="26"/>
      <c r="F256" s="2" t="s">
        <v>256</v>
      </c>
      <c r="G256" s="4" t="str">
        <f>VLOOKUP(D256,兵种!B:D,2,0)</f>
        <v>谋略家</v>
      </c>
      <c r="H256" s="18">
        <f>VLOOKUP(D256,兵种!B:D,3,0)</f>
        <v>150</v>
      </c>
      <c r="I256" s="16" t="str">
        <f>VLOOKUP(E256,绝技!B:C,2,0)</f>
        <v>无</v>
      </c>
      <c r="J256" s="31">
        <v>52</v>
      </c>
      <c r="K256" s="31">
        <v>14</v>
      </c>
      <c r="L256" s="31">
        <v>98</v>
      </c>
      <c r="M256" s="33">
        <v>120</v>
      </c>
      <c r="N256" s="1">
        <f>SUM(J256:M256)</f>
        <v>284</v>
      </c>
      <c r="O256" s="34">
        <v>1</v>
      </c>
      <c r="P256" s="1">
        <f>INT(O256*(H256+J256+K256))</f>
        <v>216</v>
      </c>
      <c r="Q256" s="1">
        <f>INT(J256*O256*1)</f>
        <v>52</v>
      </c>
      <c r="R256" s="1">
        <f>INT(J256*O256*0.7)</f>
        <v>36</v>
      </c>
      <c r="S256" s="1">
        <f>INT(K256*O256*1)</f>
        <v>14</v>
      </c>
      <c r="T256" s="1">
        <f>INT(K256*O256*0.7)</f>
        <v>9</v>
      </c>
      <c r="U256" s="1">
        <f>INT(L256*O256*1)</f>
        <v>98</v>
      </c>
      <c r="V256" s="1">
        <f>INT(L256*O256*0.7)</f>
        <v>68</v>
      </c>
      <c r="W256" s="1">
        <f>SUM(Q256,S256,U256)</f>
        <v>164</v>
      </c>
    </row>
    <row r="257" spans="2:23" hidden="1">
      <c r="B257" s="26"/>
      <c r="C257" s="16">
        <v>255</v>
      </c>
      <c r="D257" s="26"/>
      <c r="E257" s="26"/>
      <c r="F257" s="2" t="s">
        <v>257</v>
      </c>
      <c r="G257" s="4" t="str">
        <f>VLOOKUP(D257,兵种!B:D,2,0)</f>
        <v>老百姓</v>
      </c>
      <c r="H257" s="18">
        <f>VLOOKUP(D257,兵种!B:D,3,0)</f>
        <v>100</v>
      </c>
      <c r="I257" s="16" t="str">
        <f>VLOOKUP(E257,绝技!B:C,2,0)</f>
        <v>无</v>
      </c>
      <c r="J257" s="31">
        <v>72</v>
      </c>
      <c r="K257" s="31">
        <v>66</v>
      </c>
      <c r="L257" s="31">
        <v>29</v>
      </c>
      <c r="M257" s="33">
        <v>29</v>
      </c>
      <c r="N257" s="1">
        <f>SUM(J257:M257)</f>
        <v>196</v>
      </c>
      <c r="O257" s="34">
        <v>1</v>
      </c>
      <c r="P257" s="1">
        <f>INT(O257*(H257+J257+K257))</f>
        <v>238</v>
      </c>
      <c r="Q257" s="1">
        <f>INT(J257*O257*1)</f>
        <v>72</v>
      </c>
      <c r="R257" s="1">
        <f>INT(J257*O257*0.7)</f>
        <v>50</v>
      </c>
      <c r="S257" s="1">
        <f>INT(K257*O257*1)</f>
        <v>66</v>
      </c>
      <c r="T257" s="1">
        <f>INT(K257*O257*0.7)</f>
        <v>46</v>
      </c>
      <c r="U257" s="1">
        <f>INT(L257*O257*1)</f>
        <v>29</v>
      </c>
      <c r="V257" s="1">
        <f>INT(L257*O257*0.7)</f>
        <v>20</v>
      </c>
      <c r="W257" s="1">
        <f>SUM(Q257,S257,U257)</f>
        <v>167</v>
      </c>
    </row>
    <row r="258" spans="2:23" hidden="1">
      <c r="B258" s="26"/>
      <c r="C258" s="16">
        <v>256</v>
      </c>
      <c r="D258" s="26"/>
      <c r="E258" s="26"/>
      <c r="F258" s="2" t="s">
        <v>258</v>
      </c>
      <c r="G258" s="4" t="str">
        <f>VLOOKUP(D258,兵种!B:D,2,0)</f>
        <v>老百姓</v>
      </c>
      <c r="H258" s="18">
        <f>VLOOKUP(D258,兵种!B:D,3,0)</f>
        <v>100</v>
      </c>
      <c r="I258" s="16" t="str">
        <f>VLOOKUP(E258,绝技!B:C,2,0)</f>
        <v>无</v>
      </c>
      <c r="J258" s="31">
        <v>16</v>
      </c>
      <c r="K258" s="31">
        <v>13</v>
      </c>
      <c r="L258" s="31">
        <v>70</v>
      </c>
      <c r="M258" s="33">
        <v>74</v>
      </c>
      <c r="N258" s="1">
        <f>SUM(J258:M258)</f>
        <v>173</v>
      </c>
      <c r="O258" s="34">
        <v>1</v>
      </c>
      <c r="P258" s="1">
        <f>INT(O258*(H258+J258+K258))</f>
        <v>129</v>
      </c>
      <c r="Q258" s="1">
        <f>INT(J258*O258*1)</f>
        <v>16</v>
      </c>
      <c r="R258" s="1">
        <f>INT(J258*O258*0.7)</f>
        <v>11</v>
      </c>
      <c r="S258" s="1">
        <f>INT(K258*O258*1)</f>
        <v>13</v>
      </c>
      <c r="T258" s="1">
        <f>INT(K258*O258*0.7)</f>
        <v>9</v>
      </c>
      <c r="U258" s="1">
        <f>INT(L258*O258*1)</f>
        <v>70</v>
      </c>
      <c r="V258" s="1">
        <f>INT(L258*O258*0.7)</f>
        <v>49</v>
      </c>
      <c r="W258" s="1">
        <f>SUM(Q258,S258,U258)</f>
        <v>99</v>
      </c>
    </row>
    <row r="259" spans="2:23" hidden="1">
      <c r="B259" s="26"/>
      <c r="C259" s="16">
        <v>257</v>
      </c>
      <c r="D259" s="26"/>
      <c r="E259" s="26"/>
      <c r="F259" s="2" t="s">
        <v>259</v>
      </c>
      <c r="G259" s="4" t="str">
        <f>VLOOKUP(D259,兵种!B:D,2,0)</f>
        <v>老百姓</v>
      </c>
      <c r="H259" s="18">
        <f>VLOOKUP(D259,兵种!B:D,3,0)</f>
        <v>100</v>
      </c>
      <c r="I259" s="16" t="str">
        <f>VLOOKUP(E259,绝技!B:C,2,0)</f>
        <v>无</v>
      </c>
      <c r="J259" s="31">
        <v>8</v>
      </c>
      <c r="K259" s="31">
        <v>19</v>
      </c>
      <c r="L259" s="31">
        <v>77</v>
      </c>
      <c r="M259" s="33">
        <v>72</v>
      </c>
      <c r="N259" s="1">
        <f>SUM(J259:M259)</f>
        <v>176</v>
      </c>
      <c r="O259" s="34">
        <v>1</v>
      </c>
      <c r="P259" s="1">
        <f>INT(O259*(H259+J259+K259))</f>
        <v>127</v>
      </c>
      <c r="Q259" s="1">
        <f>INT(J259*O259*1)</f>
        <v>8</v>
      </c>
      <c r="R259" s="1">
        <f>INT(J259*O259*0.7)</f>
        <v>5</v>
      </c>
      <c r="S259" s="1">
        <f>INT(K259*O259*1)</f>
        <v>19</v>
      </c>
      <c r="T259" s="1">
        <f>INT(K259*O259*0.7)</f>
        <v>13</v>
      </c>
      <c r="U259" s="1">
        <f>INT(L259*O259*1)</f>
        <v>77</v>
      </c>
      <c r="V259" s="1">
        <f>INT(L259*O259*0.7)</f>
        <v>53</v>
      </c>
      <c r="W259" s="1">
        <f>SUM(Q259,S259,U259)</f>
        <v>104</v>
      </c>
    </row>
    <row r="260" spans="2:23" hidden="1">
      <c r="B260" s="26"/>
      <c r="C260" s="16">
        <v>258</v>
      </c>
      <c r="D260" s="26"/>
      <c r="E260" s="26"/>
      <c r="F260" s="2" t="s">
        <v>260</v>
      </c>
      <c r="G260" s="4" t="str">
        <f>VLOOKUP(D260,兵种!B:D,2,0)</f>
        <v>老百姓</v>
      </c>
      <c r="H260" s="18">
        <f>VLOOKUP(D260,兵种!B:D,3,0)</f>
        <v>100</v>
      </c>
      <c r="I260" s="16" t="str">
        <f>VLOOKUP(E260,绝技!B:C,2,0)</f>
        <v>无</v>
      </c>
      <c r="J260" s="31">
        <v>19</v>
      </c>
      <c r="K260" s="31">
        <v>25</v>
      </c>
      <c r="L260" s="31">
        <v>77</v>
      </c>
      <c r="M260" s="33">
        <v>78</v>
      </c>
      <c r="N260" s="1">
        <f>SUM(J260:M260)</f>
        <v>199</v>
      </c>
      <c r="O260" s="34">
        <v>1</v>
      </c>
      <c r="P260" s="1">
        <f>INT(O260*(H260+J260+K260))</f>
        <v>144</v>
      </c>
      <c r="Q260" s="1">
        <f>INT(J260*O260*1)</f>
        <v>19</v>
      </c>
      <c r="R260" s="1">
        <f>INT(J260*O260*0.7)</f>
        <v>13</v>
      </c>
      <c r="S260" s="1">
        <f>INT(K260*O260*1)</f>
        <v>25</v>
      </c>
      <c r="T260" s="1">
        <f>INT(K260*O260*0.7)</f>
        <v>17</v>
      </c>
      <c r="U260" s="1">
        <f>INT(L260*O260*1)</f>
        <v>77</v>
      </c>
      <c r="V260" s="1">
        <f>INT(L260*O260*0.7)</f>
        <v>53</v>
      </c>
      <c r="W260" s="1">
        <f>SUM(Q260,S260,U260)</f>
        <v>121</v>
      </c>
    </row>
    <row r="261" spans="2:23" hidden="1">
      <c r="B261" s="26"/>
      <c r="C261" s="16">
        <v>259</v>
      </c>
      <c r="D261" s="26">
        <v>4</v>
      </c>
      <c r="E261" s="26"/>
      <c r="F261" s="2" t="s">
        <v>261</v>
      </c>
      <c r="G261" s="4" t="str">
        <f>VLOOKUP(D261,兵种!B:D,2,0)</f>
        <v>弓弩手</v>
      </c>
      <c r="H261" s="18">
        <f>VLOOKUP(D261,兵种!B:D,3,0)</f>
        <v>150</v>
      </c>
      <c r="I261" s="16" t="str">
        <f>VLOOKUP(E261,绝技!B:C,2,0)</f>
        <v>无</v>
      </c>
      <c r="J261" s="31">
        <v>73</v>
      </c>
      <c r="K261" s="31">
        <v>26</v>
      </c>
      <c r="L261" s="31">
        <v>94</v>
      </c>
      <c r="M261" s="33">
        <v>88</v>
      </c>
      <c r="N261" s="1">
        <f>SUM(J261:M261)</f>
        <v>281</v>
      </c>
      <c r="O261" s="34">
        <v>1</v>
      </c>
      <c r="P261" s="1">
        <f>INT(O261*(H261+J261+K261))</f>
        <v>249</v>
      </c>
      <c r="Q261" s="1">
        <f>INT(J261*O261*1)</f>
        <v>73</v>
      </c>
      <c r="R261" s="1">
        <f>INT(J261*O261*0.7)</f>
        <v>51</v>
      </c>
      <c r="S261" s="1">
        <f>INT(K261*O261*1)</f>
        <v>26</v>
      </c>
      <c r="T261" s="1">
        <f>INT(K261*O261*0.7)</f>
        <v>18</v>
      </c>
      <c r="U261" s="1">
        <f>INT(L261*O261*1)</f>
        <v>94</v>
      </c>
      <c r="V261" s="1">
        <f>INT(L261*O261*0.7)</f>
        <v>65</v>
      </c>
      <c r="W261" s="1">
        <f>SUM(Q261,S261,U261)</f>
        <v>193</v>
      </c>
    </row>
    <row r="262" spans="2:23" hidden="1">
      <c r="B262" s="26"/>
      <c r="C262" s="16">
        <v>260</v>
      </c>
      <c r="D262" s="26"/>
      <c r="E262" s="26"/>
      <c r="F262" s="2" t="s">
        <v>262</v>
      </c>
      <c r="G262" s="4" t="str">
        <f>VLOOKUP(D262,兵种!B:D,2,0)</f>
        <v>老百姓</v>
      </c>
      <c r="H262" s="18">
        <f>VLOOKUP(D262,兵种!B:D,3,0)</f>
        <v>100</v>
      </c>
      <c r="I262" s="16" t="str">
        <f>VLOOKUP(E262,绝技!B:C,2,0)</f>
        <v>无</v>
      </c>
      <c r="J262" s="31">
        <v>62</v>
      </c>
      <c r="K262" s="31">
        <v>69</v>
      </c>
      <c r="L262" s="31">
        <v>63</v>
      </c>
      <c r="M262" s="33">
        <v>42</v>
      </c>
      <c r="N262" s="1">
        <f>SUM(J262:M262)</f>
        <v>236</v>
      </c>
      <c r="O262" s="34">
        <v>1</v>
      </c>
      <c r="P262" s="1">
        <f>INT(O262*(H262+J262+K262))</f>
        <v>231</v>
      </c>
      <c r="Q262" s="1">
        <f>INT(J262*O262*1)</f>
        <v>62</v>
      </c>
      <c r="R262" s="1">
        <f>INT(J262*O262*0.7)</f>
        <v>43</v>
      </c>
      <c r="S262" s="1">
        <f>INT(K262*O262*1)</f>
        <v>69</v>
      </c>
      <c r="T262" s="1">
        <f>INT(K262*O262*0.7)</f>
        <v>48</v>
      </c>
      <c r="U262" s="1">
        <f>INT(L262*O262*1)</f>
        <v>63</v>
      </c>
      <c r="V262" s="1">
        <f>INT(L262*O262*0.7)</f>
        <v>44</v>
      </c>
      <c r="W262" s="1">
        <f>SUM(Q262,S262,U262)</f>
        <v>194</v>
      </c>
    </row>
    <row r="263" spans="2:23" hidden="1">
      <c r="B263" s="26"/>
      <c r="C263" s="16">
        <v>261</v>
      </c>
      <c r="D263" s="26"/>
      <c r="E263" s="26"/>
      <c r="F263" s="2" t="s">
        <v>263</v>
      </c>
      <c r="G263" s="4" t="str">
        <f>VLOOKUP(D263,兵种!B:D,2,0)</f>
        <v>老百姓</v>
      </c>
      <c r="H263" s="18">
        <f>VLOOKUP(D263,兵种!B:D,3,0)</f>
        <v>100</v>
      </c>
      <c r="I263" s="16" t="str">
        <f>VLOOKUP(E263,绝技!B:C,2,0)</f>
        <v>无</v>
      </c>
      <c r="J263" s="31">
        <v>32</v>
      </c>
      <c r="K263" s="31">
        <v>12</v>
      </c>
      <c r="L263" s="31">
        <v>71</v>
      </c>
      <c r="M263" s="33">
        <v>76</v>
      </c>
      <c r="N263" s="1">
        <f>SUM(J263:M263)</f>
        <v>191</v>
      </c>
      <c r="O263" s="34">
        <v>1</v>
      </c>
      <c r="P263" s="1">
        <f>INT(O263*(H263+J263+K263))</f>
        <v>144</v>
      </c>
      <c r="Q263" s="1">
        <f>INT(J263*O263*1)</f>
        <v>32</v>
      </c>
      <c r="R263" s="1">
        <f>INT(J263*O263*0.7)</f>
        <v>22</v>
      </c>
      <c r="S263" s="1">
        <f>INT(K263*O263*1)</f>
        <v>12</v>
      </c>
      <c r="T263" s="1">
        <f>INT(K263*O263*0.7)</f>
        <v>8</v>
      </c>
      <c r="U263" s="1">
        <f>INT(L263*O263*1)</f>
        <v>71</v>
      </c>
      <c r="V263" s="1">
        <f>INT(L263*O263*0.7)</f>
        <v>49</v>
      </c>
      <c r="W263" s="1">
        <f>SUM(Q263,S263,U263)</f>
        <v>115</v>
      </c>
    </row>
    <row r="264" spans="2:23" hidden="1">
      <c r="B264" s="26"/>
      <c r="C264" s="16">
        <v>262</v>
      </c>
      <c r="D264" s="26">
        <v>6</v>
      </c>
      <c r="E264" s="26"/>
      <c r="F264" s="2" t="s">
        <v>264</v>
      </c>
      <c r="G264" s="4" t="str">
        <f>VLOOKUP(D264,兵种!B:D,2,0)</f>
        <v>谋略家</v>
      </c>
      <c r="H264" s="18">
        <f>VLOOKUP(D264,兵种!B:D,3,0)</f>
        <v>150</v>
      </c>
      <c r="I264" s="16" t="str">
        <f>VLOOKUP(E264,绝技!B:C,2,0)</f>
        <v>无</v>
      </c>
      <c r="J264" s="31">
        <v>78</v>
      </c>
      <c r="K264" s="31">
        <v>34</v>
      </c>
      <c r="L264" s="31">
        <v>84</v>
      </c>
      <c r="M264" s="33">
        <v>102</v>
      </c>
      <c r="N264" s="1">
        <f>SUM(J264:M264)</f>
        <v>298</v>
      </c>
      <c r="O264" s="34">
        <v>1</v>
      </c>
      <c r="P264" s="1">
        <f>INT(O264*(H264+J264+K264))</f>
        <v>262</v>
      </c>
      <c r="Q264" s="1">
        <f>INT(J264*O264*1)</f>
        <v>78</v>
      </c>
      <c r="R264" s="1">
        <f>INT(J264*O264*0.7)</f>
        <v>54</v>
      </c>
      <c r="S264" s="1">
        <f>INT(K264*O264*1)</f>
        <v>34</v>
      </c>
      <c r="T264" s="1">
        <f>INT(K264*O264*0.7)</f>
        <v>23</v>
      </c>
      <c r="U264" s="1">
        <f>INT(L264*O264*1)</f>
        <v>84</v>
      </c>
      <c r="V264" s="1">
        <f>INT(L264*O264*0.7)</f>
        <v>58</v>
      </c>
      <c r="W264" s="1">
        <f>SUM(Q264,S264,U264)</f>
        <v>196</v>
      </c>
    </row>
    <row r="265" spans="2:23" hidden="1">
      <c r="B265" s="26"/>
      <c r="C265" s="16">
        <v>263</v>
      </c>
      <c r="D265" s="26">
        <v>4</v>
      </c>
      <c r="E265" s="26"/>
      <c r="F265" s="2" t="s">
        <v>265</v>
      </c>
      <c r="G265" s="4" t="str">
        <f>VLOOKUP(D265,兵种!B:D,2,0)</f>
        <v>弓弩手</v>
      </c>
      <c r="H265" s="18">
        <f>VLOOKUP(D265,兵种!B:D,3,0)</f>
        <v>150</v>
      </c>
      <c r="I265" s="16" t="str">
        <f>VLOOKUP(E265,绝技!B:C,2,0)</f>
        <v>无</v>
      </c>
      <c r="J265" s="31">
        <v>82</v>
      </c>
      <c r="K265" s="31">
        <v>51</v>
      </c>
      <c r="L265" s="31">
        <v>95</v>
      </c>
      <c r="M265" s="33">
        <v>79</v>
      </c>
      <c r="N265" s="1">
        <f>SUM(J265:M265)</f>
        <v>307</v>
      </c>
      <c r="O265" s="34">
        <v>1</v>
      </c>
      <c r="P265" s="1">
        <f>INT(O265*(H265+J265+K265))</f>
        <v>283</v>
      </c>
      <c r="Q265" s="1">
        <f>INT(J265*O265*1)</f>
        <v>82</v>
      </c>
      <c r="R265" s="1">
        <f>INT(J265*O265*0.7)</f>
        <v>57</v>
      </c>
      <c r="S265" s="1">
        <f>INT(K265*O265*1)</f>
        <v>51</v>
      </c>
      <c r="T265" s="1">
        <f>INT(K265*O265*0.7)</f>
        <v>35</v>
      </c>
      <c r="U265" s="1">
        <f>INT(L265*O265*1)</f>
        <v>95</v>
      </c>
      <c r="V265" s="1">
        <f>INT(L265*O265*0.7)</f>
        <v>66</v>
      </c>
      <c r="W265" s="1">
        <f>SUM(Q265,S265,U265)</f>
        <v>228</v>
      </c>
    </row>
    <row r="266" spans="2:23" hidden="1">
      <c r="B266" s="26"/>
      <c r="C266" s="16">
        <v>264</v>
      </c>
      <c r="D266" s="26"/>
      <c r="E266" s="26"/>
      <c r="F266" s="2" t="s">
        <v>266</v>
      </c>
      <c r="G266" s="4" t="str">
        <f>VLOOKUP(D266,兵种!B:D,2,0)</f>
        <v>老百姓</v>
      </c>
      <c r="H266" s="18">
        <f>VLOOKUP(D266,兵种!B:D,3,0)</f>
        <v>100</v>
      </c>
      <c r="I266" s="16" t="str">
        <f>VLOOKUP(E266,绝技!B:C,2,0)</f>
        <v>无</v>
      </c>
      <c r="J266" s="31">
        <v>9</v>
      </c>
      <c r="K266" s="31">
        <v>6</v>
      </c>
      <c r="L266" s="31">
        <v>65</v>
      </c>
      <c r="M266" s="33">
        <v>64</v>
      </c>
      <c r="N266" s="1">
        <f>SUM(J266:M266)</f>
        <v>144</v>
      </c>
      <c r="O266" s="34">
        <v>1</v>
      </c>
      <c r="P266" s="1">
        <f>INT(O266*(H266+J266+K266))</f>
        <v>115</v>
      </c>
      <c r="Q266" s="1">
        <f>INT(J266*O266*1)</f>
        <v>9</v>
      </c>
      <c r="R266" s="1">
        <f>INT(J266*O266*0.7)</f>
        <v>6</v>
      </c>
      <c r="S266" s="1">
        <f>INT(K266*O266*1)</f>
        <v>6</v>
      </c>
      <c r="T266" s="1">
        <f>INT(K266*O266*0.7)</f>
        <v>4</v>
      </c>
      <c r="U266" s="1">
        <f>INT(L266*O266*1)</f>
        <v>65</v>
      </c>
      <c r="V266" s="1">
        <f>INT(L266*O266*0.7)</f>
        <v>45</v>
      </c>
      <c r="W266" s="1">
        <f>SUM(Q266,S266,U266)</f>
        <v>80</v>
      </c>
    </row>
    <row r="267" spans="2:23" hidden="1">
      <c r="B267" s="26"/>
      <c r="C267" s="16">
        <v>265</v>
      </c>
      <c r="D267" s="26"/>
      <c r="E267" s="26"/>
      <c r="F267" s="2" t="s">
        <v>267</v>
      </c>
      <c r="G267" s="4" t="str">
        <f>VLOOKUP(D267,兵种!B:D,2,0)</f>
        <v>老百姓</v>
      </c>
      <c r="H267" s="18">
        <f>VLOOKUP(D267,兵种!B:D,3,0)</f>
        <v>100</v>
      </c>
      <c r="I267" s="16" t="str">
        <f>VLOOKUP(E267,绝技!B:C,2,0)</f>
        <v>无</v>
      </c>
      <c r="J267" s="31">
        <v>71</v>
      </c>
      <c r="K267" s="31">
        <v>58</v>
      </c>
      <c r="L267" s="31">
        <v>57</v>
      </c>
      <c r="M267" s="33">
        <v>51</v>
      </c>
      <c r="N267" s="1">
        <f>SUM(J267:M267)</f>
        <v>237</v>
      </c>
      <c r="O267" s="34">
        <v>1</v>
      </c>
      <c r="P267" s="1">
        <f>INT(O267*(H267+J267+K267))</f>
        <v>229</v>
      </c>
      <c r="Q267" s="1">
        <f>INT(J267*O267*1)</f>
        <v>71</v>
      </c>
      <c r="R267" s="1">
        <f>INT(J267*O267*0.7)</f>
        <v>49</v>
      </c>
      <c r="S267" s="1">
        <f>INT(K267*O267*1)</f>
        <v>58</v>
      </c>
      <c r="T267" s="1">
        <f>INT(K267*O267*0.7)</f>
        <v>40</v>
      </c>
      <c r="U267" s="1">
        <f>INT(L267*O267*1)</f>
        <v>57</v>
      </c>
      <c r="V267" s="1">
        <f>INT(L267*O267*0.7)</f>
        <v>39</v>
      </c>
      <c r="W267" s="1">
        <f>SUM(Q267,S267,U267)</f>
        <v>186</v>
      </c>
    </row>
    <row r="268" spans="2:23" hidden="1">
      <c r="B268" s="26"/>
      <c r="C268" s="16">
        <v>266</v>
      </c>
      <c r="D268" s="26"/>
      <c r="E268" s="26"/>
      <c r="F268" s="2" t="s">
        <v>268</v>
      </c>
      <c r="G268" s="4" t="str">
        <f>VLOOKUP(D268,兵种!B:D,2,0)</f>
        <v>老百姓</v>
      </c>
      <c r="H268" s="18">
        <f>VLOOKUP(D268,兵种!B:D,3,0)</f>
        <v>100</v>
      </c>
      <c r="I268" s="16" t="str">
        <f>VLOOKUP(E268,绝技!B:C,2,0)</f>
        <v>无</v>
      </c>
      <c r="J268" s="31">
        <v>16</v>
      </c>
      <c r="K268" s="31">
        <v>12</v>
      </c>
      <c r="L268" s="31">
        <v>73</v>
      </c>
      <c r="M268" s="33">
        <v>77</v>
      </c>
      <c r="N268" s="1">
        <f>SUM(J268:M268)</f>
        <v>178</v>
      </c>
      <c r="O268" s="34">
        <v>1</v>
      </c>
      <c r="P268" s="1">
        <f>INT(O268*(H268+J268+K268))</f>
        <v>128</v>
      </c>
      <c r="Q268" s="1">
        <f>INT(J268*O268*1)</f>
        <v>16</v>
      </c>
      <c r="R268" s="1">
        <f>INT(J268*O268*0.7)</f>
        <v>11</v>
      </c>
      <c r="S268" s="1">
        <f>INT(K268*O268*1)</f>
        <v>12</v>
      </c>
      <c r="T268" s="1">
        <f>INT(K268*O268*0.7)</f>
        <v>8</v>
      </c>
      <c r="U268" s="1">
        <f>INT(L268*O268*1)</f>
        <v>73</v>
      </c>
      <c r="V268" s="1">
        <f>INT(L268*O268*0.7)</f>
        <v>51</v>
      </c>
      <c r="W268" s="1">
        <f>SUM(Q268,S268,U268)</f>
        <v>101</v>
      </c>
    </row>
    <row r="269" spans="2:23" hidden="1">
      <c r="B269" s="26"/>
      <c r="C269" s="16">
        <v>267</v>
      </c>
      <c r="D269" s="26">
        <v>1</v>
      </c>
      <c r="E269" s="26"/>
      <c r="F269" s="2" t="s">
        <v>269</v>
      </c>
      <c r="G269" s="4" t="str">
        <f>VLOOKUP(D269,兵种!B:D,2,0)</f>
        <v>近卫军</v>
      </c>
      <c r="H269" s="18">
        <f>VLOOKUP(D269,兵种!B:D,3,0)</f>
        <v>250</v>
      </c>
      <c r="I269" s="16" t="str">
        <f>VLOOKUP(E269,绝技!B:C,2,0)</f>
        <v>无</v>
      </c>
      <c r="J269" s="31">
        <v>78</v>
      </c>
      <c r="K269" s="31">
        <v>84</v>
      </c>
      <c r="L269" s="31">
        <v>51</v>
      </c>
      <c r="M269" s="33">
        <v>42</v>
      </c>
      <c r="N269" s="1">
        <f>SUM(J269:M269)</f>
        <v>255</v>
      </c>
      <c r="O269" s="34">
        <v>1</v>
      </c>
      <c r="P269" s="1">
        <f>INT(O269*(H269+J269+K269))</f>
        <v>412</v>
      </c>
      <c r="Q269" s="1">
        <f>INT(J269*O269*1)</f>
        <v>78</v>
      </c>
      <c r="R269" s="1">
        <f>INT(J269*O269*0.7)</f>
        <v>54</v>
      </c>
      <c r="S269" s="1">
        <f>INT(K269*O269*1)</f>
        <v>84</v>
      </c>
      <c r="T269" s="1">
        <f>INT(K269*O269*0.7)</f>
        <v>58</v>
      </c>
      <c r="U269" s="1">
        <f>INT(L269*O269*1)</f>
        <v>51</v>
      </c>
      <c r="V269" s="1">
        <f>INT(L269*O269*0.7)</f>
        <v>35</v>
      </c>
      <c r="W269" s="1">
        <f>SUM(Q269,S269,U269)</f>
        <v>213</v>
      </c>
    </row>
    <row r="270" spans="2:23" hidden="1">
      <c r="B270" s="26"/>
      <c r="C270" s="16">
        <v>268</v>
      </c>
      <c r="D270" s="26">
        <v>5</v>
      </c>
      <c r="E270" s="26"/>
      <c r="F270" s="2" t="s">
        <v>270</v>
      </c>
      <c r="G270" s="4" t="str">
        <f>VLOOKUP(D270,兵种!B:D,2,0)</f>
        <v>霹雳车</v>
      </c>
      <c r="H270" s="18">
        <f>VLOOKUP(D270,兵种!B:D,3,0)</f>
        <v>100</v>
      </c>
      <c r="I270" s="16" t="str">
        <f>VLOOKUP(E270,绝技!B:C,2,0)</f>
        <v>无</v>
      </c>
      <c r="J270" s="31">
        <v>48</v>
      </c>
      <c r="K270" s="31">
        <v>43</v>
      </c>
      <c r="L270" s="31">
        <v>85</v>
      </c>
      <c r="M270" s="33">
        <v>77</v>
      </c>
      <c r="N270" s="1">
        <f>SUM(J270:M270)</f>
        <v>253</v>
      </c>
      <c r="O270" s="34">
        <v>1</v>
      </c>
      <c r="P270" s="1">
        <f>INT(O270*(H270+J270+K270))</f>
        <v>191</v>
      </c>
      <c r="Q270" s="1">
        <f>INT(J270*O270*1)</f>
        <v>48</v>
      </c>
      <c r="R270" s="1">
        <f>INT(J270*O270*0.7)</f>
        <v>33</v>
      </c>
      <c r="S270" s="1">
        <f>INT(K270*O270*1)</f>
        <v>43</v>
      </c>
      <c r="T270" s="1">
        <f>INT(K270*O270*0.7)</f>
        <v>30</v>
      </c>
      <c r="U270" s="1">
        <f>INT(L270*O270*1)</f>
        <v>85</v>
      </c>
      <c r="V270" s="1">
        <f>INT(L270*O270*0.7)</f>
        <v>59</v>
      </c>
      <c r="W270" s="1">
        <f>SUM(Q270,S270,U270)</f>
        <v>176</v>
      </c>
    </row>
    <row r="271" spans="2:23" hidden="1">
      <c r="B271" s="26"/>
      <c r="C271" s="16">
        <v>269</v>
      </c>
      <c r="D271" s="26"/>
      <c r="E271" s="26"/>
      <c r="F271" s="2" t="s">
        <v>271</v>
      </c>
      <c r="G271" s="4" t="str">
        <f>VLOOKUP(D271,兵种!B:D,2,0)</f>
        <v>老百姓</v>
      </c>
      <c r="H271" s="18">
        <f>VLOOKUP(D271,兵种!B:D,3,0)</f>
        <v>100</v>
      </c>
      <c r="I271" s="16" t="str">
        <f>VLOOKUP(E271,绝技!B:C,2,0)</f>
        <v>无</v>
      </c>
      <c r="J271" s="31">
        <v>3</v>
      </c>
      <c r="K271" s="31">
        <v>3</v>
      </c>
      <c r="L271" s="31">
        <v>66</v>
      </c>
      <c r="M271" s="33">
        <v>71</v>
      </c>
      <c r="N271" s="1">
        <f>SUM(J271:M271)</f>
        <v>143</v>
      </c>
      <c r="O271" s="34">
        <v>1</v>
      </c>
      <c r="P271" s="1">
        <f>INT(O271*(H271+J271+K271))</f>
        <v>106</v>
      </c>
      <c r="Q271" s="1">
        <f>INT(J271*O271*1)</f>
        <v>3</v>
      </c>
      <c r="R271" s="1">
        <f>INT(J271*O271*0.7)</f>
        <v>2</v>
      </c>
      <c r="S271" s="1">
        <f>INT(K271*O271*1)</f>
        <v>3</v>
      </c>
      <c r="T271" s="1">
        <f>INT(K271*O271*0.7)</f>
        <v>2</v>
      </c>
      <c r="U271" s="1">
        <f>INT(L271*O271*1)</f>
        <v>66</v>
      </c>
      <c r="V271" s="1">
        <f>INT(L271*O271*0.7)</f>
        <v>46</v>
      </c>
      <c r="W271" s="1">
        <f>SUM(Q271,S271,U271)</f>
        <v>72</v>
      </c>
    </row>
    <row r="272" spans="2:23" hidden="1">
      <c r="B272" s="26"/>
      <c r="C272" s="16">
        <v>270</v>
      </c>
      <c r="D272" s="26"/>
      <c r="E272" s="26"/>
      <c r="F272" s="2" t="s">
        <v>272</v>
      </c>
      <c r="G272" s="4" t="str">
        <f>VLOOKUP(D272,兵种!B:D,2,0)</f>
        <v>老百姓</v>
      </c>
      <c r="H272" s="18">
        <f>VLOOKUP(D272,兵种!B:D,3,0)</f>
        <v>100</v>
      </c>
      <c r="I272" s="16" t="str">
        <f>VLOOKUP(E272,绝技!B:C,2,0)</f>
        <v>无</v>
      </c>
      <c r="J272" s="31">
        <v>55</v>
      </c>
      <c r="K272" s="31">
        <v>76</v>
      </c>
      <c r="L272" s="31">
        <v>35</v>
      </c>
      <c r="M272" s="33">
        <v>29</v>
      </c>
      <c r="N272" s="1">
        <f>SUM(J272:M272)</f>
        <v>195</v>
      </c>
      <c r="O272" s="34">
        <v>1</v>
      </c>
      <c r="P272" s="1">
        <f>INT(O272*(H272+J272+K272))</f>
        <v>231</v>
      </c>
      <c r="Q272" s="1">
        <f>INT(J272*O272*1)</f>
        <v>55</v>
      </c>
      <c r="R272" s="1">
        <f>INT(J272*O272*0.7)</f>
        <v>38</v>
      </c>
      <c r="S272" s="1">
        <f>INT(K272*O272*1)</f>
        <v>76</v>
      </c>
      <c r="T272" s="1">
        <f>INT(K272*O272*0.7)</f>
        <v>53</v>
      </c>
      <c r="U272" s="1">
        <f>INT(L272*O272*1)</f>
        <v>35</v>
      </c>
      <c r="V272" s="1">
        <f>INT(L272*O272*0.7)</f>
        <v>24</v>
      </c>
      <c r="W272" s="1">
        <f>SUM(Q272,S272,U272)</f>
        <v>166</v>
      </c>
    </row>
    <row r="273" spans="2:23" hidden="1">
      <c r="B273" s="26"/>
      <c r="C273" s="16">
        <v>271</v>
      </c>
      <c r="D273" s="26"/>
      <c r="E273" s="26"/>
      <c r="F273" s="2" t="s">
        <v>273</v>
      </c>
      <c r="G273" s="4" t="str">
        <f>VLOOKUP(D273,兵种!B:D,2,0)</f>
        <v>老百姓</v>
      </c>
      <c r="H273" s="18">
        <f>VLOOKUP(D273,兵种!B:D,3,0)</f>
        <v>100</v>
      </c>
      <c r="I273" s="16" t="str">
        <f>VLOOKUP(E273,绝技!B:C,2,0)</f>
        <v>无</v>
      </c>
      <c r="J273" s="31">
        <v>65</v>
      </c>
      <c r="K273" s="31">
        <v>72</v>
      </c>
      <c r="L273" s="31">
        <v>33</v>
      </c>
      <c r="M273" s="33">
        <v>32</v>
      </c>
      <c r="N273" s="1">
        <f>SUM(J273:M273)</f>
        <v>202</v>
      </c>
      <c r="O273" s="34">
        <v>1</v>
      </c>
      <c r="P273" s="1">
        <f>INT(O273*(H273+J273+K273))</f>
        <v>237</v>
      </c>
      <c r="Q273" s="1">
        <f>INT(J273*O273*1)</f>
        <v>65</v>
      </c>
      <c r="R273" s="1">
        <f>INT(J273*O273*0.7)</f>
        <v>45</v>
      </c>
      <c r="S273" s="1">
        <f>INT(K273*O273*1)</f>
        <v>72</v>
      </c>
      <c r="T273" s="1">
        <f>INT(K273*O273*0.7)</f>
        <v>50</v>
      </c>
      <c r="U273" s="1">
        <f>INT(L273*O273*1)</f>
        <v>33</v>
      </c>
      <c r="V273" s="1">
        <f>INT(L273*O273*0.7)</f>
        <v>23</v>
      </c>
      <c r="W273" s="1">
        <f>SUM(Q273,S273,U273)</f>
        <v>170</v>
      </c>
    </row>
    <row r="274" spans="2:23" hidden="1">
      <c r="B274" s="26"/>
      <c r="C274" s="16">
        <v>272</v>
      </c>
      <c r="D274" s="26"/>
      <c r="E274" s="26"/>
      <c r="F274" s="2" t="s">
        <v>274</v>
      </c>
      <c r="G274" s="4" t="str">
        <f>VLOOKUP(D274,兵种!B:D,2,0)</f>
        <v>老百姓</v>
      </c>
      <c r="H274" s="18">
        <f>VLOOKUP(D274,兵种!B:D,3,0)</f>
        <v>100</v>
      </c>
      <c r="I274" s="16" t="str">
        <f>VLOOKUP(E274,绝技!B:C,2,0)</f>
        <v>无</v>
      </c>
      <c r="J274" s="31">
        <v>76</v>
      </c>
      <c r="K274" s="31">
        <v>61</v>
      </c>
      <c r="L274" s="31">
        <v>76</v>
      </c>
      <c r="M274" s="33">
        <v>67</v>
      </c>
      <c r="N274" s="1">
        <f>SUM(J274:M274)</f>
        <v>280</v>
      </c>
      <c r="O274" s="34">
        <v>1</v>
      </c>
      <c r="P274" s="1">
        <f>INT(O274*(H274+J274+K274))</f>
        <v>237</v>
      </c>
      <c r="Q274" s="1">
        <f>INT(J274*O274*1)</f>
        <v>76</v>
      </c>
      <c r="R274" s="1">
        <f>INT(J274*O274*0.7)</f>
        <v>53</v>
      </c>
      <c r="S274" s="1">
        <f>INT(K274*O274*1)</f>
        <v>61</v>
      </c>
      <c r="T274" s="1">
        <f>INT(K274*O274*0.7)</f>
        <v>42</v>
      </c>
      <c r="U274" s="1">
        <f>INT(L274*O274*1)</f>
        <v>76</v>
      </c>
      <c r="V274" s="1">
        <f>INT(L274*O274*0.7)</f>
        <v>53</v>
      </c>
      <c r="W274" s="1">
        <f>SUM(Q274,S274,U274)</f>
        <v>213</v>
      </c>
    </row>
    <row r="275" spans="2:23" hidden="1">
      <c r="B275" s="26"/>
      <c r="C275" s="16">
        <v>273</v>
      </c>
      <c r="D275" s="26"/>
      <c r="E275" s="26"/>
      <c r="F275" s="2" t="s">
        <v>275</v>
      </c>
      <c r="G275" s="4" t="str">
        <f>VLOOKUP(D275,兵种!B:D,2,0)</f>
        <v>老百姓</v>
      </c>
      <c r="H275" s="18">
        <f>VLOOKUP(D275,兵种!B:D,3,0)</f>
        <v>100</v>
      </c>
      <c r="I275" s="16" t="str">
        <f>VLOOKUP(E275,绝技!B:C,2,0)</f>
        <v>无</v>
      </c>
      <c r="J275" s="31">
        <v>21</v>
      </c>
      <c r="K275" s="31">
        <v>15</v>
      </c>
      <c r="L275" s="31">
        <v>72</v>
      </c>
      <c r="M275" s="33">
        <v>66</v>
      </c>
      <c r="N275" s="1">
        <f>SUM(J275:M275)</f>
        <v>174</v>
      </c>
      <c r="O275" s="34">
        <v>1</v>
      </c>
      <c r="P275" s="1">
        <f>INT(O275*(H275+J275+K275))</f>
        <v>136</v>
      </c>
      <c r="Q275" s="1">
        <f>INT(J275*O275*1)</f>
        <v>21</v>
      </c>
      <c r="R275" s="1">
        <f>INT(J275*O275*0.7)</f>
        <v>14</v>
      </c>
      <c r="S275" s="1">
        <f>INT(K275*O275*1)</f>
        <v>15</v>
      </c>
      <c r="T275" s="1">
        <f>INT(K275*O275*0.7)</f>
        <v>10</v>
      </c>
      <c r="U275" s="1">
        <f>INT(L275*O275*1)</f>
        <v>72</v>
      </c>
      <c r="V275" s="1">
        <f>INT(L275*O275*0.7)</f>
        <v>50</v>
      </c>
      <c r="W275" s="1">
        <f>SUM(Q275,S275,U275)</f>
        <v>108</v>
      </c>
    </row>
    <row r="276" spans="2:23" hidden="1">
      <c r="B276" s="26"/>
      <c r="C276" s="16">
        <v>274</v>
      </c>
      <c r="D276" s="26"/>
      <c r="E276" s="26"/>
      <c r="F276" s="2" t="s">
        <v>276</v>
      </c>
      <c r="G276" s="4" t="str">
        <f>VLOOKUP(D276,兵种!B:D,2,0)</f>
        <v>老百姓</v>
      </c>
      <c r="H276" s="18">
        <f>VLOOKUP(D276,兵种!B:D,3,0)</f>
        <v>100</v>
      </c>
      <c r="I276" s="16" t="str">
        <f>VLOOKUP(E276,绝技!B:C,2,0)</f>
        <v>无</v>
      </c>
      <c r="J276" s="31">
        <v>63</v>
      </c>
      <c r="K276" s="31">
        <v>73</v>
      </c>
      <c r="L276" s="31">
        <v>62</v>
      </c>
      <c r="M276" s="33">
        <v>41</v>
      </c>
      <c r="N276" s="1">
        <f>SUM(J276:M276)</f>
        <v>239</v>
      </c>
      <c r="O276" s="34">
        <v>1</v>
      </c>
      <c r="P276" s="1">
        <f>INT(O276*(H276+J276+K276))</f>
        <v>236</v>
      </c>
      <c r="Q276" s="1">
        <f>INT(J276*O276*1)</f>
        <v>63</v>
      </c>
      <c r="R276" s="1">
        <f>INT(J276*O276*0.7)</f>
        <v>44</v>
      </c>
      <c r="S276" s="1">
        <f>INT(K276*O276*1)</f>
        <v>73</v>
      </c>
      <c r="T276" s="1">
        <f>INT(K276*O276*0.7)</f>
        <v>51</v>
      </c>
      <c r="U276" s="1">
        <f>INT(L276*O276*1)</f>
        <v>62</v>
      </c>
      <c r="V276" s="1">
        <f>INT(L276*O276*0.7)</f>
        <v>43</v>
      </c>
      <c r="W276" s="1">
        <f>SUM(Q276,S276,U276)</f>
        <v>198</v>
      </c>
    </row>
    <row r="277" spans="2:23" hidden="1">
      <c r="B277" s="26"/>
      <c r="C277" s="16">
        <v>275</v>
      </c>
      <c r="D277" s="26"/>
      <c r="E277" s="26"/>
      <c r="F277" s="2" t="s">
        <v>277</v>
      </c>
      <c r="G277" s="4" t="str">
        <f>VLOOKUP(D277,兵种!B:D,2,0)</f>
        <v>老百姓</v>
      </c>
      <c r="H277" s="18">
        <f>VLOOKUP(D277,兵种!B:D,3,0)</f>
        <v>100</v>
      </c>
      <c r="I277" s="16" t="str">
        <f>VLOOKUP(E277,绝技!B:C,2,0)</f>
        <v>无</v>
      </c>
      <c r="J277" s="31">
        <v>27</v>
      </c>
      <c r="K277" s="31">
        <v>23</v>
      </c>
      <c r="L277" s="31">
        <v>64</v>
      </c>
      <c r="M277" s="33">
        <v>73</v>
      </c>
      <c r="N277" s="1">
        <f>SUM(J277:M277)</f>
        <v>187</v>
      </c>
      <c r="O277" s="34">
        <v>1</v>
      </c>
      <c r="P277" s="1">
        <f>INT(O277*(H277+J277+K277))</f>
        <v>150</v>
      </c>
      <c r="Q277" s="1">
        <f>INT(J277*O277*1)</f>
        <v>27</v>
      </c>
      <c r="R277" s="1">
        <f>INT(J277*O277*0.7)</f>
        <v>18</v>
      </c>
      <c r="S277" s="1">
        <f>INT(K277*O277*1)</f>
        <v>23</v>
      </c>
      <c r="T277" s="1">
        <f>INT(K277*O277*0.7)</f>
        <v>16</v>
      </c>
      <c r="U277" s="1">
        <f>INT(L277*O277*1)</f>
        <v>64</v>
      </c>
      <c r="V277" s="1">
        <f>INT(L277*O277*0.7)</f>
        <v>44</v>
      </c>
      <c r="W277" s="1">
        <f>SUM(Q277,S277,U277)</f>
        <v>114</v>
      </c>
    </row>
    <row r="278" spans="2:23" hidden="1">
      <c r="B278" s="26"/>
      <c r="C278" s="16">
        <v>276</v>
      </c>
      <c r="D278" s="26">
        <v>6</v>
      </c>
      <c r="E278" s="26"/>
      <c r="F278" s="2" t="s">
        <v>278</v>
      </c>
      <c r="G278" s="4" t="str">
        <f>VLOOKUP(D278,兵种!B:D,2,0)</f>
        <v>谋略家</v>
      </c>
      <c r="H278" s="18">
        <f>VLOOKUP(D278,兵种!B:D,3,0)</f>
        <v>150</v>
      </c>
      <c r="I278" s="16" t="str">
        <f>VLOOKUP(E278,绝技!B:C,2,0)</f>
        <v>无</v>
      </c>
      <c r="J278" s="31">
        <v>70</v>
      </c>
      <c r="K278" s="31">
        <v>24</v>
      </c>
      <c r="L278" s="31">
        <v>76</v>
      </c>
      <c r="M278" s="33">
        <v>107</v>
      </c>
      <c r="N278" s="1">
        <f>SUM(J278:M278)</f>
        <v>277</v>
      </c>
      <c r="O278" s="34">
        <v>1</v>
      </c>
      <c r="P278" s="1">
        <f>INT(O278*(H278+J278+K278))</f>
        <v>244</v>
      </c>
      <c r="Q278" s="1">
        <f>INT(J278*O278*1)</f>
        <v>70</v>
      </c>
      <c r="R278" s="1">
        <f>INT(J278*O278*0.7)</f>
        <v>49</v>
      </c>
      <c r="S278" s="1">
        <f>INT(K278*O278*1)</f>
        <v>24</v>
      </c>
      <c r="T278" s="1">
        <f>INT(K278*O278*0.7)</f>
        <v>16</v>
      </c>
      <c r="U278" s="1">
        <f>INT(L278*O278*1)</f>
        <v>76</v>
      </c>
      <c r="V278" s="1">
        <f>INT(L278*O278*0.7)</f>
        <v>53</v>
      </c>
      <c r="W278" s="1">
        <f>SUM(Q278,S278,U278)</f>
        <v>170</v>
      </c>
    </row>
    <row r="279" spans="2:23" hidden="1">
      <c r="B279" s="26"/>
      <c r="C279" s="16">
        <v>277</v>
      </c>
      <c r="D279" s="26"/>
      <c r="E279" s="26"/>
      <c r="F279" s="2" t="s">
        <v>279</v>
      </c>
      <c r="G279" s="4" t="str">
        <f>VLOOKUP(D279,兵种!B:D,2,0)</f>
        <v>老百姓</v>
      </c>
      <c r="H279" s="18">
        <f>VLOOKUP(D279,兵种!B:D,3,0)</f>
        <v>100</v>
      </c>
      <c r="I279" s="16" t="str">
        <f>VLOOKUP(E279,绝技!B:C,2,0)</f>
        <v>无</v>
      </c>
      <c r="J279" s="31">
        <v>77</v>
      </c>
      <c r="K279" s="31">
        <v>72</v>
      </c>
      <c r="L279" s="31">
        <v>73</v>
      </c>
      <c r="M279" s="33">
        <v>65</v>
      </c>
      <c r="N279" s="1">
        <f>SUM(J279:M279)</f>
        <v>287</v>
      </c>
      <c r="O279" s="34">
        <v>1</v>
      </c>
      <c r="P279" s="1">
        <f>INT(O279*(H279+J279+K279))</f>
        <v>249</v>
      </c>
      <c r="Q279" s="1">
        <f>INT(J279*O279*1)</f>
        <v>77</v>
      </c>
      <c r="R279" s="1">
        <f>INT(J279*O279*0.7)</f>
        <v>53</v>
      </c>
      <c r="S279" s="1">
        <f>INT(K279*O279*1)</f>
        <v>72</v>
      </c>
      <c r="T279" s="1">
        <f>INT(K279*O279*0.7)</f>
        <v>50</v>
      </c>
      <c r="U279" s="1">
        <f>INT(L279*O279*1)</f>
        <v>73</v>
      </c>
      <c r="V279" s="1">
        <f>INT(L279*O279*0.7)</f>
        <v>51</v>
      </c>
      <c r="W279" s="1">
        <f>SUM(Q279,S279,U279)</f>
        <v>222</v>
      </c>
    </row>
    <row r="280" spans="2:23" hidden="1">
      <c r="B280" s="26"/>
      <c r="C280" s="16">
        <v>278</v>
      </c>
      <c r="D280" s="26"/>
      <c r="E280" s="26"/>
      <c r="F280" s="2" t="s">
        <v>280</v>
      </c>
      <c r="G280" s="4" t="str">
        <f>VLOOKUP(D280,兵种!B:D,2,0)</f>
        <v>老百姓</v>
      </c>
      <c r="H280" s="18">
        <f>VLOOKUP(D280,兵种!B:D,3,0)</f>
        <v>100</v>
      </c>
      <c r="I280" s="16" t="str">
        <f>VLOOKUP(E280,绝技!B:C,2,0)</f>
        <v>无</v>
      </c>
      <c r="J280" s="31">
        <v>28</v>
      </c>
      <c r="K280" s="31">
        <v>18</v>
      </c>
      <c r="L280" s="31">
        <v>73</v>
      </c>
      <c r="M280" s="33">
        <v>74</v>
      </c>
      <c r="N280" s="1">
        <f>SUM(J280:M280)</f>
        <v>193</v>
      </c>
      <c r="O280" s="34">
        <v>1</v>
      </c>
      <c r="P280" s="1">
        <f>INT(O280*(H280+J280+K280))</f>
        <v>146</v>
      </c>
      <c r="Q280" s="1">
        <f>INT(J280*O280*1)</f>
        <v>28</v>
      </c>
      <c r="R280" s="1">
        <f>INT(J280*O280*0.7)</f>
        <v>19</v>
      </c>
      <c r="S280" s="1">
        <f>INT(K280*O280*1)</f>
        <v>18</v>
      </c>
      <c r="T280" s="1">
        <f>INT(K280*O280*0.7)</f>
        <v>12</v>
      </c>
      <c r="U280" s="1">
        <f>INT(L280*O280*1)</f>
        <v>73</v>
      </c>
      <c r="V280" s="1">
        <f>INT(L280*O280*0.7)</f>
        <v>51</v>
      </c>
      <c r="W280" s="1">
        <f>SUM(Q280,S280,U280)</f>
        <v>119</v>
      </c>
    </row>
    <row r="281" spans="2:23" hidden="1">
      <c r="B281" s="26"/>
      <c r="C281" s="16">
        <v>279</v>
      </c>
      <c r="D281" s="26">
        <v>5</v>
      </c>
      <c r="E281" s="26"/>
      <c r="F281" s="2" t="s">
        <v>281</v>
      </c>
      <c r="G281" s="4" t="str">
        <f>VLOOKUP(D281,兵种!B:D,2,0)</f>
        <v>霹雳车</v>
      </c>
      <c r="H281" s="18">
        <f>VLOOKUP(D281,兵种!B:D,3,0)</f>
        <v>100</v>
      </c>
      <c r="I281" s="16" t="str">
        <f>VLOOKUP(E281,绝技!B:C,2,0)</f>
        <v>无</v>
      </c>
      <c r="J281" s="31">
        <v>80</v>
      </c>
      <c r="K281" s="31">
        <v>76</v>
      </c>
      <c r="L281" s="31">
        <v>57</v>
      </c>
      <c r="M281" s="33">
        <v>43</v>
      </c>
      <c r="N281" s="1">
        <f>SUM(J281:M281)</f>
        <v>256</v>
      </c>
      <c r="O281" s="34">
        <v>1</v>
      </c>
      <c r="P281" s="1">
        <f>INT(O281*(H281+J281+K281))</f>
        <v>256</v>
      </c>
      <c r="Q281" s="1">
        <f>INT(J281*O281*1)</f>
        <v>80</v>
      </c>
      <c r="R281" s="1">
        <f>INT(J281*O281*0.7)</f>
        <v>56</v>
      </c>
      <c r="S281" s="1">
        <f>INT(K281*O281*1)</f>
        <v>76</v>
      </c>
      <c r="T281" s="1">
        <f>INT(K281*O281*0.7)</f>
        <v>53</v>
      </c>
      <c r="U281" s="1">
        <f>INT(L281*O281*1)</f>
        <v>57</v>
      </c>
      <c r="V281" s="1">
        <f>INT(L281*O281*0.7)</f>
        <v>39</v>
      </c>
      <c r="W281" s="1">
        <f>SUM(Q281,S281,U281)</f>
        <v>213</v>
      </c>
    </row>
    <row r="282" spans="2:23" hidden="1">
      <c r="B282" s="26"/>
      <c r="C282" s="16">
        <v>280</v>
      </c>
      <c r="D282" s="26">
        <v>3</v>
      </c>
      <c r="E282" s="26"/>
      <c r="F282" s="2" t="s">
        <v>282</v>
      </c>
      <c r="G282" s="4" t="str">
        <f>VLOOKUP(D282,兵种!B:D,2,0)</f>
        <v>战弓骑</v>
      </c>
      <c r="H282" s="18">
        <f>VLOOKUP(D282,兵种!B:D,3,0)</f>
        <v>200</v>
      </c>
      <c r="I282" s="16" t="str">
        <f>VLOOKUP(E282,绝技!B:C,2,0)</f>
        <v>无</v>
      </c>
      <c r="J282" s="31">
        <v>72</v>
      </c>
      <c r="K282" s="31">
        <v>47</v>
      </c>
      <c r="L282" s="31">
        <v>90</v>
      </c>
      <c r="M282" s="33">
        <v>80</v>
      </c>
      <c r="N282" s="1">
        <f>SUM(J282:M282)</f>
        <v>289</v>
      </c>
      <c r="O282" s="34">
        <v>1</v>
      </c>
      <c r="P282" s="1">
        <f>INT(O282*(H282+J282+K282))</f>
        <v>319</v>
      </c>
      <c r="Q282" s="1">
        <f>INT(J282*O282*1)</f>
        <v>72</v>
      </c>
      <c r="R282" s="1">
        <f>INT(J282*O282*0.7)</f>
        <v>50</v>
      </c>
      <c r="S282" s="1">
        <f>INT(K282*O282*1)</f>
        <v>47</v>
      </c>
      <c r="T282" s="1">
        <f>INT(K282*O282*0.7)</f>
        <v>32</v>
      </c>
      <c r="U282" s="1">
        <f>INT(L282*O282*1)</f>
        <v>90</v>
      </c>
      <c r="V282" s="1">
        <f>INT(L282*O282*0.7)</f>
        <v>63</v>
      </c>
      <c r="W282" s="1">
        <f>SUM(Q282,S282,U282)</f>
        <v>209</v>
      </c>
    </row>
    <row r="283" spans="2:23" hidden="1">
      <c r="B283" s="26"/>
      <c r="C283" s="16">
        <v>281</v>
      </c>
      <c r="D283" s="26"/>
      <c r="E283" s="26"/>
      <c r="F283" s="2" t="s">
        <v>283</v>
      </c>
      <c r="G283" s="4" t="str">
        <f>VLOOKUP(D283,兵种!B:D,2,0)</f>
        <v>老百姓</v>
      </c>
      <c r="H283" s="18">
        <f>VLOOKUP(D283,兵种!B:D,3,0)</f>
        <v>100</v>
      </c>
      <c r="I283" s="16" t="str">
        <f>VLOOKUP(E283,绝技!B:C,2,0)</f>
        <v>无</v>
      </c>
      <c r="J283" s="31">
        <v>62</v>
      </c>
      <c r="K283" s="31">
        <v>27</v>
      </c>
      <c r="L283" s="31">
        <v>75</v>
      </c>
      <c r="M283" s="33">
        <v>70</v>
      </c>
      <c r="N283" s="1">
        <f>SUM(J283:M283)</f>
        <v>234</v>
      </c>
      <c r="O283" s="34">
        <v>1</v>
      </c>
      <c r="P283" s="1">
        <f>INT(O283*(H283+J283+K283))</f>
        <v>189</v>
      </c>
      <c r="Q283" s="1">
        <f>INT(J283*O283*1)</f>
        <v>62</v>
      </c>
      <c r="R283" s="1">
        <f>INT(J283*O283*0.7)</f>
        <v>43</v>
      </c>
      <c r="S283" s="1">
        <f>INT(K283*O283*1)</f>
        <v>27</v>
      </c>
      <c r="T283" s="1">
        <f>INT(K283*O283*0.7)</f>
        <v>18</v>
      </c>
      <c r="U283" s="1">
        <f>INT(L283*O283*1)</f>
        <v>75</v>
      </c>
      <c r="V283" s="1">
        <f>INT(L283*O283*0.7)</f>
        <v>52</v>
      </c>
      <c r="W283" s="1">
        <f>SUM(Q283,S283,U283)</f>
        <v>164</v>
      </c>
    </row>
    <row r="284" spans="2:23" hidden="1">
      <c r="B284" s="26"/>
      <c r="C284" s="16">
        <v>282</v>
      </c>
      <c r="D284" s="26">
        <v>6</v>
      </c>
      <c r="E284" s="26"/>
      <c r="F284" s="2" t="s">
        <v>284</v>
      </c>
      <c r="G284" s="4" t="str">
        <f>VLOOKUP(D284,兵种!B:D,2,0)</f>
        <v>谋略家</v>
      </c>
      <c r="H284" s="18">
        <f>VLOOKUP(D284,兵种!B:D,3,0)</f>
        <v>150</v>
      </c>
      <c r="I284" s="16" t="str">
        <f>VLOOKUP(E284,绝技!B:C,2,0)</f>
        <v>无</v>
      </c>
      <c r="J284" s="31">
        <v>75</v>
      </c>
      <c r="K284" s="31">
        <v>34</v>
      </c>
      <c r="L284" s="31">
        <v>81</v>
      </c>
      <c r="M284" s="33">
        <v>92</v>
      </c>
      <c r="N284" s="1">
        <f>SUM(J284:M284)</f>
        <v>282</v>
      </c>
      <c r="O284" s="34">
        <v>1</v>
      </c>
      <c r="P284" s="1">
        <f>INT(O284*(H284+J284+K284))</f>
        <v>259</v>
      </c>
      <c r="Q284" s="1">
        <f>INT(J284*O284*1)</f>
        <v>75</v>
      </c>
      <c r="R284" s="1">
        <f>INT(J284*O284*0.7)</f>
        <v>52</v>
      </c>
      <c r="S284" s="1">
        <f>INT(K284*O284*1)</f>
        <v>34</v>
      </c>
      <c r="T284" s="1">
        <f>INT(K284*O284*0.7)</f>
        <v>23</v>
      </c>
      <c r="U284" s="1">
        <f>INT(L284*O284*1)</f>
        <v>81</v>
      </c>
      <c r="V284" s="1">
        <f>INT(L284*O284*0.7)</f>
        <v>56</v>
      </c>
      <c r="W284" s="1">
        <f>SUM(Q284,S284,U284)</f>
        <v>190</v>
      </c>
    </row>
    <row r="285" spans="2:23" hidden="1">
      <c r="B285" s="26"/>
      <c r="C285" s="16">
        <v>283</v>
      </c>
      <c r="D285" s="26"/>
      <c r="E285" s="26"/>
      <c r="F285" s="2" t="s">
        <v>285</v>
      </c>
      <c r="G285" s="4" t="str">
        <f>VLOOKUP(D285,兵种!B:D,2,0)</f>
        <v>老百姓</v>
      </c>
      <c r="H285" s="18">
        <f>VLOOKUP(D285,兵种!B:D,3,0)</f>
        <v>100</v>
      </c>
      <c r="I285" s="16" t="str">
        <f>VLOOKUP(E285,绝技!B:C,2,0)</f>
        <v>无</v>
      </c>
      <c r="J285" s="31">
        <v>29</v>
      </c>
      <c r="K285" s="31">
        <v>25</v>
      </c>
      <c r="L285" s="31">
        <v>51</v>
      </c>
      <c r="M285" s="33">
        <v>66</v>
      </c>
      <c r="N285" s="1">
        <f>SUM(J285:M285)</f>
        <v>171</v>
      </c>
      <c r="O285" s="34">
        <v>1</v>
      </c>
      <c r="P285" s="1">
        <f>INT(O285*(H285+J285+K285))</f>
        <v>154</v>
      </c>
      <c r="Q285" s="1">
        <f>INT(J285*O285*1)</f>
        <v>29</v>
      </c>
      <c r="R285" s="1">
        <f>INT(J285*O285*0.7)</f>
        <v>20</v>
      </c>
      <c r="S285" s="1">
        <f>INT(K285*O285*1)</f>
        <v>25</v>
      </c>
      <c r="T285" s="1">
        <f>INT(K285*O285*0.7)</f>
        <v>17</v>
      </c>
      <c r="U285" s="1">
        <f>INT(L285*O285*1)</f>
        <v>51</v>
      </c>
      <c r="V285" s="1">
        <f>INT(L285*O285*0.7)</f>
        <v>35</v>
      </c>
      <c r="W285" s="1">
        <f>SUM(Q285,S285,U285)</f>
        <v>105</v>
      </c>
    </row>
    <row r="286" spans="2:23" hidden="1">
      <c r="B286" s="26"/>
      <c r="C286" s="16">
        <v>284</v>
      </c>
      <c r="D286" s="26"/>
      <c r="E286" s="26"/>
      <c r="F286" s="2" t="s">
        <v>286</v>
      </c>
      <c r="G286" s="4" t="str">
        <f>VLOOKUP(D286,兵种!B:D,2,0)</f>
        <v>老百姓</v>
      </c>
      <c r="H286" s="18">
        <f>VLOOKUP(D286,兵种!B:D,3,0)</f>
        <v>100</v>
      </c>
      <c r="I286" s="16" t="str">
        <f>VLOOKUP(E286,绝技!B:C,2,0)</f>
        <v>无</v>
      </c>
      <c r="J286" s="31">
        <v>41</v>
      </c>
      <c r="K286" s="31">
        <v>40</v>
      </c>
      <c r="L286" s="31">
        <v>29</v>
      </c>
      <c r="M286" s="33">
        <v>46</v>
      </c>
      <c r="N286" s="1">
        <f>SUM(J286:M286)</f>
        <v>156</v>
      </c>
      <c r="O286" s="34">
        <v>1</v>
      </c>
      <c r="P286" s="1">
        <f>INT(O286*(H286+J286+K286))</f>
        <v>181</v>
      </c>
      <c r="Q286" s="1">
        <f>INT(J286*O286*1)</f>
        <v>41</v>
      </c>
      <c r="R286" s="1">
        <f>INT(J286*O286*0.7)</f>
        <v>28</v>
      </c>
      <c r="S286" s="1">
        <f>INT(K286*O286*1)</f>
        <v>40</v>
      </c>
      <c r="T286" s="1">
        <f>INT(K286*O286*0.7)</f>
        <v>28</v>
      </c>
      <c r="U286" s="1">
        <f>INT(L286*O286*1)</f>
        <v>29</v>
      </c>
      <c r="V286" s="1">
        <f>INT(L286*O286*0.7)</f>
        <v>20</v>
      </c>
      <c r="W286" s="1">
        <f>SUM(Q286,S286,U286)</f>
        <v>110</v>
      </c>
    </row>
    <row r="287" spans="2:23" hidden="1">
      <c r="B287" s="26"/>
      <c r="C287" s="16">
        <v>285</v>
      </c>
      <c r="D287" s="26"/>
      <c r="E287" s="26"/>
      <c r="F287" s="2" t="s">
        <v>287</v>
      </c>
      <c r="G287" s="4" t="str">
        <f>VLOOKUP(D287,兵种!B:D,2,0)</f>
        <v>老百姓</v>
      </c>
      <c r="H287" s="18">
        <f>VLOOKUP(D287,兵种!B:D,3,0)</f>
        <v>100</v>
      </c>
      <c r="I287" s="16" t="str">
        <f>VLOOKUP(E287,绝技!B:C,2,0)</f>
        <v>无</v>
      </c>
      <c r="J287" s="31">
        <v>64</v>
      </c>
      <c r="K287" s="31">
        <v>77</v>
      </c>
      <c r="L287" s="31">
        <v>62</v>
      </c>
      <c r="M287" s="33">
        <v>55</v>
      </c>
      <c r="N287" s="1">
        <f>SUM(J287:M287)</f>
        <v>258</v>
      </c>
      <c r="O287" s="34">
        <v>1</v>
      </c>
      <c r="P287" s="1">
        <f>INT(O287*(H287+J287+K287))</f>
        <v>241</v>
      </c>
      <c r="Q287" s="1">
        <f>INT(J287*O287*1)</f>
        <v>64</v>
      </c>
      <c r="R287" s="1">
        <f>INT(J287*O287*0.7)</f>
        <v>44</v>
      </c>
      <c r="S287" s="1">
        <f>INT(K287*O287*1)</f>
        <v>77</v>
      </c>
      <c r="T287" s="1">
        <f>INT(K287*O287*0.7)</f>
        <v>53</v>
      </c>
      <c r="U287" s="1">
        <f>INT(L287*O287*1)</f>
        <v>62</v>
      </c>
      <c r="V287" s="1">
        <f>INT(L287*O287*0.7)</f>
        <v>43</v>
      </c>
      <c r="W287" s="1">
        <f>SUM(Q287,S287,U287)</f>
        <v>203</v>
      </c>
    </row>
    <row r="288" spans="2:23" hidden="1">
      <c r="B288" s="26"/>
      <c r="C288" s="16">
        <v>286</v>
      </c>
      <c r="D288" s="26"/>
      <c r="E288" s="26"/>
      <c r="F288" s="2" t="s">
        <v>288</v>
      </c>
      <c r="G288" s="4" t="str">
        <f>VLOOKUP(D288,兵种!B:D,2,0)</f>
        <v>老百姓</v>
      </c>
      <c r="H288" s="18">
        <f>VLOOKUP(D288,兵种!B:D,3,0)</f>
        <v>100</v>
      </c>
      <c r="I288" s="16" t="str">
        <f>VLOOKUP(E288,绝技!B:C,2,0)</f>
        <v>无</v>
      </c>
      <c r="J288" s="31">
        <v>58</v>
      </c>
      <c r="K288" s="31">
        <v>63</v>
      </c>
      <c r="L288" s="31">
        <v>66</v>
      </c>
      <c r="M288" s="33">
        <v>65</v>
      </c>
      <c r="N288" s="1">
        <f>SUM(J288:M288)</f>
        <v>252</v>
      </c>
      <c r="O288" s="34">
        <v>1</v>
      </c>
      <c r="P288" s="1">
        <f>INT(O288*(H288+J288+K288))</f>
        <v>221</v>
      </c>
      <c r="Q288" s="1">
        <f>INT(J288*O288*1)</f>
        <v>58</v>
      </c>
      <c r="R288" s="1">
        <f>INT(J288*O288*0.7)</f>
        <v>40</v>
      </c>
      <c r="S288" s="1">
        <f>INT(K288*O288*1)</f>
        <v>63</v>
      </c>
      <c r="T288" s="1">
        <f>INT(K288*O288*0.7)</f>
        <v>44</v>
      </c>
      <c r="U288" s="1">
        <f>INT(L288*O288*1)</f>
        <v>66</v>
      </c>
      <c r="V288" s="1">
        <f>INT(L288*O288*0.7)</f>
        <v>46</v>
      </c>
      <c r="W288" s="1">
        <f>SUM(Q288,S288,U288)</f>
        <v>187</v>
      </c>
    </row>
    <row r="289" spans="2:23" hidden="1">
      <c r="B289" s="26"/>
      <c r="C289" s="16">
        <v>287</v>
      </c>
      <c r="D289" s="26"/>
      <c r="E289" s="26"/>
      <c r="F289" s="2" t="s">
        <v>289</v>
      </c>
      <c r="G289" s="4" t="str">
        <f>VLOOKUP(D289,兵种!B:D,2,0)</f>
        <v>老百姓</v>
      </c>
      <c r="H289" s="18">
        <f>VLOOKUP(D289,兵种!B:D,3,0)</f>
        <v>100</v>
      </c>
      <c r="I289" s="16" t="str">
        <f>VLOOKUP(E289,绝技!B:C,2,0)</f>
        <v>无</v>
      </c>
      <c r="J289" s="31">
        <v>71</v>
      </c>
      <c r="K289" s="31">
        <v>60</v>
      </c>
      <c r="L289" s="31">
        <v>70</v>
      </c>
      <c r="M289" s="33">
        <v>72</v>
      </c>
      <c r="N289" s="1">
        <f>SUM(J289:M289)</f>
        <v>273</v>
      </c>
      <c r="O289" s="34">
        <v>1</v>
      </c>
      <c r="P289" s="1">
        <f>INT(O289*(H289+J289+K289))</f>
        <v>231</v>
      </c>
      <c r="Q289" s="1">
        <f>INT(J289*O289*1)</f>
        <v>71</v>
      </c>
      <c r="R289" s="1">
        <f>INT(J289*O289*0.7)</f>
        <v>49</v>
      </c>
      <c r="S289" s="1">
        <f>INT(K289*O289*1)</f>
        <v>60</v>
      </c>
      <c r="T289" s="1">
        <f>INT(K289*O289*0.7)</f>
        <v>42</v>
      </c>
      <c r="U289" s="1">
        <f>INT(L289*O289*1)</f>
        <v>70</v>
      </c>
      <c r="V289" s="1">
        <f>INT(L289*O289*0.7)</f>
        <v>49</v>
      </c>
      <c r="W289" s="1">
        <f>SUM(Q289,S289,U289)</f>
        <v>201</v>
      </c>
    </row>
    <row r="290" spans="2:23" hidden="1">
      <c r="B290" s="26"/>
      <c r="C290" s="16">
        <v>288</v>
      </c>
      <c r="D290" s="26">
        <v>4</v>
      </c>
      <c r="E290" s="26"/>
      <c r="F290" s="2" t="s">
        <v>290</v>
      </c>
      <c r="G290" s="4" t="str">
        <f>VLOOKUP(D290,兵种!B:D,2,0)</f>
        <v>弓弩手</v>
      </c>
      <c r="H290" s="18">
        <f>VLOOKUP(D290,兵种!B:D,3,0)</f>
        <v>150</v>
      </c>
      <c r="I290" s="16" t="str">
        <f>VLOOKUP(E290,绝技!B:C,2,0)</f>
        <v>无</v>
      </c>
      <c r="J290" s="31">
        <v>81</v>
      </c>
      <c r="K290" s="31">
        <v>72</v>
      </c>
      <c r="L290" s="31">
        <v>71</v>
      </c>
      <c r="M290" s="33">
        <v>75</v>
      </c>
      <c r="N290" s="1">
        <f>SUM(J290:M290)</f>
        <v>299</v>
      </c>
      <c r="O290" s="34">
        <v>1</v>
      </c>
      <c r="P290" s="1">
        <f>INT(O290*(H290+J290+K290))</f>
        <v>303</v>
      </c>
      <c r="Q290" s="1">
        <f>INT(J290*O290*1)</f>
        <v>81</v>
      </c>
      <c r="R290" s="1">
        <f>INT(J290*O290*0.7)</f>
        <v>56</v>
      </c>
      <c r="S290" s="1">
        <f>INT(K290*O290*1)</f>
        <v>72</v>
      </c>
      <c r="T290" s="1">
        <f>INT(K290*O290*0.7)</f>
        <v>50</v>
      </c>
      <c r="U290" s="1">
        <f>INT(L290*O290*1)</f>
        <v>71</v>
      </c>
      <c r="V290" s="1">
        <f>INT(L290*O290*0.7)</f>
        <v>49</v>
      </c>
      <c r="W290" s="1">
        <f>SUM(Q290,S290,U290)</f>
        <v>224</v>
      </c>
    </row>
    <row r="291" spans="2:23">
      <c r="B291" s="26" t="s">
        <v>815</v>
      </c>
      <c r="C291" s="16">
        <v>289</v>
      </c>
      <c r="D291" s="26">
        <v>6</v>
      </c>
      <c r="E291" s="26">
        <v>8</v>
      </c>
      <c r="F291" s="2" t="s">
        <v>291</v>
      </c>
      <c r="G291" s="4" t="str">
        <f>VLOOKUP(D291,兵种!B:D,2,0)</f>
        <v>谋略家</v>
      </c>
      <c r="H291" s="18">
        <f>VLOOKUP(D291,兵种!B:D,3,0)</f>
        <v>150</v>
      </c>
      <c r="I291" s="16" t="str">
        <f>VLOOKUP(E291,绝技!B:C,2,0)</f>
        <v>奇门遁甲</v>
      </c>
      <c r="J291" s="31">
        <v>97</v>
      </c>
      <c r="K291" s="31">
        <v>38</v>
      </c>
      <c r="L291" s="31">
        <v>120</v>
      </c>
      <c r="M291" s="33">
        <v>115</v>
      </c>
      <c r="N291" s="1">
        <f>SUM(J291:M291)</f>
        <v>370</v>
      </c>
      <c r="O291" s="34">
        <v>1</v>
      </c>
      <c r="P291" s="1">
        <f>INT(O291*(H291+J291+K291))</f>
        <v>285</v>
      </c>
      <c r="Q291" s="1">
        <f>INT(J291*O291*1)</f>
        <v>97</v>
      </c>
      <c r="R291" s="1">
        <f>INT(J291*O291*0.7)</f>
        <v>67</v>
      </c>
      <c r="S291" s="1">
        <f>INT(K291*O291*1)</f>
        <v>38</v>
      </c>
      <c r="T291" s="1">
        <f>INT(K291*O291*0.7)</f>
        <v>26</v>
      </c>
      <c r="U291" s="1">
        <f>INT(L291*O291*1)</f>
        <v>120</v>
      </c>
      <c r="V291" s="1">
        <f>INT(L291*O291*0.7)</f>
        <v>84</v>
      </c>
      <c r="W291" s="1">
        <f>SUM(Q291,S291,U291)</f>
        <v>255</v>
      </c>
    </row>
    <row r="292" spans="2:23" hidden="1">
      <c r="B292" s="26"/>
      <c r="C292" s="16">
        <v>290</v>
      </c>
      <c r="D292" s="26">
        <v>4</v>
      </c>
      <c r="E292" s="26"/>
      <c r="F292" s="2" t="s">
        <v>292</v>
      </c>
      <c r="G292" s="4" t="str">
        <f>VLOOKUP(D292,兵种!B:D,2,0)</f>
        <v>弓弩手</v>
      </c>
      <c r="H292" s="18">
        <f>VLOOKUP(D292,兵种!B:D,3,0)</f>
        <v>150</v>
      </c>
      <c r="I292" s="16" t="str">
        <f>VLOOKUP(E292,绝技!B:C,2,0)</f>
        <v>无</v>
      </c>
      <c r="J292" s="31">
        <v>88</v>
      </c>
      <c r="K292" s="31">
        <v>91</v>
      </c>
      <c r="L292" s="31">
        <v>74</v>
      </c>
      <c r="M292" s="33">
        <v>48</v>
      </c>
      <c r="N292" s="1">
        <f>SUM(J292:M292)</f>
        <v>301</v>
      </c>
      <c r="O292" s="34">
        <v>1</v>
      </c>
      <c r="P292" s="1">
        <f>INT(O292*(H292+J292+K292))</f>
        <v>329</v>
      </c>
      <c r="Q292" s="1">
        <f>INT(J292*O292*1)</f>
        <v>88</v>
      </c>
      <c r="R292" s="1">
        <f>INT(J292*O292*0.7)</f>
        <v>61</v>
      </c>
      <c r="S292" s="1">
        <f>INT(K292*O292*1)</f>
        <v>91</v>
      </c>
      <c r="T292" s="1">
        <f>INT(K292*O292*0.7)</f>
        <v>63</v>
      </c>
      <c r="U292" s="1">
        <f>INT(L292*O292*1)</f>
        <v>74</v>
      </c>
      <c r="V292" s="1">
        <f>INT(L292*O292*0.7)</f>
        <v>51</v>
      </c>
      <c r="W292" s="1">
        <f>SUM(Q292,S292,U292)</f>
        <v>253</v>
      </c>
    </row>
    <row r="293" spans="2:23" hidden="1">
      <c r="B293" s="26"/>
      <c r="C293" s="16">
        <v>291</v>
      </c>
      <c r="D293" s="26">
        <v>6</v>
      </c>
      <c r="E293" s="26"/>
      <c r="F293" s="2" t="s">
        <v>293</v>
      </c>
      <c r="G293" s="4" t="str">
        <f>VLOOKUP(D293,兵种!B:D,2,0)</f>
        <v>谋略家</v>
      </c>
      <c r="H293" s="18">
        <f>VLOOKUP(D293,兵种!B:D,3,0)</f>
        <v>150</v>
      </c>
      <c r="I293" s="16" t="str">
        <f>VLOOKUP(E293,绝技!B:C,2,0)</f>
        <v>无</v>
      </c>
      <c r="J293" s="31">
        <v>41</v>
      </c>
      <c r="K293" s="31">
        <v>16</v>
      </c>
      <c r="L293" s="31">
        <v>80</v>
      </c>
      <c r="M293" s="33">
        <v>70</v>
      </c>
      <c r="N293" s="1">
        <f>SUM(J293:M293)</f>
        <v>207</v>
      </c>
      <c r="O293" s="34">
        <v>1</v>
      </c>
      <c r="P293" s="1">
        <f>INT(O293*(H293+J293+K293))</f>
        <v>207</v>
      </c>
      <c r="Q293" s="1">
        <f>INT(J293*O293*1)</f>
        <v>41</v>
      </c>
      <c r="R293" s="1">
        <f>INT(J293*O293*0.7)</f>
        <v>28</v>
      </c>
      <c r="S293" s="1">
        <f>INT(K293*O293*1)</f>
        <v>16</v>
      </c>
      <c r="T293" s="1">
        <f>INT(K293*O293*0.7)</f>
        <v>11</v>
      </c>
      <c r="U293" s="1">
        <f>INT(L293*O293*1)</f>
        <v>80</v>
      </c>
      <c r="V293" s="1">
        <f>INT(L293*O293*0.7)</f>
        <v>56</v>
      </c>
      <c r="W293" s="1">
        <f>SUM(Q293,S293,U293)</f>
        <v>137</v>
      </c>
    </row>
    <row r="294" spans="2:23" hidden="1">
      <c r="B294" s="26"/>
      <c r="C294" s="16">
        <v>292</v>
      </c>
      <c r="D294" s="26">
        <v>1</v>
      </c>
      <c r="E294" s="26"/>
      <c r="F294" s="2" t="s">
        <v>294</v>
      </c>
      <c r="G294" s="4" t="str">
        <f>VLOOKUP(D294,兵种!B:D,2,0)</f>
        <v>近卫军</v>
      </c>
      <c r="H294" s="18">
        <f>VLOOKUP(D294,兵种!B:D,3,0)</f>
        <v>250</v>
      </c>
      <c r="I294" s="16" t="str">
        <f>VLOOKUP(E294,绝技!B:C,2,0)</f>
        <v>无</v>
      </c>
      <c r="J294" s="31">
        <v>68</v>
      </c>
      <c r="K294" s="31">
        <v>83</v>
      </c>
      <c r="L294" s="31">
        <v>24</v>
      </c>
      <c r="M294" s="33">
        <v>26</v>
      </c>
      <c r="N294" s="1">
        <f>SUM(J294:M294)</f>
        <v>201</v>
      </c>
      <c r="O294" s="34">
        <v>1</v>
      </c>
      <c r="P294" s="1">
        <f>INT(O294*(H294+J294+K294))</f>
        <v>401</v>
      </c>
      <c r="Q294" s="1">
        <f>INT(J294*O294*1)</f>
        <v>68</v>
      </c>
      <c r="R294" s="1">
        <f>INT(J294*O294*0.7)</f>
        <v>47</v>
      </c>
      <c r="S294" s="1">
        <f>INT(K294*O294*1)</f>
        <v>83</v>
      </c>
      <c r="T294" s="1">
        <f>INT(K294*O294*0.7)</f>
        <v>58</v>
      </c>
      <c r="U294" s="1">
        <f>INT(L294*O294*1)</f>
        <v>24</v>
      </c>
      <c r="V294" s="1">
        <f>INT(L294*O294*0.7)</f>
        <v>16</v>
      </c>
      <c r="W294" s="1">
        <f>SUM(Q294,S294,U294)</f>
        <v>175</v>
      </c>
    </row>
    <row r="295" spans="2:23" hidden="1">
      <c r="B295" s="26"/>
      <c r="C295" s="16">
        <v>293</v>
      </c>
      <c r="D295" s="26">
        <v>6</v>
      </c>
      <c r="E295" s="26"/>
      <c r="F295" s="2" t="s">
        <v>295</v>
      </c>
      <c r="G295" s="4" t="str">
        <f>VLOOKUP(D295,兵种!B:D,2,0)</f>
        <v>谋略家</v>
      </c>
      <c r="H295" s="18">
        <f>VLOOKUP(D295,兵种!B:D,3,0)</f>
        <v>150</v>
      </c>
      <c r="I295" s="16" t="str">
        <f>VLOOKUP(E295,绝技!B:C,2,0)</f>
        <v>无</v>
      </c>
      <c r="J295" s="31">
        <v>84</v>
      </c>
      <c r="K295" s="31">
        <v>64</v>
      </c>
      <c r="L295" s="31">
        <v>97</v>
      </c>
      <c r="M295" s="33">
        <v>80</v>
      </c>
      <c r="N295" s="1">
        <f>SUM(J295:M295)</f>
        <v>325</v>
      </c>
      <c r="O295" s="34">
        <v>1</v>
      </c>
      <c r="P295" s="1">
        <f>INT(O295*(H295+J295+K295))</f>
        <v>298</v>
      </c>
      <c r="Q295" s="1">
        <f>INT(J295*O295*1)</f>
        <v>84</v>
      </c>
      <c r="R295" s="1">
        <f>INT(J295*O295*0.7)</f>
        <v>58</v>
      </c>
      <c r="S295" s="1">
        <f>INT(K295*O295*1)</f>
        <v>64</v>
      </c>
      <c r="T295" s="1">
        <f>INT(K295*O295*0.7)</f>
        <v>44</v>
      </c>
      <c r="U295" s="1">
        <f>INT(L295*O295*1)</f>
        <v>97</v>
      </c>
      <c r="V295" s="1">
        <f>INT(L295*O295*0.7)</f>
        <v>67</v>
      </c>
      <c r="W295" s="1">
        <f>SUM(Q295,S295,U295)</f>
        <v>245</v>
      </c>
    </row>
    <row r="296" spans="2:23" hidden="1">
      <c r="B296" s="26"/>
      <c r="C296" s="16">
        <v>294</v>
      </c>
      <c r="D296" s="26">
        <v>3</v>
      </c>
      <c r="E296" s="26"/>
      <c r="F296" s="2" t="s">
        <v>296</v>
      </c>
      <c r="G296" s="4" t="str">
        <f>VLOOKUP(D296,兵种!B:D,2,0)</f>
        <v>战弓骑</v>
      </c>
      <c r="H296" s="18">
        <f>VLOOKUP(D296,兵种!B:D,3,0)</f>
        <v>200</v>
      </c>
      <c r="I296" s="16" t="str">
        <f>VLOOKUP(E296,绝技!B:C,2,0)</f>
        <v>无</v>
      </c>
      <c r="J296" s="31">
        <v>87</v>
      </c>
      <c r="K296" s="31">
        <v>81</v>
      </c>
      <c r="L296" s="31">
        <v>78</v>
      </c>
      <c r="M296" s="33">
        <v>65</v>
      </c>
      <c r="N296" s="1">
        <f>SUM(J296:M296)</f>
        <v>311</v>
      </c>
      <c r="O296" s="34">
        <v>1</v>
      </c>
      <c r="P296" s="1">
        <f>INT(O296*(H296+J296+K296))</f>
        <v>368</v>
      </c>
      <c r="Q296" s="1">
        <f>INT(J296*O296*1)</f>
        <v>87</v>
      </c>
      <c r="R296" s="1">
        <f>INT(J296*O296*0.7)</f>
        <v>60</v>
      </c>
      <c r="S296" s="1">
        <f>INT(K296*O296*1)</f>
        <v>81</v>
      </c>
      <c r="T296" s="1">
        <f>INT(K296*O296*0.7)</f>
        <v>56</v>
      </c>
      <c r="U296" s="1">
        <f>INT(L296*O296*1)</f>
        <v>78</v>
      </c>
      <c r="V296" s="1">
        <f>INT(L296*O296*0.7)</f>
        <v>54</v>
      </c>
      <c r="W296" s="1">
        <f>SUM(Q296,S296,U296)</f>
        <v>246</v>
      </c>
    </row>
    <row r="297" spans="2:23" hidden="1">
      <c r="B297" s="26"/>
      <c r="C297" s="16">
        <v>295</v>
      </c>
      <c r="D297" s="26">
        <v>2</v>
      </c>
      <c r="E297" s="26"/>
      <c r="F297" s="2" t="s">
        <v>297</v>
      </c>
      <c r="G297" s="4" t="str">
        <f>VLOOKUP(D297,兵种!B:D,2,0)</f>
        <v>亲卫队</v>
      </c>
      <c r="H297" s="18">
        <f>VLOOKUP(D297,兵种!B:D,3,0)</f>
        <v>200</v>
      </c>
      <c r="I297" s="16" t="str">
        <f>VLOOKUP(E297,绝技!B:C,2,0)</f>
        <v>无</v>
      </c>
      <c r="J297" s="31">
        <v>55</v>
      </c>
      <c r="K297" s="31">
        <v>32</v>
      </c>
      <c r="L297" s="31">
        <v>67</v>
      </c>
      <c r="M297" s="33">
        <v>82</v>
      </c>
      <c r="N297" s="1">
        <f>SUM(J297:M297)</f>
        <v>236</v>
      </c>
      <c r="O297" s="34">
        <v>1</v>
      </c>
      <c r="P297" s="1">
        <f>INT(O297*(H297+J297+K297))</f>
        <v>287</v>
      </c>
      <c r="Q297" s="1">
        <f>INT(J297*O297*1)</f>
        <v>55</v>
      </c>
      <c r="R297" s="1">
        <f>INT(J297*O297*0.7)</f>
        <v>38</v>
      </c>
      <c r="S297" s="1">
        <f>INT(K297*O297*1)</f>
        <v>32</v>
      </c>
      <c r="T297" s="1">
        <f>INT(K297*O297*0.7)</f>
        <v>22</v>
      </c>
      <c r="U297" s="1">
        <f>INT(L297*O297*1)</f>
        <v>67</v>
      </c>
      <c r="V297" s="1">
        <f>INT(L297*O297*0.7)</f>
        <v>46</v>
      </c>
      <c r="W297" s="1">
        <f>SUM(Q297,S297,U297)</f>
        <v>154</v>
      </c>
    </row>
    <row r="298" spans="2:23" hidden="1">
      <c r="B298" s="26"/>
      <c r="C298" s="16">
        <v>296</v>
      </c>
      <c r="D298" s="26"/>
      <c r="E298" s="26"/>
      <c r="F298" s="2" t="s">
        <v>298</v>
      </c>
      <c r="G298" s="4" t="str">
        <f>VLOOKUP(D298,兵种!B:D,2,0)</f>
        <v>老百姓</v>
      </c>
      <c r="H298" s="18">
        <f>VLOOKUP(D298,兵种!B:D,3,0)</f>
        <v>100</v>
      </c>
      <c r="I298" s="16" t="str">
        <f>VLOOKUP(E298,绝技!B:C,2,0)</f>
        <v>无</v>
      </c>
      <c r="J298" s="31">
        <v>70</v>
      </c>
      <c r="K298" s="31">
        <v>77</v>
      </c>
      <c r="L298" s="31">
        <v>61</v>
      </c>
      <c r="M298" s="33">
        <v>42</v>
      </c>
      <c r="N298" s="1">
        <f>SUM(J298:M298)</f>
        <v>250</v>
      </c>
      <c r="O298" s="34">
        <v>1</v>
      </c>
      <c r="P298" s="1">
        <f>INT(O298*(H298+J298+K298))</f>
        <v>247</v>
      </c>
      <c r="Q298" s="1">
        <f>INT(J298*O298*1)</f>
        <v>70</v>
      </c>
      <c r="R298" s="1">
        <f>INT(J298*O298*0.7)</f>
        <v>49</v>
      </c>
      <c r="S298" s="1">
        <f>INT(K298*O298*1)</f>
        <v>77</v>
      </c>
      <c r="T298" s="1">
        <f>INT(K298*O298*0.7)</f>
        <v>53</v>
      </c>
      <c r="U298" s="1">
        <f>INT(L298*O298*1)</f>
        <v>61</v>
      </c>
      <c r="V298" s="1">
        <f>INT(L298*O298*0.7)</f>
        <v>42</v>
      </c>
      <c r="W298" s="1">
        <f>SUM(Q298,S298,U298)</f>
        <v>208</v>
      </c>
    </row>
    <row r="299" spans="2:23" hidden="1">
      <c r="B299" s="26"/>
      <c r="C299" s="16">
        <v>297</v>
      </c>
      <c r="D299" s="26"/>
      <c r="E299" s="26"/>
      <c r="F299" s="2" t="s">
        <v>299</v>
      </c>
      <c r="G299" s="4" t="str">
        <f>VLOOKUP(D299,兵种!B:D,2,0)</f>
        <v>老百姓</v>
      </c>
      <c r="H299" s="18">
        <f>VLOOKUP(D299,兵种!B:D,3,0)</f>
        <v>100</v>
      </c>
      <c r="I299" s="16" t="str">
        <f>VLOOKUP(E299,绝技!B:C,2,0)</f>
        <v>无</v>
      </c>
      <c r="J299" s="31">
        <v>55</v>
      </c>
      <c r="K299" s="31">
        <v>59</v>
      </c>
      <c r="L299" s="31">
        <v>59</v>
      </c>
      <c r="M299" s="33">
        <v>56</v>
      </c>
      <c r="N299" s="1">
        <f>SUM(J299:M299)</f>
        <v>229</v>
      </c>
      <c r="O299" s="34">
        <v>1</v>
      </c>
      <c r="P299" s="1">
        <f>INT(O299*(H299+J299+K299))</f>
        <v>214</v>
      </c>
      <c r="Q299" s="1">
        <f>INT(J299*O299*1)</f>
        <v>55</v>
      </c>
      <c r="R299" s="1">
        <f>INT(J299*O299*0.7)</f>
        <v>38</v>
      </c>
      <c r="S299" s="1">
        <f>INT(K299*O299*1)</f>
        <v>59</v>
      </c>
      <c r="T299" s="1">
        <f>INT(K299*O299*0.7)</f>
        <v>41</v>
      </c>
      <c r="U299" s="1">
        <f>INT(L299*O299*1)</f>
        <v>59</v>
      </c>
      <c r="V299" s="1">
        <f>INT(L299*O299*0.7)</f>
        <v>41</v>
      </c>
      <c r="W299" s="1">
        <f>SUM(Q299,S299,U299)</f>
        <v>173</v>
      </c>
    </row>
    <row r="300" spans="2:23" hidden="1">
      <c r="B300" s="26"/>
      <c r="C300" s="16">
        <v>298</v>
      </c>
      <c r="D300" s="26">
        <v>6</v>
      </c>
      <c r="E300" s="26"/>
      <c r="F300" s="2" t="s">
        <v>300</v>
      </c>
      <c r="G300" s="4" t="str">
        <f>VLOOKUP(D300,兵种!B:D,2,0)</f>
        <v>谋略家</v>
      </c>
      <c r="H300" s="18">
        <f>VLOOKUP(D300,兵种!B:D,3,0)</f>
        <v>150</v>
      </c>
      <c r="I300" s="16" t="str">
        <f>VLOOKUP(E300,绝技!B:C,2,0)</f>
        <v>无</v>
      </c>
      <c r="J300" s="31">
        <v>42</v>
      </c>
      <c r="K300" s="31">
        <v>28</v>
      </c>
      <c r="L300" s="31">
        <v>84</v>
      </c>
      <c r="M300" s="33">
        <v>76</v>
      </c>
      <c r="N300" s="1">
        <f>SUM(J300:M300)</f>
        <v>230</v>
      </c>
      <c r="O300" s="34">
        <v>1</v>
      </c>
      <c r="P300" s="1">
        <f>INT(O300*(H300+J300+K300))</f>
        <v>220</v>
      </c>
      <c r="Q300" s="1">
        <f>INT(J300*O300*1)</f>
        <v>42</v>
      </c>
      <c r="R300" s="1">
        <f>INT(J300*O300*0.7)</f>
        <v>29</v>
      </c>
      <c r="S300" s="1">
        <f>INT(K300*O300*1)</f>
        <v>28</v>
      </c>
      <c r="T300" s="1">
        <f>INT(K300*O300*0.7)</f>
        <v>19</v>
      </c>
      <c r="U300" s="1">
        <f>INT(L300*O300*1)</f>
        <v>84</v>
      </c>
      <c r="V300" s="1">
        <f>INT(L300*O300*0.7)</f>
        <v>58</v>
      </c>
      <c r="W300" s="1">
        <f>SUM(Q300,S300,U300)</f>
        <v>154</v>
      </c>
    </row>
    <row r="301" spans="2:23" hidden="1">
      <c r="B301" s="26"/>
      <c r="C301" s="16">
        <v>299</v>
      </c>
      <c r="D301" s="26"/>
      <c r="E301" s="26"/>
      <c r="F301" s="2" t="s">
        <v>301</v>
      </c>
      <c r="G301" s="4" t="str">
        <f>VLOOKUP(D301,兵种!B:D,2,0)</f>
        <v>老百姓</v>
      </c>
      <c r="H301" s="18">
        <f>VLOOKUP(D301,兵种!B:D,3,0)</f>
        <v>100</v>
      </c>
      <c r="I301" s="16" t="str">
        <f>VLOOKUP(E301,绝技!B:C,2,0)</f>
        <v>无</v>
      </c>
      <c r="J301" s="31">
        <v>1</v>
      </c>
      <c r="K301" s="31">
        <v>1</v>
      </c>
      <c r="L301" s="31">
        <v>33</v>
      </c>
      <c r="M301" s="33">
        <v>13</v>
      </c>
      <c r="N301" s="1">
        <f>SUM(J301:M301)</f>
        <v>48</v>
      </c>
      <c r="O301" s="34">
        <v>1</v>
      </c>
      <c r="P301" s="1">
        <f>INT(O301*(H301+J301+K301))</f>
        <v>102</v>
      </c>
      <c r="Q301" s="1">
        <f>INT(J301*O301*1)</f>
        <v>1</v>
      </c>
      <c r="R301" s="1">
        <f>INT(J301*O301*0.7)</f>
        <v>0</v>
      </c>
      <c r="S301" s="1">
        <f>INT(K301*O301*1)</f>
        <v>1</v>
      </c>
      <c r="T301" s="1">
        <f>INT(K301*O301*0.7)</f>
        <v>0</v>
      </c>
      <c r="U301" s="1">
        <f>INT(L301*O301*1)</f>
        <v>33</v>
      </c>
      <c r="V301" s="1">
        <f>INT(L301*O301*0.7)</f>
        <v>23</v>
      </c>
      <c r="W301" s="1">
        <f>SUM(Q301,S301,U301)</f>
        <v>35</v>
      </c>
    </row>
    <row r="302" spans="2:23" hidden="1">
      <c r="B302" s="26"/>
      <c r="C302" s="16">
        <v>300</v>
      </c>
      <c r="D302" s="26"/>
      <c r="E302" s="26"/>
      <c r="F302" s="2" t="s">
        <v>302</v>
      </c>
      <c r="G302" s="4" t="str">
        <f>VLOOKUP(D302,兵种!B:D,2,0)</f>
        <v>老百姓</v>
      </c>
      <c r="H302" s="18">
        <f>VLOOKUP(D302,兵种!B:D,3,0)</f>
        <v>100</v>
      </c>
      <c r="I302" s="16" t="str">
        <f>VLOOKUP(E302,绝技!B:C,2,0)</f>
        <v>无</v>
      </c>
      <c r="J302" s="31">
        <v>15</v>
      </c>
      <c r="K302" s="31">
        <v>4</v>
      </c>
      <c r="L302" s="31">
        <v>71</v>
      </c>
      <c r="M302" s="33">
        <v>66</v>
      </c>
      <c r="N302" s="1">
        <f>SUM(J302:M302)</f>
        <v>156</v>
      </c>
      <c r="O302" s="34">
        <v>1</v>
      </c>
      <c r="P302" s="1">
        <f>INT(O302*(H302+J302+K302))</f>
        <v>119</v>
      </c>
      <c r="Q302" s="1">
        <f>INT(J302*O302*1)</f>
        <v>15</v>
      </c>
      <c r="R302" s="1">
        <f>INT(J302*O302*0.7)</f>
        <v>10</v>
      </c>
      <c r="S302" s="1">
        <f>INT(K302*O302*1)</f>
        <v>4</v>
      </c>
      <c r="T302" s="1">
        <f>INT(K302*O302*0.7)</f>
        <v>2</v>
      </c>
      <c r="U302" s="1">
        <f>INT(L302*O302*1)</f>
        <v>71</v>
      </c>
      <c r="V302" s="1">
        <f>INT(L302*O302*0.7)</f>
        <v>49</v>
      </c>
      <c r="W302" s="1">
        <f>SUM(Q302,S302,U302)</f>
        <v>90</v>
      </c>
    </row>
    <row r="303" spans="2:23" hidden="1">
      <c r="B303" s="26"/>
      <c r="C303" s="16">
        <v>301</v>
      </c>
      <c r="D303" s="26"/>
      <c r="E303" s="26"/>
      <c r="F303" s="2" t="s">
        <v>303</v>
      </c>
      <c r="G303" s="4" t="str">
        <f>VLOOKUP(D303,兵种!B:D,2,0)</f>
        <v>老百姓</v>
      </c>
      <c r="H303" s="18">
        <f>VLOOKUP(D303,兵种!B:D,3,0)</f>
        <v>100</v>
      </c>
      <c r="I303" s="16" t="str">
        <f>VLOOKUP(E303,绝技!B:C,2,0)</f>
        <v>无</v>
      </c>
      <c r="J303" s="31">
        <v>50</v>
      </c>
      <c r="K303" s="31">
        <v>26</v>
      </c>
      <c r="L303" s="31">
        <v>42</v>
      </c>
      <c r="M303" s="33">
        <v>68</v>
      </c>
      <c r="N303" s="1">
        <f>SUM(J303:M303)</f>
        <v>186</v>
      </c>
      <c r="O303" s="34">
        <v>1</v>
      </c>
      <c r="P303" s="1">
        <f>INT(O303*(H303+J303+K303))</f>
        <v>176</v>
      </c>
      <c r="Q303" s="1">
        <f>INT(J303*O303*1)</f>
        <v>50</v>
      </c>
      <c r="R303" s="1">
        <f>INT(J303*O303*0.7)</f>
        <v>35</v>
      </c>
      <c r="S303" s="1">
        <f>INT(K303*O303*1)</f>
        <v>26</v>
      </c>
      <c r="T303" s="1">
        <f>INT(K303*O303*0.7)</f>
        <v>18</v>
      </c>
      <c r="U303" s="1">
        <f>INT(L303*O303*1)</f>
        <v>42</v>
      </c>
      <c r="V303" s="1">
        <f>INT(L303*O303*0.7)</f>
        <v>29</v>
      </c>
      <c r="W303" s="1">
        <f>SUM(Q303,S303,U303)</f>
        <v>118</v>
      </c>
    </row>
    <row r="304" spans="2:23" hidden="1">
      <c r="B304" s="26"/>
      <c r="C304" s="16">
        <v>302</v>
      </c>
      <c r="D304" s="26"/>
      <c r="E304" s="26"/>
      <c r="F304" s="2" t="s">
        <v>304</v>
      </c>
      <c r="G304" s="4" t="str">
        <f>VLOOKUP(D304,兵种!B:D,2,0)</f>
        <v>老百姓</v>
      </c>
      <c r="H304" s="18">
        <f>VLOOKUP(D304,兵种!B:D,3,0)</f>
        <v>100</v>
      </c>
      <c r="I304" s="16" t="str">
        <f>VLOOKUP(E304,绝技!B:C,2,0)</f>
        <v>无</v>
      </c>
      <c r="J304" s="31">
        <v>56</v>
      </c>
      <c r="K304" s="31">
        <v>62</v>
      </c>
      <c r="L304" s="31">
        <v>52</v>
      </c>
      <c r="M304" s="33">
        <v>41</v>
      </c>
      <c r="N304" s="1">
        <f>SUM(J304:M304)</f>
        <v>211</v>
      </c>
      <c r="O304" s="34">
        <v>1</v>
      </c>
      <c r="P304" s="1">
        <f>INT(O304*(H304+J304+K304))</f>
        <v>218</v>
      </c>
      <c r="Q304" s="1">
        <f>INT(J304*O304*1)</f>
        <v>56</v>
      </c>
      <c r="R304" s="1">
        <f>INT(J304*O304*0.7)</f>
        <v>39</v>
      </c>
      <c r="S304" s="1">
        <f>INT(K304*O304*1)</f>
        <v>62</v>
      </c>
      <c r="T304" s="1">
        <f>INT(K304*O304*0.7)</f>
        <v>43</v>
      </c>
      <c r="U304" s="1">
        <f>INT(L304*O304*1)</f>
        <v>52</v>
      </c>
      <c r="V304" s="1">
        <f>INT(L304*O304*0.7)</f>
        <v>36</v>
      </c>
      <c r="W304" s="1">
        <f>SUM(Q304,S304,U304)</f>
        <v>170</v>
      </c>
    </row>
    <row r="305" spans="2:23" hidden="1">
      <c r="B305" s="26"/>
      <c r="C305" s="16">
        <v>303</v>
      </c>
      <c r="D305" s="26">
        <v>1</v>
      </c>
      <c r="E305" s="26"/>
      <c r="F305" s="2" t="s">
        <v>305</v>
      </c>
      <c r="G305" s="4" t="str">
        <f>VLOOKUP(D305,兵种!B:D,2,0)</f>
        <v>近卫军</v>
      </c>
      <c r="H305" s="18">
        <f>VLOOKUP(D305,兵种!B:D,3,0)</f>
        <v>250</v>
      </c>
      <c r="I305" s="16" t="str">
        <f>VLOOKUP(E305,绝技!B:C,2,0)</f>
        <v>无</v>
      </c>
      <c r="J305" s="31">
        <v>84</v>
      </c>
      <c r="K305" s="31">
        <v>60</v>
      </c>
      <c r="L305" s="31">
        <v>83</v>
      </c>
      <c r="M305" s="33">
        <v>73</v>
      </c>
      <c r="N305" s="1">
        <f>SUM(J305:M305)</f>
        <v>300</v>
      </c>
      <c r="O305" s="34">
        <v>1</v>
      </c>
      <c r="P305" s="1">
        <f>INT(O305*(H305+J305+K305))</f>
        <v>394</v>
      </c>
      <c r="Q305" s="1">
        <f>INT(J305*O305*1)</f>
        <v>84</v>
      </c>
      <c r="R305" s="1">
        <f>INT(J305*O305*0.7)</f>
        <v>58</v>
      </c>
      <c r="S305" s="1">
        <f>INT(K305*O305*1)</f>
        <v>60</v>
      </c>
      <c r="T305" s="1">
        <f>INT(K305*O305*0.7)</f>
        <v>42</v>
      </c>
      <c r="U305" s="1">
        <f>INT(L305*O305*1)</f>
        <v>83</v>
      </c>
      <c r="V305" s="1">
        <f>INT(L305*O305*0.7)</f>
        <v>58</v>
      </c>
      <c r="W305" s="1">
        <f>SUM(Q305,S305,U305)</f>
        <v>227</v>
      </c>
    </row>
    <row r="306" spans="2:23" hidden="1">
      <c r="B306" s="26"/>
      <c r="C306" s="16">
        <v>304</v>
      </c>
      <c r="D306" s="26"/>
      <c r="E306" s="26"/>
      <c r="F306" s="2" t="s">
        <v>306</v>
      </c>
      <c r="G306" s="4" t="str">
        <f>VLOOKUP(D306,兵种!B:D,2,0)</f>
        <v>老百姓</v>
      </c>
      <c r="H306" s="18">
        <f>VLOOKUP(D306,兵种!B:D,3,0)</f>
        <v>100</v>
      </c>
      <c r="I306" s="16" t="str">
        <f>VLOOKUP(E306,绝技!B:C,2,0)</f>
        <v>无</v>
      </c>
      <c r="J306" s="31">
        <v>39</v>
      </c>
      <c r="K306" s="31">
        <v>24</v>
      </c>
      <c r="L306" s="31">
        <v>78</v>
      </c>
      <c r="M306" s="33">
        <v>79</v>
      </c>
      <c r="N306" s="1">
        <f>SUM(J306:M306)</f>
        <v>220</v>
      </c>
      <c r="O306" s="34">
        <v>1</v>
      </c>
      <c r="P306" s="1">
        <f>INT(O306*(H306+J306+K306))</f>
        <v>163</v>
      </c>
      <c r="Q306" s="1">
        <f>INT(J306*O306*1)</f>
        <v>39</v>
      </c>
      <c r="R306" s="1">
        <f>INT(J306*O306*0.7)</f>
        <v>27</v>
      </c>
      <c r="S306" s="1">
        <f>INT(K306*O306*1)</f>
        <v>24</v>
      </c>
      <c r="T306" s="1">
        <f>INT(K306*O306*0.7)</f>
        <v>16</v>
      </c>
      <c r="U306" s="1">
        <f>INT(L306*O306*1)</f>
        <v>78</v>
      </c>
      <c r="V306" s="1">
        <f>INT(L306*O306*0.7)</f>
        <v>54</v>
      </c>
      <c r="W306" s="1">
        <f>SUM(Q306,S306,U306)</f>
        <v>141</v>
      </c>
    </row>
    <row r="307" spans="2:23" hidden="1">
      <c r="B307" s="26"/>
      <c r="C307" s="16">
        <v>305</v>
      </c>
      <c r="D307" s="26"/>
      <c r="E307" s="26"/>
      <c r="F307" s="2" t="s">
        <v>307</v>
      </c>
      <c r="G307" s="4" t="str">
        <f>VLOOKUP(D307,兵种!B:D,2,0)</f>
        <v>老百姓</v>
      </c>
      <c r="H307" s="18">
        <f>VLOOKUP(D307,兵种!B:D,3,0)</f>
        <v>100</v>
      </c>
      <c r="I307" s="16" t="str">
        <f>VLOOKUP(E307,绝技!B:C,2,0)</f>
        <v>无</v>
      </c>
      <c r="J307" s="31">
        <v>69</v>
      </c>
      <c r="K307" s="31">
        <v>43</v>
      </c>
      <c r="L307" s="31">
        <v>76</v>
      </c>
      <c r="M307" s="33">
        <v>75</v>
      </c>
      <c r="N307" s="1">
        <f>SUM(J307:M307)</f>
        <v>263</v>
      </c>
      <c r="O307" s="34">
        <v>1</v>
      </c>
      <c r="P307" s="1">
        <f>INT(O307*(H307+J307+K307))</f>
        <v>212</v>
      </c>
      <c r="Q307" s="1">
        <f>INT(J307*O307*1)</f>
        <v>69</v>
      </c>
      <c r="R307" s="1">
        <f>INT(J307*O307*0.7)</f>
        <v>48</v>
      </c>
      <c r="S307" s="1">
        <f>INT(K307*O307*1)</f>
        <v>43</v>
      </c>
      <c r="T307" s="1">
        <f>INT(K307*O307*0.7)</f>
        <v>30</v>
      </c>
      <c r="U307" s="1">
        <f>INT(L307*O307*1)</f>
        <v>76</v>
      </c>
      <c r="V307" s="1">
        <f>INT(L307*O307*0.7)</f>
        <v>53</v>
      </c>
      <c r="W307" s="1">
        <f>SUM(Q307,S307,U307)</f>
        <v>188</v>
      </c>
    </row>
    <row r="308" spans="2:23" hidden="1">
      <c r="B308" s="26"/>
      <c r="C308" s="16">
        <v>306</v>
      </c>
      <c r="D308" s="26"/>
      <c r="E308" s="26"/>
      <c r="F308" s="2" t="s">
        <v>308</v>
      </c>
      <c r="G308" s="4" t="str">
        <f>VLOOKUP(D308,兵种!B:D,2,0)</f>
        <v>老百姓</v>
      </c>
      <c r="H308" s="18">
        <f>VLOOKUP(D308,兵种!B:D,3,0)</f>
        <v>100</v>
      </c>
      <c r="I308" s="16" t="str">
        <f>VLOOKUP(E308,绝技!B:C,2,0)</f>
        <v>无</v>
      </c>
      <c r="J308" s="31">
        <v>16</v>
      </c>
      <c r="K308" s="31">
        <v>7</v>
      </c>
      <c r="L308" s="31">
        <v>72</v>
      </c>
      <c r="M308" s="33">
        <v>78</v>
      </c>
      <c r="N308" s="1">
        <f>SUM(J308:M308)</f>
        <v>173</v>
      </c>
      <c r="O308" s="34">
        <v>1</v>
      </c>
      <c r="P308" s="1">
        <f>INT(O308*(H308+J308+K308))</f>
        <v>123</v>
      </c>
      <c r="Q308" s="1">
        <f>INT(J308*O308*1)</f>
        <v>16</v>
      </c>
      <c r="R308" s="1">
        <f>INT(J308*O308*0.7)</f>
        <v>11</v>
      </c>
      <c r="S308" s="1">
        <f>INT(K308*O308*1)</f>
        <v>7</v>
      </c>
      <c r="T308" s="1">
        <f>INT(K308*O308*0.7)</f>
        <v>4</v>
      </c>
      <c r="U308" s="1">
        <f>INT(L308*O308*1)</f>
        <v>72</v>
      </c>
      <c r="V308" s="1">
        <f>INT(L308*O308*0.7)</f>
        <v>50</v>
      </c>
      <c r="W308" s="1">
        <f>SUM(Q308,S308,U308)</f>
        <v>95</v>
      </c>
    </row>
    <row r="309" spans="2:23" hidden="1">
      <c r="B309" s="26"/>
      <c r="C309" s="16">
        <v>307</v>
      </c>
      <c r="D309" s="26"/>
      <c r="E309" s="26"/>
      <c r="F309" s="2" t="s">
        <v>309</v>
      </c>
      <c r="G309" s="4" t="str">
        <f>VLOOKUP(D309,兵种!B:D,2,0)</f>
        <v>老百姓</v>
      </c>
      <c r="H309" s="18">
        <f>VLOOKUP(D309,兵种!B:D,3,0)</f>
        <v>100</v>
      </c>
      <c r="I309" s="16" t="str">
        <f>VLOOKUP(E309,绝技!B:C,2,0)</f>
        <v>无</v>
      </c>
      <c r="J309" s="31">
        <v>58</v>
      </c>
      <c r="K309" s="31">
        <v>70</v>
      </c>
      <c r="L309" s="31">
        <v>35</v>
      </c>
      <c r="M309" s="33">
        <v>15</v>
      </c>
      <c r="N309" s="1">
        <f>SUM(J309:M309)</f>
        <v>178</v>
      </c>
      <c r="O309" s="34">
        <v>1</v>
      </c>
      <c r="P309" s="1">
        <f>INT(O309*(H309+J309+K309))</f>
        <v>228</v>
      </c>
      <c r="Q309" s="1">
        <f>INT(J309*O309*1)</f>
        <v>58</v>
      </c>
      <c r="R309" s="1">
        <f>INT(J309*O309*0.7)</f>
        <v>40</v>
      </c>
      <c r="S309" s="1">
        <f>INT(K309*O309*1)</f>
        <v>70</v>
      </c>
      <c r="T309" s="1">
        <f>INT(K309*O309*0.7)</f>
        <v>49</v>
      </c>
      <c r="U309" s="1">
        <f>INT(L309*O309*1)</f>
        <v>35</v>
      </c>
      <c r="V309" s="1">
        <f>INT(L309*O309*0.7)</f>
        <v>24</v>
      </c>
      <c r="W309" s="1">
        <f>SUM(Q309,S309,U309)</f>
        <v>163</v>
      </c>
    </row>
    <row r="310" spans="2:23" hidden="1">
      <c r="B310" s="26"/>
      <c r="C310" s="16">
        <v>308</v>
      </c>
      <c r="D310" s="26"/>
      <c r="E310" s="26"/>
      <c r="F310" s="2" t="s">
        <v>310</v>
      </c>
      <c r="G310" s="4" t="str">
        <f>VLOOKUP(D310,兵种!B:D,2,0)</f>
        <v>老百姓</v>
      </c>
      <c r="H310" s="18">
        <f>VLOOKUP(D310,兵种!B:D,3,0)</f>
        <v>100</v>
      </c>
      <c r="I310" s="16" t="str">
        <f>VLOOKUP(E310,绝技!B:C,2,0)</f>
        <v>无</v>
      </c>
      <c r="J310" s="31">
        <v>52</v>
      </c>
      <c r="K310" s="31">
        <v>68</v>
      </c>
      <c r="L310" s="31">
        <v>45</v>
      </c>
      <c r="M310" s="33">
        <v>32</v>
      </c>
      <c r="N310" s="1">
        <f>SUM(J310:M310)</f>
        <v>197</v>
      </c>
      <c r="O310" s="34">
        <v>1</v>
      </c>
      <c r="P310" s="1">
        <f>INT(O310*(H310+J310+K310))</f>
        <v>220</v>
      </c>
      <c r="Q310" s="1">
        <f>INT(J310*O310*1)</f>
        <v>52</v>
      </c>
      <c r="R310" s="1">
        <f>INT(J310*O310*0.7)</f>
        <v>36</v>
      </c>
      <c r="S310" s="1">
        <f>INT(K310*O310*1)</f>
        <v>68</v>
      </c>
      <c r="T310" s="1">
        <f>INT(K310*O310*0.7)</f>
        <v>47</v>
      </c>
      <c r="U310" s="1">
        <f>INT(L310*O310*1)</f>
        <v>45</v>
      </c>
      <c r="V310" s="1">
        <f>INT(L310*O310*0.7)</f>
        <v>31</v>
      </c>
      <c r="W310" s="1">
        <f>SUM(Q310,S310,U310)</f>
        <v>165</v>
      </c>
    </row>
    <row r="311" spans="2:23" hidden="1">
      <c r="B311" s="26"/>
      <c r="C311" s="16">
        <v>309</v>
      </c>
      <c r="D311" s="26"/>
      <c r="E311" s="26"/>
      <c r="F311" s="2" t="s">
        <v>311</v>
      </c>
      <c r="G311" s="4" t="str">
        <f>VLOOKUP(D311,兵种!B:D,2,0)</f>
        <v>老百姓</v>
      </c>
      <c r="H311" s="18">
        <f>VLOOKUP(D311,兵种!B:D,3,0)</f>
        <v>100</v>
      </c>
      <c r="I311" s="16" t="str">
        <f>VLOOKUP(E311,绝技!B:C,2,0)</f>
        <v>无</v>
      </c>
      <c r="J311" s="31">
        <v>63</v>
      </c>
      <c r="K311" s="31">
        <v>71</v>
      </c>
      <c r="L311" s="31">
        <v>38</v>
      </c>
      <c r="M311" s="33">
        <v>7</v>
      </c>
      <c r="N311" s="1">
        <f>SUM(J311:M311)</f>
        <v>179</v>
      </c>
      <c r="O311" s="34">
        <v>1</v>
      </c>
      <c r="P311" s="1">
        <f>INT(O311*(H311+J311+K311))</f>
        <v>234</v>
      </c>
      <c r="Q311" s="1">
        <f>INT(J311*O311*1)</f>
        <v>63</v>
      </c>
      <c r="R311" s="1">
        <f>INT(J311*O311*0.7)</f>
        <v>44</v>
      </c>
      <c r="S311" s="1">
        <f>INT(K311*O311*1)</f>
        <v>71</v>
      </c>
      <c r="T311" s="1">
        <f>INT(K311*O311*0.7)</f>
        <v>49</v>
      </c>
      <c r="U311" s="1">
        <f>INT(L311*O311*1)</f>
        <v>38</v>
      </c>
      <c r="V311" s="1">
        <f>INT(L311*O311*0.7)</f>
        <v>26</v>
      </c>
      <c r="W311" s="1">
        <f>SUM(Q311,S311,U311)</f>
        <v>172</v>
      </c>
    </row>
    <row r="312" spans="2:23" hidden="1">
      <c r="B312" s="26"/>
      <c r="C312" s="16">
        <v>310</v>
      </c>
      <c r="D312" s="26"/>
      <c r="E312" s="26"/>
      <c r="F312" s="2" t="s">
        <v>312</v>
      </c>
      <c r="G312" s="4" t="str">
        <f>VLOOKUP(D312,兵种!B:D,2,0)</f>
        <v>老百姓</v>
      </c>
      <c r="H312" s="18">
        <f>VLOOKUP(D312,兵种!B:D,3,0)</f>
        <v>100</v>
      </c>
      <c r="I312" s="16" t="str">
        <f>VLOOKUP(E312,绝技!B:C,2,0)</f>
        <v>无</v>
      </c>
      <c r="J312" s="31">
        <v>4</v>
      </c>
      <c r="K312" s="31">
        <v>6</v>
      </c>
      <c r="L312" s="31">
        <v>36</v>
      </c>
      <c r="M312" s="33">
        <v>42</v>
      </c>
      <c r="N312" s="1">
        <f>SUM(J312:M312)</f>
        <v>88</v>
      </c>
      <c r="O312" s="34">
        <v>1</v>
      </c>
      <c r="P312" s="1">
        <f>INT(O312*(H312+J312+K312))</f>
        <v>110</v>
      </c>
      <c r="Q312" s="1">
        <f>INT(J312*O312*1)</f>
        <v>4</v>
      </c>
      <c r="R312" s="1">
        <f>INT(J312*O312*0.7)</f>
        <v>2</v>
      </c>
      <c r="S312" s="1">
        <f>INT(K312*O312*1)</f>
        <v>6</v>
      </c>
      <c r="T312" s="1">
        <f>INT(K312*O312*0.7)</f>
        <v>4</v>
      </c>
      <c r="U312" s="1">
        <f>INT(L312*O312*1)</f>
        <v>36</v>
      </c>
      <c r="V312" s="1">
        <f>INT(L312*O312*0.7)</f>
        <v>25</v>
      </c>
      <c r="W312" s="1">
        <f>SUM(Q312,S312,U312)</f>
        <v>46</v>
      </c>
    </row>
    <row r="313" spans="2:23" hidden="1">
      <c r="B313" s="26"/>
      <c r="C313" s="16">
        <v>311</v>
      </c>
      <c r="D313" s="26"/>
      <c r="E313" s="26"/>
      <c r="F313" s="2" t="s">
        <v>313</v>
      </c>
      <c r="G313" s="4" t="str">
        <f>VLOOKUP(D313,兵种!B:D,2,0)</f>
        <v>老百姓</v>
      </c>
      <c r="H313" s="18">
        <f>VLOOKUP(D313,兵种!B:D,3,0)</f>
        <v>100</v>
      </c>
      <c r="I313" s="16" t="str">
        <f>VLOOKUP(E313,绝技!B:C,2,0)</f>
        <v>无</v>
      </c>
      <c r="J313" s="31">
        <v>70</v>
      </c>
      <c r="K313" s="31">
        <v>64</v>
      </c>
      <c r="L313" s="31">
        <v>66</v>
      </c>
      <c r="M313" s="33">
        <v>59</v>
      </c>
      <c r="N313" s="1">
        <f>SUM(J313:M313)</f>
        <v>259</v>
      </c>
      <c r="O313" s="34">
        <v>1</v>
      </c>
      <c r="P313" s="1">
        <f>INT(O313*(H313+J313+K313))</f>
        <v>234</v>
      </c>
      <c r="Q313" s="1">
        <f>INT(J313*O313*1)</f>
        <v>70</v>
      </c>
      <c r="R313" s="1">
        <f>INT(J313*O313*0.7)</f>
        <v>49</v>
      </c>
      <c r="S313" s="1">
        <f>INT(K313*O313*1)</f>
        <v>64</v>
      </c>
      <c r="T313" s="1">
        <f>INT(K313*O313*0.7)</f>
        <v>44</v>
      </c>
      <c r="U313" s="1">
        <f>INT(L313*O313*1)</f>
        <v>66</v>
      </c>
      <c r="V313" s="1">
        <f>INT(L313*O313*0.7)</f>
        <v>46</v>
      </c>
      <c r="W313" s="1">
        <f>SUM(Q313,S313,U313)</f>
        <v>200</v>
      </c>
    </row>
    <row r="314" spans="2:23" hidden="1">
      <c r="B314" s="26"/>
      <c r="C314" s="16">
        <v>312</v>
      </c>
      <c r="D314" s="26"/>
      <c r="E314" s="26"/>
      <c r="F314" s="2" t="s">
        <v>314</v>
      </c>
      <c r="G314" s="4" t="str">
        <f>VLOOKUP(D314,兵种!B:D,2,0)</f>
        <v>老百姓</v>
      </c>
      <c r="H314" s="18">
        <f>VLOOKUP(D314,兵种!B:D,3,0)</f>
        <v>100</v>
      </c>
      <c r="I314" s="16" t="str">
        <f>VLOOKUP(E314,绝技!B:C,2,0)</f>
        <v>无</v>
      </c>
      <c r="J314" s="31">
        <v>61</v>
      </c>
      <c r="K314" s="31">
        <v>64</v>
      </c>
      <c r="L314" s="31">
        <v>34</v>
      </c>
      <c r="M314" s="33">
        <v>37</v>
      </c>
      <c r="N314" s="1">
        <f>SUM(J314:M314)</f>
        <v>196</v>
      </c>
      <c r="O314" s="34">
        <v>1</v>
      </c>
      <c r="P314" s="1">
        <f>INT(O314*(H314+J314+K314))</f>
        <v>225</v>
      </c>
      <c r="Q314" s="1">
        <f>INT(J314*O314*1)</f>
        <v>61</v>
      </c>
      <c r="R314" s="1">
        <f>INT(J314*O314*0.7)</f>
        <v>42</v>
      </c>
      <c r="S314" s="1">
        <f>INT(K314*O314*1)</f>
        <v>64</v>
      </c>
      <c r="T314" s="1">
        <f>INT(K314*O314*0.7)</f>
        <v>44</v>
      </c>
      <c r="U314" s="1">
        <f>INT(L314*O314*1)</f>
        <v>34</v>
      </c>
      <c r="V314" s="1">
        <f>INT(L314*O314*0.7)</f>
        <v>23</v>
      </c>
      <c r="W314" s="1">
        <f>SUM(Q314,S314,U314)</f>
        <v>159</v>
      </c>
    </row>
    <row r="315" spans="2:23" hidden="1">
      <c r="B315" s="26"/>
      <c r="C315" s="16">
        <v>313</v>
      </c>
      <c r="D315" s="26"/>
      <c r="E315" s="26"/>
      <c r="F315" s="2" t="s">
        <v>315</v>
      </c>
      <c r="G315" s="4" t="str">
        <f>VLOOKUP(D315,兵种!B:D,2,0)</f>
        <v>老百姓</v>
      </c>
      <c r="H315" s="18">
        <f>VLOOKUP(D315,兵种!B:D,3,0)</f>
        <v>100</v>
      </c>
      <c r="I315" s="16" t="str">
        <f>VLOOKUP(E315,绝技!B:C,2,0)</f>
        <v>无</v>
      </c>
      <c r="J315" s="31">
        <v>74</v>
      </c>
      <c r="K315" s="31">
        <v>72</v>
      </c>
      <c r="L315" s="31">
        <v>41</v>
      </c>
      <c r="M315" s="33">
        <v>48</v>
      </c>
      <c r="N315" s="1">
        <f>SUM(J315:M315)</f>
        <v>235</v>
      </c>
      <c r="O315" s="34">
        <v>1</v>
      </c>
      <c r="P315" s="1">
        <f>INT(O315*(H315+J315+K315))</f>
        <v>246</v>
      </c>
      <c r="Q315" s="1">
        <f>INT(J315*O315*1)</f>
        <v>74</v>
      </c>
      <c r="R315" s="1">
        <f>INT(J315*O315*0.7)</f>
        <v>51</v>
      </c>
      <c r="S315" s="1">
        <f>INT(K315*O315*1)</f>
        <v>72</v>
      </c>
      <c r="T315" s="1">
        <f>INT(K315*O315*0.7)</f>
        <v>50</v>
      </c>
      <c r="U315" s="1">
        <f>INT(L315*O315*1)</f>
        <v>41</v>
      </c>
      <c r="V315" s="1">
        <f>INT(L315*O315*0.7)</f>
        <v>28</v>
      </c>
      <c r="W315" s="1">
        <f>SUM(Q315,S315,U315)</f>
        <v>187</v>
      </c>
    </row>
    <row r="316" spans="2:23" hidden="1">
      <c r="B316" s="26"/>
      <c r="C316" s="16">
        <v>314</v>
      </c>
      <c r="D316" s="26">
        <v>4</v>
      </c>
      <c r="E316" s="26"/>
      <c r="F316" s="2" t="s">
        <v>316</v>
      </c>
      <c r="G316" s="4" t="str">
        <f>VLOOKUP(D316,兵种!B:D,2,0)</f>
        <v>弓弩手</v>
      </c>
      <c r="H316" s="18">
        <f>VLOOKUP(D316,兵种!B:D,3,0)</f>
        <v>150</v>
      </c>
      <c r="I316" s="16" t="str">
        <f>VLOOKUP(E316,绝技!B:C,2,0)</f>
        <v>无</v>
      </c>
      <c r="J316" s="31">
        <v>73</v>
      </c>
      <c r="K316" s="31">
        <v>71</v>
      </c>
      <c r="L316" s="31">
        <v>80</v>
      </c>
      <c r="M316" s="33">
        <v>62</v>
      </c>
      <c r="N316" s="1">
        <f>SUM(J316:M316)</f>
        <v>286</v>
      </c>
      <c r="O316" s="34">
        <v>1</v>
      </c>
      <c r="P316" s="1">
        <f>INT(O316*(H316+J316+K316))</f>
        <v>294</v>
      </c>
      <c r="Q316" s="1">
        <f>INT(J316*O316*1)</f>
        <v>73</v>
      </c>
      <c r="R316" s="1">
        <f>INT(J316*O316*0.7)</f>
        <v>51</v>
      </c>
      <c r="S316" s="1">
        <f>INT(K316*O316*1)</f>
        <v>71</v>
      </c>
      <c r="T316" s="1">
        <f>INT(K316*O316*0.7)</f>
        <v>49</v>
      </c>
      <c r="U316" s="1">
        <f>INT(L316*O316*1)</f>
        <v>80</v>
      </c>
      <c r="V316" s="1">
        <f>INT(L316*O316*0.7)</f>
        <v>56</v>
      </c>
      <c r="W316" s="1">
        <f>SUM(Q316,S316,U316)</f>
        <v>224</v>
      </c>
    </row>
    <row r="317" spans="2:23" hidden="1">
      <c r="B317" s="26"/>
      <c r="C317" s="16">
        <v>315</v>
      </c>
      <c r="D317" s="26"/>
      <c r="E317" s="26"/>
      <c r="F317" s="2" t="s">
        <v>317</v>
      </c>
      <c r="G317" s="4" t="str">
        <f>VLOOKUP(D317,兵种!B:D,2,0)</f>
        <v>老百姓</v>
      </c>
      <c r="H317" s="18">
        <f>VLOOKUP(D317,兵种!B:D,3,0)</f>
        <v>100</v>
      </c>
      <c r="I317" s="16" t="str">
        <f>VLOOKUP(E317,绝技!B:C,2,0)</f>
        <v>无</v>
      </c>
      <c r="J317" s="31">
        <v>61</v>
      </c>
      <c r="K317" s="31">
        <v>68</v>
      </c>
      <c r="L317" s="31">
        <v>66</v>
      </c>
      <c r="M317" s="33">
        <v>50</v>
      </c>
      <c r="N317" s="1">
        <f>SUM(J317:M317)</f>
        <v>245</v>
      </c>
      <c r="O317" s="34">
        <v>1</v>
      </c>
      <c r="P317" s="1">
        <f>INT(O317*(H317+J317+K317))</f>
        <v>229</v>
      </c>
      <c r="Q317" s="1">
        <f>INT(J317*O317*1)</f>
        <v>61</v>
      </c>
      <c r="R317" s="1">
        <f>INT(J317*O317*0.7)</f>
        <v>42</v>
      </c>
      <c r="S317" s="1">
        <f>INT(K317*O317*1)</f>
        <v>68</v>
      </c>
      <c r="T317" s="1">
        <f>INT(K317*O317*0.7)</f>
        <v>47</v>
      </c>
      <c r="U317" s="1">
        <f>INT(L317*O317*1)</f>
        <v>66</v>
      </c>
      <c r="V317" s="1">
        <f>INT(L317*O317*0.7)</f>
        <v>46</v>
      </c>
      <c r="W317" s="1">
        <f>SUM(Q317,S317,U317)</f>
        <v>195</v>
      </c>
    </row>
    <row r="318" spans="2:23" hidden="1">
      <c r="B318" s="26"/>
      <c r="C318" s="16">
        <v>316</v>
      </c>
      <c r="D318" s="26"/>
      <c r="E318" s="26"/>
      <c r="F318" s="2" t="s">
        <v>318</v>
      </c>
      <c r="G318" s="4" t="str">
        <f>VLOOKUP(D318,兵种!B:D,2,0)</f>
        <v>老百姓</v>
      </c>
      <c r="H318" s="18">
        <f>VLOOKUP(D318,兵种!B:D,3,0)</f>
        <v>100</v>
      </c>
      <c r="I318" s="16" t="str">
        <f>VLOOKUP(E318,绝技!B:C,2,0)</f>
        <v>无</v>
      </c>
      <c r="J318" s="31">
        <v>69</v>
      </c>
      <c r="K318" s="31">
        <v>71</v>
      </c>
      <c r="L318" s="31">
        <v>56</v>
      </c>
      <c r="M318" s="33">
        <v>53</v>
      </c>
      <c r="N318" s="1">
        <f>SUM(J318:M318)</f>
        <v>249</v>
      </c>
      <c r="O318" s="34">
        <v>1</v>
      </c>
      <c r="P318" s="1">
        <f>INT(O318*(H318+J318+K318))</f>
        <v>240</v>
      </c>
      <c r="Q318" s="1">
        <f>INT(J318*O318*1)</f>
        <v>69</v>
      </c>
      <c r="R318" s="1">
        <f>INT(J318*O318*0.7)</f>
        <v>48</v>
      </c>
      <c r="S318" s="1">
        <f>INT(K318*O318*1)</f>
        <v>71</v>
      </c>
      <c r="T318" s="1">
        <f>INT(K318*O318*0.7)</f>
        <v>49</v>
      </c>
      <c r="U318" s="1">
        <f>INT(L318*O318*1)</f>
        <v>56</v>
      </c>
      <c r="V318" s="1">
        <f>INT(L318*O318*0.7)</f>
        <v>39</v>
      </c>
      <c r="W318" s="1">
        <f>SUM(Q318,S318,U318)</f>
        <v>196</v>
      </c>
    </row>
    <row r="319" spans="2:23" hidden="1">
      <c r="B319" s="26"/>
      <c r="C319" s="16">
        <v>317</v>
      </c>
      <c r="D319" s="26"/>
      <c r="E319" s="26"/>
      <c r="F319" s="2" t="s">
        <v>319</v>
      </c>
      <c r="G319" s="4" t="str">
        <f>VLOOKUP(D319,兵种!B:D,2,0)</f>
        <v>老百姓</v>
      </c>
      <c r="H319" s="18">
        <f>VLOOKUP(D319,兵种!B:D,3,0)</f>
        <v>100</v>
      </c>
      <c r="I319" s="16" t="str">
        <f>VLOOKUP(E319,绝技!B:C,2,0)</f>
        <v>无</v>
      </c>
      <c r="J319" s="31">
        <v>49</v>
      </c>
      <c r="K319" s="31">
        <v>18</v>
      </c>
      <c r="L319" s="31">
        <v>64</v>
      </c>
      <c r="M319" s="33">
        <v>74</v>
      </c>
      <c r="N319" s="1">
        <f>SUM(J319:M319)</f>
        <v>205</v>
      </c>
      <c r="O319" s="34">
        <v>1</v>
      </c>
      <c r="P319" s="1">
        <f>INT(O319*(H319+J319+K319))</f>
        <v>167</v>
      </c>
      <c r="Q319" s="1">
        <f>INT(J319*O319*1)</f>
        <v>49</v>
      </c>
      <c r="R319" s="1">
        <f>INT(J319*O319*0.7)</f>
        <v>34</v>
      </c>
      <c r="S319" s="1">
        <f>INT(K319*O319*1)</f>
        <v>18</v>
      </c>
      <c r="T319" s="1">
        <f>INT(K319*O319*0.7)</f>
        <v>12</v>
      </c>
      <c r="U319" s="1">
        <f>INT(L319*O319*1)</f>
        <v>64</v>
      </c>
      <c r="V319" s="1">
        <f>INT(L319*O319*0.7)</f>
        <v>44</v>
      </c>
      <c r="W319" s="1">
        <f>SUM(Q319,S319,U319)</f>
        <v>131</v>
      </c>
    </row>
    <row r="320" spans="2:23" hidden="1">
      <c r="B320" s="26"/>
      <c r="C320" s="16">
        <v>318</v>
      </c>
      <c r="D320" s="26"/>
      <c r="E320" s="26"/>
      <c r="F320" s="2" t="s">
        <v>320</v>
      </c>
      <c r="G320" s="4" t="str">
        <f>VLOOKUP(D320,兵种!B:D,2,0)</f>
        <v>老百姓</v>
      </c>
      <c r="H320" s="18">
        <f>VLOOKUP(D320,兵种!B:D,3,0)</f>
        <v>100</v>
      </c>
      <c r="I320" s="16" t="str">
        <f>VLOOKUP(E320,绝技!B:C,2,0)</f>
        <v>无</v>
      </c>
      <c r="J320" s="31">
        <v>17</v>
      </c>
      <c r="K320" s="31">
        <v>15</v>
      </c>
      <c r="L320" s="31">
        <v>68</v>
      </c>
      <c r="M320" s="33">
        <v>72</v>
      </c>
      <c r="N320" s="1">
        <f>SUM(J320:M320)</f>
        <v>172</v>
      </c>
      <c r="O320" s="34">
        <v>1</v>
      </c>
      <c r="P320" s="1">
        <f>INT(O320*(H320+J320+K320))</f>
        <v>132</v>
      </c>
      <c r="Q320" s="1">
        <f>INT(J320*O320*1)</f>
        <v>17</v>
      </c>
      <c r="R320" s="1">
        <f>INT(J320*O320*0.7)</f>
        <v>11</v>
      </c>
      <c r="S320" s="1">
        <f>INT(K320*O320*1)</f>
        <v>15</v>
      </c>
      <c r="T320" s="1">
        <f>INT(K320*O320*0.7)</f>
        <v>10</v>
      </c>
      <c r="U320" s="1">
        <f>INT(L320*O320*1)</f>
        <v>68</v>
      </c>
      <c r="V320" s="1">
        <f>INT(L320*O320*0.7)</f>
        <v>47</v>
      </c>
      <c r="W320" s="1">
        <f>SUM(Q320,S320,U320)</f>
        <v>100</v>
      </c>
    </row>
    <row r="321" spans="2:23" hidden="1">
      <c r="B321" s="26"/>
      <c r="C321" s="16">
        <v>319</v>
      </c>
      <c r="D321" s="26">
        <v>4</v>
      </c>
      <c r="E321" s="26"/>
      <c r="F321" s="2" t="s">
        <v>321</v>
      </c>
      <c r="G321" s="4" t="str">
        <f>VLOOKUP(D321,兵种!B:D,2,0)</f>
        <v>弓弩手</v>
      </c>
      <c r="H321" s="18">
        <f>VLOOKUP(D321,兵种!B:D,3,0)</f>
        <v>150</v>
      </c>
      <c r="I321" s="16" t="str">
        <f>VLOOKUP(E321,绝技!B:C,2,0)</f>
        <v>无</v>
      </c>
      <c r="J321" s="31">
        <v>34</v>
      </c>
      <c r="K321" s="31">
        <v>16</v>
      </c>
      <c r="L321" s="31">
        <v>72</v>
      </c>
      <c r="M321" s="33">
        <v>80</v>
      </c>
      <c r="N321" s="1">
        <f>SUM(J321:M321)</f>
        <v>202</v>
      </c>
      <c r="O321" s="34">
        <v>1</v>
      </c>
      <c r="P321" s="1">
        <f>INT(O321*(H321+J321+K321))</f>
        <v>200</v>
      </c>
      <c r="Q321" s="1">
        <f>INT(J321*O321*1)</f>
        <v>34</v>
      </c>
      <c r="R321" s="1">
        <f>INT(J321*O321*0.7)</f>
        <v>23</v>
      </c>
      <c r="S321" s="1">
        <f>INT(K321*O321*1)</f>
        <v>16</v>
      </c>
      <c r="T321" s="1">
        <f>INT(K321*O321*0.7)</f>
        <v>11</v>
      </c>
      <c r="U321" s="1">
        <f>INT(L321*O321*1)</f>
        <v>72</v>
      </c>
      <c r="V321" s="1">
        <f>INT(L321*O321*0.7)</f>
        <v>50</v>
      </c>
      <c r="W321" s="1">
        <f>SUM(Q321,S321,U321)</f>
        <v>122</v>
      </c>
    </row>
    <row r="322" spans="2:23" hidden="1">
      <c r="B322" s="26"/>
      <c r="C322" s="16">
        <v>320</v>
      </c>
      <c r="D322" s="26"/>
      <c r="E322" s="26"/>
      <c r="F322" s="2" t="s">
        <v>322</v>
      </c>
      <c r="G322" s="4" t="str">
        <f>VLOOKUP(D322,兵种!B:D,2,0)</f>
        <v>老百姓</v>
      </c>
      <c r="H322" s="18">
        <f>VLOOKUP(D322,兵种!B:D,3,0)</f>
        <v>100</v>
      </c>
      <c r="I322" s="16" t="str">
        <f>VLOOKUP(E322,绝技!B:C,2,0)</f>
        <v>无</v>
      </c>
      <c r="J322" s="31">
        <v>61</v>
      </c>
      <c r="K322" s="31">
        <v>68</v>
      </c>
      <c r="L322" s="31">
        <v>44</v>
      </c>
      <c r="M322" s="33">
        <v>32</v>
      </c>
      <c r="N322" s="1">
        <f>SUM(J322:M322)</f>
        <v>205</v>
      </c>
      <c r="O322" s="34">
        <v>1</v>
      </c>
      <c r="P322" s="1">
        <f>INT(O322*(H322+J322+K322))</f>
        <v>229</v>
      </c>
      <c r="Q322" s="1">
        <f>INT(J322*O322*1)</f>
        <v>61</v>
      </c>
      <c r="R322" s="1">
        <f>INT(J322*O322*0.7)</f>
        <v>42</v>
      </c>
      <c r="S322" s="1">
        <f>INT(K322*O322*1)</f>
        <v>68</v>
      </c>
      <c r="T322" s="1">
        <f>INT(K322*O322*0.7)</f>
        <v>47</v>
      </c>
      <c r="U322" s="1">
        <f>INT(L322*O322*1)</f>
        <v>44</v>
      </c>
      <c r="V322" s="1">
        <f>INT(L322*O322*0.7)</f>
        <v>30</v>
      </c>
      <c r="W322" s="1">
        <f>SUM(Q322,S322,U322)</f>
        <v>173</v>
      </c>
    </row>
    <row r="323" spans="2:23" hidden="1">
      <c r="B323" s="26"/>
      <c r="C323" s="16">
        <v>321</v>
      </c>
      <c r="D323" s="26"/>
      <c r="E323" s="26"/>
      <c r="F323" s="2" t="s">
        <v>323</v>
      </c>
      <c r="G323" s="4" t="str">
        <f>VLOOKUP(D323,兵种!B:D,2,0)</f>
        <v>老百姓</v>
      </c>
      <c r="H323" s="18">
        <f>VLOOKUP(D323,兵种!B:D,3,0)</f>
        <v>100</v>
      </c>
      <c r="I323" s="16" t="str">
        <f>VLOOKUP(E323,绝技!B:C,2,0)</f>
        <v>无</v>
      </c>
      <c r="J323" s="31">
        <v>60</v>
      </c>
      <c r="K323" s="31">
        <v>63</v>
      </c>
      <c r="L323" s="31">
        <v>38</v>
      </c>
      <c r="M323" s="33">
        <v>43</v>
      </c>
      <c r="N323" s="1">
        <f>SUM(J323:M323)</f>
        <v>204</v>
      </c>
      <c r="O323" s="34">
        <v>1</v>
      </c>
      <c r="P323" s="1">
        <f>INT(O323*(H323+J323+K323))</f>
        <v>223</v>
      </c>
      <c r="Q323" s="1">
        <f>INT(J323*O323*1)</f>
        <v>60</v>
      </c>
      <c r="R323" s="1">
        <f>INT(J323*O323*0.7)</f>
        <v>42</v>
      </c>
      <c r="S323" s="1">
        <f>INT(K323*O323*1)</f>
        <v>63</v>
      </c>
      <c r="T323" s="1">
        <f>INT(K323*O323*0.7)</f>
        <v>44</v>
      </c>
      <c r="U323" s="1">
        <f>INT(L323*O323*1)</f>
        <v>38</v>
      </c>
      <c r="V323" s="1">
        <f>INT(L323*O323*0.7)</f>
        <v>26</v>
      </c>
      <c r="W323" s="1">
        <f>SUM(Q323,S323,U323)</f>
        <v>161</v>
      </c>
    </row>
    <row r="324" spans="2:23" hidden="1">
      <c r="B324" s="26"/>
      <c r="C324" s="16">
        <v>322</v>
      </c>
      <c r="D324" s="26"/>
      <c r="E324" s="26"/>
      <c r="F324" s="2" t="s">
        <v>324</v>
      </c>
      <c r="G324" s="4" t="str">
        <f>VLOOKUP(D324,兵种!B:D,2,0)</f>
        <v>老百姓</v>
      </c>
      <c r="H324" s="18">
        <f>VLOOKUP(D324,兵种!B:D,3,0)</f>
        <v>100</v>
      </c>
      <c r="I324" s="16" t="str">
        <f>VLOOKUP(E324,绝技!B:C,2,0)</f>
        <v>无</v>
      </c>
      <c r="J324" s="31">
        <v>49</v>
      </c>
      <c r="K324" s="31">
        <v>69</v>
      </c>
      <c r="L324" s="31">
        <v>61</v>
      </c>
      <c r="M324" s="33">
        <v>70</v>
      </c>
      <c r="N324" s="1">
        <f>SUM(J324:M324)</f>
        <v>249</v>
      </c>
      <c r="O324" s="34">
        <v>1</v>
      </c>
      <c r="P324" s="1">
        <f>INT(O324*(H324+J324+K324))</f>
        <v>218</v>
      </c>
      <c r="Q324" s="1">
        <f>INT(J324*O324*1)</f>
        <v>49</v>
      </c>
      <c r="R324" s="1">
        <f>INT(J324*O324*0.7)</f>
        <v>34</v>
      </c>
      <c r="S324" s="1">
        <f>INT(K324*O324*1)</f>
        <v>69</v>
      </c>
      <c r="T324" s="1">
        <f>INT(K324*O324*0.7)</f>
        <v>48</v>
      </c>
      <c r="U324" s="1">
        <f>INT(L324*O324*1)</f>
        <v>61</v>
      </c>
      <c r="V324" s="1">
        <f>INT(L324*O324*0.7)</f>
        <v>42</v>
      </c>
      <c r="W324" s="1">
        <f>SUM(Q324,S324,U324)</f>
        <v>179</v>
      </c>
    </row>
    <row r="325" spans="2:23" hidden="1">
      <c r="B325" s="26"/>
      <c r="C325" s="16">
        <v>323</v>
      </c>
      <c r="D325" s="26"/>
      <c r="E325" s="26"/>
      <c r="F325" s="2" t="s">
        <v>325</v>
      </c>
      <c r="G325" s="4" t="str">
        <f>VLOOKUP(D325,兵种!B:D,2,0)</f>
        <v>老百姓</v>
      </c>
      <c r="H325" s="18">
        <f>VLOOKUP(D325,兵种!B:D,3,0)</f>
        <v>100</v>
      </c>
      <c r="I325" s="16" t="str">
        <f>VLOOKUP(E325,绝技!B:C,2,0)</f>
        <v>无</v>
      </c>
      <c r="J325" s="31">
        <v>71</v>
      </c>
      <c r="K325" s="31">
        <v>68</v>
      </c>
      <c r="L325" s="31">
        <v>43</v>
      </c>
      <c r="M325" s="33">
        <v>49</v>
      </c>
      <c r="N325" s="1">
        <f>SUM(J325:M325)</f>
        <v>231</v>
      </c>
      <c r="O325" s="34">
        <v>1</v>
      </c>
      <c r="P325" s="1">
        <f>INT(O325*(H325+J325+K325))</f>
        <v>239</v>
      </c>
      <c r="Q325" s="1">
        <f>INT(J325*O325*1)</f>
        <v>71</v>
      </c>
      <c r="R325" s="1">
        <f>INT(J325*O325*0.7)</f>
        <v>49</v>
      </c>
      <c r="S325" s="1">
        <f>INT(K325*O325*1)</f>
        <v>68</v>
      </c>
      <c r="T325" s="1">
        <f>INT(K325*O325*0.7)</f>
        <v>47</v>
      </c>
      <c r="U325" s="1">
        <f>INT(L325*O325*1)</f>
        <v>43</v>
      </c>
      <c r="V325" s="1">
        <f>INT(L325*O325*0.7)</f>
        <v>30</v>
      </c>
      <c r="W325" s="1">
        <f>SUM(Q325,S325,U325)</f>
        <v>182</v>
      </c>
    </row>
    <row r="326" spans="2:23" hidden="1">
      <c r="B326" s="26"/>
      <c r="C326" s="16">
        <v>324</v>
      </c>
      <c r="D326" s="26"/>
      <c r="E326" s="26"/>
      <c r="F326" s="2" t="s">
        <v>326</v>
      </c>
      <c r="G326" s="4" t="str">
        <f>VLOOKUP(D326,兵种!B:D,2,0)</f>
        <v>老百姓</v>
      </c>
      <c r="H326" s="18">
        <f>VLOOKUP(D326,兵种!B:D,3,0)</f>
        <v>100</v>
      </c>
      <c r="I326" s="16" t="str">
        <f>VLOOKUP(E326,绝技!B:C,2,0)</f>
        <v>无</v>
      </c>
      <c r="J326" s="31">
        <v>2</v>
      </c>
      <c r="K326" s="31">
        <v>4</v>
      </c>
      <c r="L326" s="31">
        <v>12</v>
      </c>
      <c r="M326" s="33">
        <v>41</v>
      </c>
      <c r="N326" s="1">
        <f>SUM(J326:M326)</f>
        <v>59</v>
      </c>
      <c r="O326" s="34">
        <v>1</v>
      </c>
      <c r="P326" s="1">
        <f>INT(O326*(H326+J326+K326))</f>
        <v>106</v>
      </c>
      <c r="Q326" s="1">
        <f>INT(J326*O326*1)</f>
        <v>2</v>
      </c>
      <c r="R326" s="1">
        <f>INT(J326*O326*0.7)</f>
        <v>1</v>
      </c>
      <c r="S326" s="1">
        <f>INT(K326*O326*1)</f>
        <v>4</v>
      </c>
      <c r="T326" s="1">
        <f>INT(K326*O326*0.7)</f>
        <v>2</v>
      </c>
      <c r="U326" s="1">
        <f>INT(L326*O326*1)</f>
        <v>12</v>
      </c>
      <c r="V326" s="1">
        <f>INT(L326*O326*0.7)</f>
        <v>8</v>
      </c>
      <c r="W326" s="1">
        <f>SUM(Q326,S326,U326)</f>
        <v>18</v>
      </c>
    </row>
    <row r="327" spans="2:23" hidden="1">
      <c r="B327" s="26"/>
      <c r="C327" s="16">
        <v>325</v>
      </c>
      <c r="D327" s="26"/>
      <c r="E327" s="26"/>
      <c r="F327" s="2" t="s">
        <v>327</v>
      </c>
      <c r="G327" s="4" t="str">
        <f>VLOOKUP(D327,兵种!B:D,2,0)</f>
        <v>老百姓</v>
      </c>
      <c r="H327" s="18">
        <f>VLOOKUP(D327,兵种!B:D,3,0)</f>
        <v>100</v>
      </c>
      <c r="I327" s="16" t="str">
        <f>VLOOKUP(E327,绝技!B:C,2,0)</f>
        <v>无</v>
      </c>
      <c r="J327" s="31">
        <v>78</v>
      </c>
      <c r="K327" s="31">
        <v>72</v>
      </c>
      <c r="L327" s="31">
        <v>71</v>
      </c>
      <c r="M327" s="33">
        <v>61</v>
      </c>
      <c r="N327" s="1">
        <f>SUM(J327:M327)</f>
        <v>282</v>
      </c>
      <c r="O327" s="34">
        <v>1</v>
      </c>
      <c r="P327" s="1">
        <f>INT(O327*(H327+J327+K327))</f>
        <v>250</v>
      </c>
      <c r="Q327" s="1">
        <f>INT(J327*O327*1)</f>
        <v>78</v>
      </c>
      <c r="R327" s="1">
        <f>INT(J327*O327*0.7)</f>
        <v>54</v>
      </c>
      <c r="S327" s="1">
        <f>INT(K327*O327*1)</f>
        <v>72</v>
      </c>
      <c r="T327" s="1">
        <f>INT(K327*O327*0.7)</f>
        <v>50</v>
      </c>
      <c r="U327" s="1">
        <f>INT(L327*O327*1)</f>
        <v>71</v>
      </c>
      <c r="V327" s="1">
        <f>INT(L327*O327*0.7)</f>
        <v>49</v>
      </c>
      <c r="W327" s="1">
        <f>SUM(Q327,S327,U327)</f>
        <v>221</v>
      </c>
    </row>
    <row r="328" spans="2:23" hidden="1">
      <c r="B328" s="26"/>
      <c r="C328" s="16">
        <v>326</v>
      </c>
      <c r="D328" s="26"/>
      <c r="E328" s="26"/>
      <c r="F328" s="2" t="s">
        <v>328</v>
      </c>
      <c r="G328" s="4" t="str">
        <f>VLOOKUP(D328,兵种!B:D,2,0)</f>
        <v>老百姓</v>
      </c>
      <c r="H328" s="18">
        <f>VLOOKUP(D328,兵种!B:D,3,0)</f>
        <v>100</v>
      </c>
      <c r="I328" s="16" t="str">
        <f>VLOOKUP(E328,绝技!B:C,2,0)</f>
        <v>无</v>
      </c>
      <c r="J328" s="31">
        <v>67</v>
      </c>
      <c r="K328" s="31">
        <v>64</v>
      </c>
      <c r="L328" s="31">
        <v>39</v>
      </c>
      <c r="M328" s="33">
        <v>37</v>
      </c>
      <c r="N328" s="1">
        <f>SUM(J328:M328)</f>
        <v>207</v>
      </c>
      <c r="O328" s="34">
        <v>1</v>
      </c>
      <c r="P328" s="1">
        <f>INT(O328*(H328+J328+K328))</f>
        <v>231</v>
      </c>
      <c r="Q328" s="1">
        <f>INT(J328*O328*1)</f>
        <v>67</v>
      </c>
      <c r="R328" s="1">
        <f>INT(J328*O328*0.7)</f>
        <v>46</v>
      </c>
      <c r="S328" s="1">
        <f>INT(K328*O328*1)</f>
        <v>64</v>
      </c>
      <c r="T328" s="1">
        <f>INT(K328*O328*0.7)</f>
        <v>44</v>
      </c>
      <c r="U328" s="1">
        <f>INT(L328*O328*1)</f>
        <v>39</v>
      </c>
      <c r="V328" s="1">
        <f>INT(L328*O328*0.7)</f>
        <v>27</v>
      </c>
      <c r="W328" s="1">
        <f>SUM(Q328,S328,U328)</f>
        <v>170</v>
      </c>
    </row>
    <row r="329" spans="2:23" hidden="1">
      <c r="B329" s="26"/>
      <c r="C329" s="16">
        <v>327</v>
      </c>
      <c r="D329" s="26"/>
      <c r="E329" s="26"/>
      <c r="F329" s="2" t="s">
        <v>329</v>
      </c>
      <c r="G329" s="4" t="str">
        <f>VLOOKUP(D329,兵种!B:D,2,0)</f>
        <v>老百姓</v>
      </c>
      <c r="H329" s="18">
        <f>VLOOKUP(D329,兵种!B:D,3,0)</f>
        <v>100</v>
      </c>
      <c r="I329" s="16" t="str">
        <f>VLOOKUP(E329,绝技!B:C,2,0)</f>
        <v>无</v>
      </c>
      <c r="J329" s="31">
        <v>50</v>
      </c>
      <c r="K329" s="31">
        <v>43</v>
      </c>
      <c r="L329" s="31">
        <v>37</v>
      </c>
      <c r="M329" s="33">
        <v>52</v>
      </c>
      <c r="N329" s="1">
        <f>SUM(J329:M329)</f>
        <v>182</v>
      </c>
      <c r="O329" s="34">
        <v>1</v>
      </c>
      <c r="P329" s="1">
        <f>INT(O329*(H329+J329+K329))</f>
        <v>193</v>
      </c>
      <c r="Q329" s="1">
        <f>INT(J329*O329*1)</f>
        <v>50</v>
      </c>
      <c r="R329" s="1">
        <f>INT(J329*O329*0.7)</f>
        <v>35</v>
      </c>
      <c r="S329" s="1">
        <f>INT(K329*O329*1)</f>
        <v>43</v>
      </c>
      <c r="T329" s="1">
        <f>INT(K329*O329*0.7)</f>
        <v>30</v>
      </c>
      <c r="U329" s="1">
        <f>INT(L329*O329*1)</f>
        <v>37</v>
      </c>
      <c r="V329" s="1">
        <f>INT(L329*O329*0.7)</f>
        <v>25</v>
      </c>
      <c r="W329" s="1">
        <f>SUM(Q329,S329,U329)</f>
        <v>130</v>
      </c>
    </row>
    <row r="330" spans="2:23" hidden="1">
      <c r="B330" s="26"/>
      <c r="C330" s="16">
        <v>328</v>
      </c>
      <c r="D330" s="26">
        <v>4</v>
      </c>
      <c r="E330" s="26"/>
      <c r="F330" s="2" t="s">
        <v>330</v>
      </c>
      <c r="G330" s="4" t="str">
        <f>VLOOKUP(D330,兵种!B:D,2,0)</f>
        <v>弓弩手</v>
      </c>
      <c r="H330" s="18">
        <f>VLOOKUP(D330,兵种!B:D,3,0)</f>
        <v>150</v>
      </c>
      <c r="I330" s="16" t="str">
        <f>VLOOKUP(E330,绝技!B:C,2,0)</f>
        <v>无</v>
      </c>
      <c r="J330" s="31">
        <v>72</v>
      </c>
      <c r="K330" s="31">
        <v>52</v>
      </c>
      <c r="L330" s="31">
        <v>82</v>
      </c>
      <c r="M330" s="33">
        <v>82</v>
      </c>
      <c r="N330" s="1">
        <f>SUM(J330:M330)</f>
        <v>288</v>
      </c>
      <c r="O330" s="34">
        <v>1</v>
      </c>
      <c r="P330" s="1">
        <f>INT(O330*(H330+J330+K330))</f>
        <v>274</v>
      </c>
      <c r="Q330" s="1">
        <f>INT(J330*O330*1)</f>
        <v>72</v>
      </c>
      <c r="R330" s="1">
        <f>INT(J330*O330*0.7)</f>
        <v>50</v>
      </c>
      <c r="S330" s="1">
        <f>INT(K330*O330*1)</f>
        <v>52</v>
      </c>
      <c r="T330" s="1">
        <f>INT(K330*O330*0.7)</f>
        <v>36</v>
      </c>
      <c r="U330" s="1">
        <f>INT(L330*O330*1)</f>
        <v>82</v>
      </c>
      <c r="V330" s="1">
        <f>INT(L330*O330*0.7)</f>
        <v>57</v>
      </c>
      <c r="W330" s="1">
        <f>SUM(Q330,S330,U330)</f>
        <v>206</v>
      </c>
    </row>
    <row r="331" spans="2:23" hidden="1">
      <c r="B331" s="26"/>
      <c r="C331" s="16">
        <v>329</v>
      </c>
      <c r="D331" s="26"/>
      <c r="E331" s="26"/>
      <c r="F331" s="2" t="s">
        <v>331</v>
      </c>
      <c r="G331" s="4" t="str">
        <f>VLOOKUP(D331,兵种!B:D,2,0)</f>
        <v>老百姓</v>
      </c>
      <c r="H331" s="18">
        <f>VLOOKUP(D331,兵种!B:D,3,0)</f>
        <v>100</v>
      </c>
      <c r="I331" s="16" t="str">
        <f>VLOOKUP(E331,绝技!B:C,2,0)</f>
        <v>无</v>
      </c>
      <c r="J331" s="31">
        <v>13</v>
      </c>
      <c r="K331" s="31">
        <v>15</v>
      </c>
      <c r="L331" s="31">
        <v>30</v>
      </c>
      <c r="M331" s="33">
        <v>45</v>
      </c>
      <c r="N331" s="1">
        <f>SUM(J331:M331)</f>
        <v>103</v>
      </c>
      <c r="O331" s="34">
        <v>1</v>
      </c>
      <c r="P331" s="1">
        <f>INT(O331*(H331+J331+K331))</f>
        <v>128</v>
      </c>
      <c r="Q331" s="1">
        <f>INT(J331*O331*1)</f>
        <v>13</v>
      </c>
      <c r="R331" s="1">
        <f>INT(J331*O331*0.7)</f>
        <v>9</v>
      </c>
      <c r="S331" s="1">
        <f>INT(K331*O331*1)</f>
        <v>15</v>
      </c>
      <c r="T331" s="1">
        <f>INT(K331*O331*0.7)</f>
        <v>10</v>
      </c>
      <c r="U331" s="1">
        <f>INT(L331*O331*1)</f>
        <v>30</v>
      </c>
      <c r="V331" s="1">
        <f>INT(L331*O331*0.7)</f>
        <v>21</v>
      </c>
      <c r="W331" s="1">
        <f>SUM(Q331,S331,U331)</f>
        <v>58</v>
      </c>
    </row>
    <row r="332" spans="2:23" hidden="1">
      <c r="B332" s="26"/>
      <c r="C332" s="16">
        <v>330</v>
      </c>
      <c r="D332" s="26"/>
      <c r="E332" s="26"/>
      <c r="F332" s="2" t="s">
        <v>332</v>
      </c>
      <c r="G332" s="4" t="str">
        <f>VLOOKUP(D332,兵种!B:D,2,0)</f>
        <v>老百姓</v>
      </c>
      <c r="H332" s="18">
        <f>VLOOKUP(D332,兵种!B:D,3,0)</f>
        <v>100</v>
      </c>
      <c r="I332" s="16" t="str">
        <f>VLOOKUP(E332,绝技!B:C,2,0)</f>
        <v>无</v>
      </c>
      <c r="J332" s="31">
        <v>30</v>
      </c>
      <c r="K332" s="31">
        <v>26</v>
      </c>
      <c r="L332" s="31">
        <v>50</v>
      </c>
      <c r="M332" s="33">
        <v>53</v>
      </c>
      <c r="N332" s="1">
        <f>SUM(J332:M332)</f>
        <v>159</v>
      </c>
      <c r="O332" s="34">
        <v>1</v>
      </c>
      <c r="P332" s="1">
        <f>INT(O332*(H332+J332+K332))</f>
        <v>156</v>
      </c>
      <c r="Q332" s="1">
        <f>INT(J332*O332*1)</f>
        <v>30</v>
      </c>
      <c r="R332" s="1">
        <f>INT(J332*O332*0.7)</f>
        <v>21</v>
      </c>
      <c r="S332" s="1">
        <f>INT(K332*O332*1)</f>
        <v>26</v>
      </c>
      <c r="T332" s="1">
        <f>INT(K332*O332*0.7)</f>
        <v>18</v>
      </c>
      <c r="U332" s="1">
        <f>INT(L332*O332*1)</f>
        <v>50</v>
      </c>
      <c r="V332" s="1">
        <f>INT(L332*O332*0.7)</f>
        <v>35</v>
      </c>
      <c r="W332" s="1">
        <f>SUM(Q332,S332,U332)</f>
        <v>106</v>
      </c>
    </row>
    <row r="333" spans="2:23" hidden="1">
      <c r="B333" s="26"/>
      <c r="C333" s="16">
        <v>331</v>
      </c>
      <c r="D333" s="26"/>
      <c r="E333" s="26"/>
      <c r="F333" s="2" t="s">
        <v>333</v>
      </c>
      <c r="G333" s="4" t="str">
        <f>VLOOKUP(D333,兵种!B:D,2,0)</f>
        <v>老百姓</v>
      </c>
      <c r="H333" s="18">
        <f>VLOOKUP(D333,兵种!B:D,3,0)</f>
        <v>100</v>
      </c>
      <c r="I333" s="16" t="str">
        <f>VLOOKUP(E333,绝技!B:C,2,0)</f>
        <v>无</v>
      </c>
      <c r="J333" s="31">
        <v>74</v>
      </c>
      <c r="K333" s="31">
        <v>75</v>
      </c>
      <c r="L333" s="31">
        <v>58</v>
      </c>
      <c r="M333" s="33">
        <v>56</v>
      </c>
      <c r="N333" s="1">
        <f>SUM(J333:M333)</f>
        <v>263</v>
      </c>
      <c r="O333" s="34">
        <v>1</v>
      </c>
      <c r="P333" s="1">
        <f>INT(O333*(H333+J333+K333))</f>
        <v>249</v>
      </c>
      <c r="Q333" s="1">
        <f>INT(J333*O333*1)</f>
        <v>74</v>
      </c>
      <c r="R333" s="1">
        <f>INT(J333*O333*0.7)</f>
        <v>51</v>
      </c>
      <c r="S333" s="1">
        <f>INT(K333*O333*1)</f>
        <v>75</v>
      </c>
      <c r="T333" s="1">
        <f>INT(K333*O333*0.7)</f>
        <v>52</v>
      </c>
      <c r="U333" s="1">
        <f>INT(L333*O333*1)</f>
        <v>58</v>
      </c>
      <c r="V333" s="1">
        <f>INT(L333*O333*0.7)</f>
        <v>40</v>
      </c>
      <c r="W333" s="1">
        <f>SUM(Q333,S333,U333)</f>
        <v>207</v>
      </c>
    </row>
    <row r="334" spans="2:23" hidden="1">
      <c r="B334" s="26"/>
      <c r="C334" s="16">
        <v>332</v>
      </c>
      <c r="D334" s="26"/>
      <c r="E334" s="26"/>
      <c r="F334" s="2" t="s">
        <v>334</v>
      </c>
      <c r="G334" s="4" t="str">
        <f>VLOOKUP(D334,兵种!B:D,2,0)</f>
        <v>老百姓</v>
      </c>
      <c r="H334" s="18">
        <f>VLOOKUP(D334,兵种!B:D,3,0)</f>
        <v>100</v>
      </c>
      <c r="I334" s="16" t="str">
        <f>VLOOKUP(E334,绝技!B:C,2,0)</f>
        <v>无</v>
      </c>
      <c r="J334" s="31">
        <v>18</v>
      </c>
      <c r="K334" s="31">
        <v>34</v>
      </c>
      <c r="L334" s="31">
        <v>11</v>
      </c>
      <c r="M334" s="33">
        <v>13</v>
      </c>
      <c r="N334" s="1">
        <f>SUM(J334:M334)</f>
        <v>76</v>
      </c>
      <c r="O334" s="34">
        <v>1</v>
      </c>
      <c r="P334" s="1">
        <f>INT(O334*(H334+J334+K334))</f>
        <v>152</v>
      </c>
      <c r="Q334" s="1">
        <f>INT(J334*O334*1)</f>
        <v>18</v>
      </c>
      <c r="R334" s="1">
        <f>INT(J334*O334*0.7)</f>
        <v>12</v>
      </c>
      <c r="S334" s="1">
        <f>INT(K334*O334*1)</f>
        <v>34</v>
      </c>
      <c r="T334" s="1">
        <f>INT(K334*O334*0.7)</f>
        <v>23</v>
      </c>
      <c r="U334" s="1">
        <f>INT(L334*O334*1)</f>
        <v>11</v>
      </c>
      <c r="V334" s="1">
        <f>INT(L334*O334*0.7)</f>
        <v>7</v>
      </c>
      <c r="W334" s="1">
        <f>SUM(Q334,S334,U334)</f>
        <v>63</v>
      </c>
    </row>
    <row r="335" spans="2:23" hidden="1">
      <c r="B335" s="26"/>
      <c r="C335" s="16">
        <v>333</v>
      </c>
      <c r="D335" s="26"/>
      <c r="E335" s="26"/>
      <c r="F335" s="2" t="s">
        <v>335</v>
      </c>
      <c r="G335" s="4" t="str">
        <f>VLOOKUP(D335,兵种!B:D,2,0)</f>
        <v>老百姓</v>
      </c>
      <c r="H335" s="18">
        <f>VLOOKUP(D335,兵种!B:D,3,0)</f>
        <v>100</v>
      </c>
      <c r="I335" s="16" t="str">
        <f>VLOOKUP(E335,绝技!B:C,2,0)</f>
        <v>无</v>
      </c>
      <c r="J335" s="31">
        <v>68</v>
      </c>
      <c r="K335" s="31">
        <v>77</v>
      </c>
      <c r="L335" s="31">
        <v>38</v>
      </c>
      <c r="M335" s="33">
        <v>27</v>
      </c>
      <c r="N335" s="1">
        <f>SUM(J335:M335)</f>
        <v>210</v>
      </c>
      <c r="O335" s="34">
        <v>1</v>
      </c>
      <c r="P335" s="1">
        <f>INT(O335*(H335+J335+K335))</f>
        <v>245</v>
      </c>
      <c r="Q335" s="1">
        <f>INT(J335*O335*1)</f>
        <v>68</v>
      </c>
      <c r="R335" s="1">
        <f>INT(J335*O335*0.7)</f>
        <v>47</v>
      </c>
      <c r="S335" s="1">
        <f>INT(K335*O335*1)</f>
        <v>77</v>
      </c>
      <c r="T335" s="1">
        <f>INT(K335*O335*0.7)</f>
        <v>53</v>
      </c>
      <c r="U335" s="1">
        <f>INT(L335*O335*1)</f>
        <v>38</v>
      </c>
      <c r="V335" s="1">
        <f>INT(L335*O335*0.7)</f>
        <v>26</v>
      </c>
      <c r="W335" s="1">
        <f>SUM(Q335,S335,U335)</f>
        <v>183</v>
      </c>
    </row>
    <row r="336" spans="2:23" hidden="1">
      <c r="B336" s="26"/>
      <c r="C336" s="16">
        <v>334</v>
      </c>
      <c r="D336" s="26"/>
      <c r="E336" s="26"/>
      <c r="F336" s="2" t="s">
        <v>336</v>
      </c>
      <c r="G336" s="4" t="str">
        <f>VLOOKUP(D336,兵种!B:D,2,0)</f>
        <v>老百姓</v>
      </c>
      <c r="H336" s="18">
        <f>VLOOKUP(D336,兵种!B:D,3,0)</f>
        <v>100</v>
      </c>
      <c r="I336" s="16" t="str">
        <f>VLOOKUP(E336,绝技!B:C,2,0)</f>
        <v>无</v>
      </c>
      <c r="J336" s="31">
        <v>66</v>
      </c>
      <c r="K336" s="31">
        <v>78</v>
      </c>
      <c r="L336" s="31">
        <v>42</v>
      </c>
      <c r="M336" s="33">
        <v>39</v>
      </c>
      <c r="N336" s="1">
        <f>SUM(J336:M336)</f>
        <v>225</v>
      </c>
      <c r="O336" s="34">
        <v>1</v>
      </c>
      <c r="P336" s="1">
        <f>INT(O336*(H336+J336+K336))</f>
        <v>244</v>
      </c>
      <c r="Q336" s="1">
        <f>INT(J336*O336*1)</f>
        <v>66</v>
      </c>
      <c r="R336" s="1">
        <f>INT(J336*O336*0.7)</f>
        <v>46</v>
      </c>
      <c r="S336" s="1">
        <f>INT(K336*O336*1)</f>
        <v>78</v>
      </c>
      <c r="T336" s="1">
        <f>INT(K336*O336*0.7)</f>
        <v>54</v>
      </c>
      <c r="U336" s="1">
        <f>INT(L336*O336*1)</f>
        <v>42</v>
      </c>
      <c r="V336" s="1">
        <f>INT(L336*O336*0.7)</f>
        <v>29</v>
      </c>
      <c r="W336" s="1">
        <f>SUM(Q336,S336,U336)</f>
        <v>186</v>
      </c>
    </row>
    <row r="337" spans="2:23" hidden="1">
      <c r="B337" s="26"/>
      <c r="C337" s="16">
        <v>335</v>
      </c>
      <c r="D337" s="26"/>
      <c r="E337" s="26"/>
      <c r="F337" s="2" t="s">
        <v>337</v>
      </c>
      <c r="G337" s="4" t="str">
        <f>VLOOKUP(D337,兵种!B:D,2,0)</f>
        <v>老百姓</v>
      </c>
      <c r="H337" s="18">
        <f>VLOOKUP(D337,兵种!B:D,3,0)</f>
        <v>100</v>
      </c>
      <c r="I337" s="16" t="str">
        <f>VLOOKUP(E337,绝技!B:C,2,0)</f>
        <v>无</v>
      </c>
      <c r="J337" s="31">
        <v>74</v>
      </c>
      <c r="K337" s="31">
        <v>67</v>
      </c>
      <c r="L337" s="31">
        <v>66</v>
      </c>
      <c r="M337" s="33">
        <v>68</v>
      </c>
      <c r="N337" s="1">
        <f>SUM(J337:M337)</f>
        <v>275</v>
      </c>
      <c r="O337" s="34">
        <v>1</v>
      </c>
      <c r="P337" s="1">
        <f>INT(O337*(H337+J337+K337))</f>
        <v>241</v>
      </c>
      <c r="Q337" s="1">
        <f>INT(J337*O337*1)</f>
        <v>74</v>
      </c>
      <c r="R337" s="1">
        <f>INT(J337*O337*0.7)</f>
        <v>51</v>
      </c>
      <c r="S337" s="1">
        <f>INT(K337*O337*1)</f>
        <v>67</v>
      </c>
      <c r="T337" s="1">
        <f>INT(K337*O337*0.7)</f>
        <v>46</v>
      </c>
      <c r="U337" s="1">
        <f>INT(L337*O337*1)</f>
        <v>66</v>
      </c>
      <c r="V337" s="1">
        <f>INT(L337*O337*0.7)</f>
        <v>46</v>
      </c>
      <c r="W337" s="1">
        <f>SUM(Q337,S337,U337)</f>
        <v>207</v>
      </c>
    </row>
    <row r="338" spans="2:23" hidden="1">
      <c r="B338" s="26"/>
      <c r="C338" s="16">
        <v>336</v>
      </c>
      <c r="D338" s="26">
        <v>1</v>
      </c>
      <c r="E338" s="26"/>
      <c r="F338" s="2" t="s">
        <v>338</v>
      </c>
      <c r="G338" s="4" t="str">
        <f>VLOOKUP(D338,兵种!B:D,2,0)</f>
        <v>近卫军</v>
      </c>
      <c r="H338" s="18">
        <f>VLOOKUP(D338,兵种!B:D,3,0)</f>
        <v>250</v>
      </c>
      <c r="I338" s="16" t="str">
        <f>VLOOKUP(E338,绝技!B:C,2,0)</f>
        <v>无</v>
      </c>
      <c r="J338" s="31">
        <v>79</v>
      </c>
      <c r="K338" s="31">
        <v>81</v>
      </c>
      <c r="L338" s="31">
        <v>44</v>
      </c>
      <c r="M338" s="33">
        <v>35</v>
      </c>
      <c r="N338" s="1">
        <f>SUM(J338:M338)</f>
        <v>239</v>
      </c>
      <c r="O338" s="34">
        <v>1</v>
      </c>
      <c r="P338" s="1">
        <f>INT(O338*(H338+J338+K338))</f>
        <v>410</v>
      </c>
      <c r="Q338" s="1">
        <f>INT(J338*O338*1)</f>
        <v>79</v>
      </c>
      <c r="R338" s="1">
        <f>INT(J338*O338*0.7)</f>
        <v>55</v>
      </c>
      <c r="S338" s="1">
        <f>INT(K338*O338*1)</f>
        <v>81</v>
      </c>
      <c r="T338" s="1">
        <f>INT(K338*O338*0.7)</f>
        <v>56</v>
      </c>
      <c r="U338" s="1">
        <f>INT(L338*O338*1)</f>
        <v>44</v>
      </c>
      <c r="V338" s="1">
        <f>INT(L338*O338*0.7)</f>
        <v>30</v>
      </c>
      <c r="W338" s="1">
        <f>SUM(Q338,S338,U338)</f>
        <v>204</v>
      </c>
    </row>
    <row r="339" spans="2:23" hidden="1">
      <c r="B339" s="26"/>
      <c r="C339" s="16">
        <v>337</v>
      </c>
      <c r="D339" s="26"/>
      <c r="E339" s="26"/>
      <c r="F339" s="2" t="s">
        <v>339</v>
      </c>
      <c r="G339" s="4" t="str">
        <f>VLOOKUP(D339,兵种!B:D,2,0)</f>
        <v>老百姓</v>
      </c>
      <c r="H339" s="18">
        <f>VLOOKUP(D339,兵种!B:D,3,0)</f>
        <v>100</v>
      </c>
      <c r="I339" s="16" t="str">
        <f>VLOOKUP(E339,绝技!B:C,2,0)</f>
        <v>无</v>
      </c>
      <c r="J339" s="31">
        <v>75</v>
      </c>
      <c r="K339" s="31">
        <v>71</v>
      </c>
      <c r="L339" s="31">
        <v>60</v>
      </c>
      <c r="M339" s="33">
        <v>35</v>
      </c>
      <c r="N339" s="1">
        <f>SUM(J339:M339)</f>
        <v>241</v>
      </c>
      <c r="O339" s="34">
        <v>1</v>
      </c>
      <c r="P339" s="1">
        <f>INT(O339*(H339+J339+K339))</f>
        <v>246</v>
      </c>
      <c r="Q339" s="1">
        <f>INT(J339*O339*1)</f>
        <v>75</v>
      </c>
      <c r="R339" s="1">
        <f>INT(J339*O339*0.7)</f>
        <v>52</v>
      </c>
      <c r="S339" s="1">
        <f>INT(K339*O339*1)</f>
        <v>71</v>
      </c>
      <c r="T339" s="1">
        <f>INT(K339*O339*0.7)</f>
        <v>49</v>
      </c>
      <c r="U339" s="1">
        <f>INT(L339*O339*1)</f>
        <v>60</v>
      </c>
      <c r="V339" s="1">
        <f>INT(L339*O339*0.7)</f>
        <v>42</v>
      </c>
      <c r="W339" s="1">
        <f>SUM(Q339,S339,U339)</f>
        <v>206</v>
      </c>
    </row>
    <row r="340" spans="2:23" hidden="1">
      <c r="B340" s="26"/>
      <c r="C340" s="16">
        <v>338</v>
      </c>
      <c r="D340" s="26">
        <v>2</v>
      </c>
      <c r="E340" s="26"/>
      <c r="F340" s="2" t="s">
        <v>340</v>
      </c>
      <c r="G340" s="4" t="str">
        <f>VLOOKUP(D340,兵种!B:D,2,0)</f>
        <v>亲卫队</v>
      </c>
      <c r="H340" s="18">
        <f>VLOOKUP(D340,兵种!B:D,3,0)</f>
        <v>200</v>
      </c>
      <c r="I340" s="16" t="str">
        <f>VLOOKUP(E340,绝技!B:C,2,0)</f>
        <v>无</v>
      </c>
      <c r="J340" s="31">
        <v>82</v>
      </c>
      <c r="K340" s="31">
        <v>90</v>
      </c>
      <c r="L340" s="31">
        <v>40</v>
      </c>
      <c r="M340" s="33">
        <v>35</v>
      </c>
      <c r="N340" s="1">
        <f>SUM(J340:M340)</f>
        <v>247</v>
      </c>
      <c r="O340" s="34">
        <v>1</v>
      </c>
      <c r="P340" s="1">
        <f>INT(O340*(H340+J340+K340))</f>
        <v>372</v>
      </c>
      <c r="Q340" s="1">
        <f>INT(J340*O340*1)</f>
        <v>82</v>
      </c>
      <c r="R340" s="1">
        <f>INT(J340*O340*0.7)</f>
        <v>57</v>
      </c>
      <c r="S340" s="1">
        <f>INT(K340*O340*1)</f>
        <v>90</v>
      </c>
      <c r="T340" s="1">
        <f>INT(K340*O340*0.7)</f>
        <v>63</v>
      </c>
      <c r="U340" s="1">
        <f>INT(L340*O340*1)</f>
        <v>40</v>
      </c>
      <c r="V340" s="1">
        <f>INT(L340*O340*0.7)</f>
        <v>28</v>
      </c>
      <c r="W340" s="1">
        <f>SUM(Q340,S340,U340)</f>
        <v>212</v>
      </c>
    </row>
    <row r="341" spans="2:23" hidden="1">
      <c r="B341" s="26"/>
      <c r="C341" s="16">
        <v>339</v>
      </c>
      <c r="D341" s="26">
        <v>6</v>
      </c>
      <c r="E341" s="26"/>
      <c r="F341" s="2" t="s">
        <v>341</v>
      </c>
      <c r="G341" s="4" t="str">
        <f>VLOOKUP(D341,兵种!B:D,2,0)</f>
        <v>谋略家</v>
      </c>
      <c r="H341" s="18">
        <f>VLOOKUP(D341,兵种!B:D,3,0)</f>
        <v>150</v>
      </c>
      <c r="I341" s="16" t="str">
        <f>VLOOKUP(E341,绝技!B:C,2,0)</f>
        <v>无</v>
      </c>
      <c r="J341" s="31">
        <v>18</v>
      </c>
      <c r="K341" s="31">
        <v>22</v>
      </c>
      <c r="L341" s="31">
        <v>81</v>
      </c>
      <c r="M341" s="33">
        <v>70</v>
      </c>
      <c r="N341" s="1">
        <f>SUM(J341:M341)</f>
        <v>191</v>
      </c>
      <c r="O341" s="34">
        <v>1</v>
      </c>
      <c r="P341" s="1">
        <f>INT(O341*(H341+J341+K341))</f>
        <v>190</v>
      </c>
      <c r="Q341" s="1">
        <f>INT(J341*O341*1)</f>
        <v>18</v>
      </c>
      <c r="R341" s="1">
        <f>INT(J341*O341*0.7)</f>
        <v>12</v>
      </c>
      <c r="S341" s="1">
        <f>INT(K341*O341*1)</f>
        <v>22</v>
      </c>
      <c r="T341" s="1">
        <f>INT(K341*O341*0.7)</f>
        <v>15</v>
      </c>
      <c r="U341" s="1">
        <f>INT(L341*O341*1)</f>
        <v>81</v>
      </c>
      <c r="V341" s="1">
        <f>INT(L341*O341*0.7)</f>
        <v>56</v>
      </c>
      <c r="W341" s="1">
        <f>SUM(Q341,S341,U341)</f>
        <v>121</v>
      </c>
    </row>
    <row r="342" spans="2:23" hidden="1">
      <c r="B342" s="26"/>
      <c r="C342" s="16">
        <v>340</v>
      </c>
      <c r="D342" s="26">
        <v>1</v>
      </c>
      <c r="E342" s="26"/>
      <c r="F342" s="2" t="s">
        <v>342</v>
      </c>
      <c r="G342" s="4" t="str">
        <f>VLOOKUP(D342,兵种!B:D,2,0)</f>
        <v>近卫军</v>
      </c>
      <c r="H342" s="18">
        <f>VLOOKUP(D342,兵种!B:D,3,0)</f>
        <v>250</v>
      </c>
      <c r="I342" s="16" t="str">
        <f>VLOOKUP(E342,绝技!B:C,2,0)</f>
        <v>无</v>
      </c>
      <c r="J342" s="31">
        <v>87</v>
      </c>
      <c r="K342" s="31">
        <v>74</v>
      </c>
      <c r="L342" s="31">
        <v>68</v>
      </c>
      <c r="M342" s="33">
        <v>72</v>
      </c>
      <c r="N342" s="1">
        <f>SUM(J342:M342)</f>
        <v>301</v>
      </c>
      <c r="O342" s="34">
        <v>1</v>
      </c>
      <c r="P342" s="1">
        <f>INT(O342*(H342+J342+K342))</f>
        <v>411</v>
      </c>
      <c r="Q342" s="1">
        <f>INT(J342*O342*1)</f>
        <v>87</v>
      </c>
      <c r="R342" s="1">
        <f>INT(J342*O342*0.7)</f>
        <v>60</v>
      </c>
      <c r="S342" s="1">
        <f>INT(K342*O342*1)</f>
        <v>74</v>
      </c>
      <c r="T342" s="1">
        <f>INT(K342*O342*0.7)</f>
        <v>51</v>
      </c>
      <c r="U342" s="1">
        <f>INT(L342*O342*1)</f>
        <v>68</v>
      </c>
      <c r="V342" s="1">
        <f>INT(L342*O342*0.7)</f>
        <v>47</v>
      </c>
      <c r="W342" s="1">
        <f>SUM(Q342,S342,U342)</f>
        <v>229</v>
      </c>
    </row>
    <row r="343" spans="2:23" hidden="1">
      <c r="B343" s="26"/>
      <c r="C343" s="16">
        <v>341</v>
      </c>
      <c r="D343" s="26">
        <v>2</v>
      </c>
      <c r="E343" s="26"/>
      <c r="F343" s="2" t="s">
        <v>343</v>
      </c>
      <c r="G343" s="4" t="str">
        <f>VLOOKUP(D343,兵种!B:D,2,0)</f>
        <v>亲卫队</v>
      </c>
      <c r="H343" s="18">
        <f>VLOOKUP(D343,兵种!B:D,3,0)</f>
        <v>200</v>
      </c>
      <c r="I343" s="16" t="str">
        <f>VLOOKUP(E343,绝技!B:C,2,0)</f>
        <v>无</v>
      </c>
      <c r="J343" s="31">
        <v>98</v>
      </c>
      <c r="K343" s="31">
        <v>86</v>
      </c>
      <c r="L343" s="31">
        <v>56</v>
      </c>
      <c r="M343" s="33">
        <v>46</v>
      </c>
      <c r="N343" s="1">
        <f>SUM(J343:M343)</f>
        <v>286</v>
      </c>
      <c r="O343" s="34">
        <v>1</v>
      </c>
      <c r="P343" s="1">
        <f>INT(O343*(H343+J343+K343))</f>
        <v>384</v>
      </c>
      <c r="Q343" s="1">
        <f>INT(J343*O343*1)</f>
        <v>98</v>
      </c>
      <c r="R343" s="1">
        <f>INT(J343*O343*0.7)</f>
        <v>68</v>
      </c>
      <c r="S343" s="1">
        <f>INT(K343*O343*1)</f>
        <v>86</v>
      </c>
      <c r="T343" s="1">
        <f>INT(K343*O343*0.7)</f>
        <v>60</v>
      </c>
      <c r="U343" s="1">
        <f>INT(L343*O343*1)</f>
        <v>56</v>
      </c>
      <c r="V343" s="1">
        <f>INT(L343*O343*0.7)</f>
        <v>39</v>
      </c>
      <c r="W343" s="1">
        <f>SUM(Q343,S343,U343)</f>
        <v>240</v>
      </c>
    </row>
    <row r="344" spans="2:23" hidden="1">
      <c r="B344" s="26"/>
      <c r="C344" s="16">
        <v>342</v>
      </c>
      <c r="D344" s="26"/>
      <c r="E344" s="26"/>
      <c r="F344" s="2" t="s">
        <v>344</v>
      </c>
      <c r="G344" s="4" t="str">
        <f>VLOOKUP(D344,兵种!B:D,2,0)</f>
        <v>老百姓</v>
      </c>
      <c r="H344" s="18">
        <f>VLOOKUP(D344,兵种!B:D,3,0)</f>
        <v>100</v>
      </c>
      <c r="I344" s="16" t="str">
        <f>VLOOKUP(E344,绝技!B:C,2,0)</f>
        <v>无</v>
      </c>
      <c r="J344" s="31">
        <v>54</v>
      </c>
      <c r="K344" s="31">
        <v>74</v>
      </c>
      <c r="L344" s="31">
        <v>38</v>
      </c>
      <c r="M344" s="33">
        <v>27</v>
      </c>
      <c r="N344" s="1">
        <f>SUM(J344:M344)</f>
        <v>193</v>
      </c>
      <c r="O344" s="34">
        <v>1</v>
      </c>
      <c r="P344" s="1">
        <f>INT(O344*(H344+J344+K344))</f>
        <v>228</v>
      </c>
      <c r="Q344" s="1">
        <f>INT(J344*O344*1)</f>
        <v>54</v>
      </c>
      <c r="R344" s="1">
        <f>INT(J344*O344*0.7)</f>
        <v>37</v>
      </c>
      <c r="S344" s="1">
        <f>INT(K344*O344*1)</f>
        <v>74</v>
      </c>
      <c r="T344" s="1">
        <f>INT(K344*O344*0.7)</f>
        <v>51</v>
      </c>
      <c r="U344" s="1">
        <f>INT(L344*O344*1)</f>
        <v>38</v>
      </c>
      <c r="V344" s="1">
        <f>INT(L344*O344*0.7)</f>
        <v>26</v>
      </c>
      <c r="W344" s="1">
        <f>SUM(Q344,S344,U344)</f>
        <v>166</v>
      </c>
    </row>
    <row r="345" spans="2:23">
      <c r="B345" s="27" t="s">
        <v>815</v>
      </c>
      <c r="C345" s="16">
        <v>343</v>
      </c>
      <c r="D345" s="26">
        <v>2</v>
      </c>
      <c r="E345" s="26">
        <v>1</v>
      </c>
      <c r="F345" s="2" t="s">
        <v>345</v>
      </c>
      <c r="G345" s="4" t="str">
        <f>VLOOKUP(D345,兵种!B:D,2,0)</f>
        <v>亲卫队</v>
      </c>
      <c r="H345" s="18">
        <f>VLOOKUP(D345,兵种!B:D,3,0)</f>
        <v>200</v>
      </c>
      <c r="I345" s="16" t="str">
        <f>VLOOKUP(E345,绝技!B:C,2,0)</f>
        <v>天下归心</v>
      </c>
      <c r="J345" s="31">
        <v>120</v>
      </c>
      <c r="K345" s="31">
        <v>78</v>
      </c>
      <c r="L345" s="31">
        <v>96</v>
      </c>
      <c r="M345" s="33">
        <v>104</v>
      </c>
      <c r="N345" s="1">
        <f>SUM(J345:M345)</f>
        <v>398</v>
      </c>
      <c r="O345" s="34">
        <v>1</v>
      </c>
      <c r="P345" s="1">
        <f>INT(O345*(H345+J345+K345))</f>
        <v>398</v>
      </c>
      <c r="Q345" s="1">
        <f>INT(J345*O345*1)</f>
        <v>120</v>
      </c>
      <c r="R345" s="1">
        <f>INT(J345*O345*0.7)</f>
        <v>84</v>
      </c>
      <c r="S345" s="1">
        <f>INT(K345*O345*1)</f>
        <v>78</v>
      </c>
      <c r="T345" s="1">
        <f>INT(K345*O345*0.7)</f>
        <v>54</v>
      </c>
      <c r="U345" s="1">
        <f>INT(L345*O345*1)</f>
        <v>96</v>
      </c>
      <c r="V345" s="1">
        <f>INT(L345*O345*0.7)</f>
        <v>67</v>
      </c>
      <c r="W345" s="1">
        <f>SUM(Q345,S345,U345)</f>
        <v>294</v>
      </c>
    </row>
    <row r="346" spans="2:23" hidden="1">
      <c r="B346" s="26"/>
      <c r="C346" s="16">
        <v>344</v>
      </c>
      <c r="D346" s="26"/>
      <c r="E346" s="26"/>
      <c r="F346" s="2" t="s">
        <v>346</v>
      </c>
      <c r="G346" s="4" t="str">
        <f>VLOOKUP(D346,兵种!B:D,2,0)</f>
        <v>老百姓</v>
      </c>
      <c r="H346" s="18">
        <f>VLOOKUP(D346,兵种!B:D,3,0)</f>
        <v>100</v>
      </c>
      <c r="I346" s="16" t="str">
        <f>VLOOKUP(E346,绝技!B:C,2,0)</f>
        <v>无</v>
      </c>
      <c r="J346" s="31">
        <v>39</v>
      </c>
      <c r="K346" s="31">
        <v>33</v>
      </c>
      <c r="L346" s="31">
        <v>30</v>
      </c>
      <c r="M346" s="33">
        <v>66</v>
      </c>
      <c r="N346" s="1">
        <f>SUM(J346:M346)</f>
        <v>168</v>
      </c>
      <c r="O346" s="34">
        <v>1</v>
      </c>
      <c r="P346" s="1">
        <f>INT(O346*(H346+J346+K346))</f>
        <v>172</v>
      </c>
      <c r="Q346" s="1">
        <f>INT(J346*O346*1)</f>
        <v>39</v>
      </c>
      <c r="R346" s="1">
        <f>INT(J346*O346*0.7)</f>
        <v>27</v>
      </c>
      <c r="S346" s="1">
        <f>INT(K346*O346*1)</f>
        <v>33</v>
      </c>
      <c r="T346" s="1">
        <f>INT(K346*O346*0.7)</f>
        <v>23</v>
      </c>
      <c r="U346" s="1">
        <f>INT(L346*O346*1)</f>
        <v>30</v>
      </c>
      <c r="V346" s="1">
        <f>INT(L346*O346*0.7)</f>
        <v>21</v>
      </c>
      <c r="W346" s="1">
        <f>SUM(Q346,S346,U346)</f>
        <v>102</v>
      </c>
    </row>
    <row r="347" spans="2:23" hidden="1">
      <c r="B347" s="26"/>
      <c r="C347" s="16">
        <v>345</v>
      </c>
      <c r="D347" s="26">
        <v>5</v>
      </c>
      <c r="E347" s="26"/>
      <c r="F347" s="2" t="s">
        <v>347</v>
      </c>
      <c r="G347" s="4" t="str">
        <f>VLOOKUP(D347,兵种!B:D,2,0)</f>
        <v>霹雳车</v>
      </c>
      <c r="H347" s="18">
        <f>VLOOKUP(D347,兵种!B:D,3,0)</f>
        <v>100</v>
      </c>
      <c r="I347" s="16" t="str">
        <f>VLOOKUP(E347,绝技!B:C,2,0)</f>
        <v>无</v>
      </c>
      <c r="J347" s="31">
        <v>31</v>
      </c>
      <c r="K347" s="31">
        <v>21</v>
      </c>
      <c r="L347" s="31">
        <v>85</v>
      </c>
      <c r="M347" s="33">
        <v>79</v>
      </c>
      <c r="N347" s="1">
        <f>SUM(J347:M347)</f>
        <v>216</v>
      </c>
      <c r="O347" s="34">
        <v>1</v>
      </c>
      <c r="P347" s="1">
        <f>INT(O347*(H347+J347+K347))</f>
        <v>152</v>
      </c>
      <c r="Q347" s="1">
        <f>INT(J347*O347*1)</f>
        <v>31</v>
      </c>
      <c r="R347" s="1">
        <f>INT(J347*O347*0.7)</f>
        <v>21</v>
      </c>
      <c r="S347" s="1">
        <f>INT(K347*O347*1)</f>
        <v>21</v>
      </c>
      <c r="T347" s="1">
        <f>INT(K347*O347*0.7)</f>
        <v>14</v>
      </c>
      <c r="U347" s="1">
        <f>INT(L347*O347*1)</f>
        <v>85</v>
      </c>
      <c r="V347" s="1">
        <f>INT(L347*O347*0.7)</f>
        <v>59</v>
      </c>
      <c r="W347" s="1">
        <f>SUM(Q347,S347,U347)</f>
        <v>137</v>
      </c>
    </row>
    <row r="348" spans="2:23" hidden="1">
      <c r="B348" s="26"/>
      <c r="C348" s="16">
        <v>346</v>
      </c>
      <c r="D348" s="26"/>
      <c r="E348" s="26"/>
      <c r="F348" s="2" t="s">
        <v>348</v>
      </c>
      <c r="G348" s="4" t="str">
        <f>VLOOKUP(D348,兵种!B:D,2,0)</f>
        <v>老百姓</v>
      </c>
      <c r="H348" s="18">
        <f>VLOOKUP(D348,兵种!B:D,3,0)</f>
        <v>100</v>
      </c>
      <c r="I348" s="16" t="str">
        <f>VLOOKUP(E348,绝技!B:C,2,0)</f>
        <v>无</v>
      </c>
      <c r="J348" s="31">
        <v>74</v>
      </c>
      <c r="K348" s="31">
        <v>75</v>
      </c>
      <c r="L348" s="31">
        <v>52</v>
      </c>
      <c r="M348" s="33">
        <v>56</v>
      </c>
      <c r="N348" s="1">
        <f>SUM(J348:M348)</f>
        <v>257</v>
      </c>
      <c r="O348" s="34">
        <v>1</v>
      </c>
      <c r="P348" s="1">
        <f>INT(O348*(H348+J348+K348))</f>
        <v>249</v>
      </c>
      <c r="Q348" s="1">
        <f>INT(J348*O348*1)</f>
        <v>74</v>
      </c>
      <c r="R348" s="1">
        <f>INT(J348*O348*0.7)</f>
        <v>51</v>
      </c>
      <c r="S348" s="1">
        <f>INT(K348*O348*1)</f>
        <v>75</v>
      </c>
      <c r="T348" s="1">
        <f>INT(K348*O348*0.7)</f>
        <v>52</v>
      </c>
      <c r="U348" s="1">
        <f>INT(L348*O348*1)</f>
        <v>52</v>
      </c>
      <c r="V348" s="1">
        <f>INT(L348*O348*0.7)</f>
        <v>36</v>
      </c>
      <c r="W348" s="1">
        <f>SUM(Q348,S348,U348)</f>
        <v>201</v>
      </c>
    </row>
    <row r="349" spans="2:23" hidden="1">
      <c r="B349" s="26"/>
      <c r="C349" s="16">
        <v>347</v>
      </c>
      <c r="D349" s="26">
        <v>3</v>
      </c>
      <c r="E349" s="26"/>
      <c r="F349" s="2" t="s">
        <v>349</v>
      </c>
      <c r="G349" s="4" t="str">
        <f>VLOOKUP(D349,兵种!B:D,2,0)</f>
        <v>战弓骑</v>
      </c>
      <c r="H349" s="18">
        <f>VLOOKUP(D349,兵种!B:D,3,0)</f>
        <v>200</v>
      </c>
      <c r="I349" s="16" t="str">
        <f>VLOOKUP(E349,绝技!B:C,2,0)</f>
        <v>无</v>
      </c>
      <c r="J349" s="31">
        <v>70</v>
      </c>
      <c r="K349" s="31">
        <v>64</v>
      </c>
      <c r="L349" s="31">
        <v>87</v>
      </c>
      <c r="M349" s="33">
        <v>100</v>
      </c>
      <c r="N349" s="1">
        <f>SUM(J349:M349)</f>
        <v>321</v>
      </c>
      <c r="O349" s="34">
        <v>1</v>
      </c>
      <c r="P349" s="1">
        <f>INT(O349*(H349+J349+K349))</f>
        <v>334</v>
      </c>
      <c r="Q349" s="1">
        <f>INT(J349*O349*1)</f>
        <v>70</v>
      </c>
      <c r="R349" s="1">
        <f>INT(J349*O349*0.7)</f>
        <v>49</v>
      </c>
      <c r="S349" s="1">
        <f>INT(K349*O349*1)</f>
        <v>64</v>
      </c>
      <c r="T349" s="1">
        <f>INT(K349*O349*0.7)</f>
        <v>44</v>
      </c>
      <c r="U349" s="1">
        <f>INT(L349*O349*1)</f>
        <v>87</v>
      </c>
      <c r="V349" s="1">
        <f>INT(L349*O349*0.7)</f>
        <v>60</v>
      </c>
      <c r="W349" s="1">
        <f>SUM(Q349,S349,U349)</f>
        <v>221</v>
      </c>
    </row>
    <row r="350" spans="2:23" hidden="1">
      <c r="B350" s="26"/>
      <c r="C350" s="16">
        <v>348</v>
      </c>
      <c r="D350" s="26"/>
      <c r="E350" s="26"/>
      <c r="F350" s="2" t="s">
        <v>350</v>
      </c>
      <c r="G350" s="4" t="str">
        <f>VLOOKUP(D350,兵种!B:D,2,0)</f>
        <v>老百姓</v>
      </c>
      <c r="H350" s="18">
        <f>VLOOKUP(D350,兵种!B:D,3,0)</f>
        <v>100</v>
      </c>
      <c r="I350" s="16" t="str">
        <f>VLOOKUP(E350,绝技!B:C,2,0)</f>
        <v>无</v>
      </c>
      <c r="J350" s="31">
        <v>54</v>
      </c>
      <c r="K350" s="31">
        <v>69</v>
      </c>
      <c r="L350" s="31">
        <v>32</v>
      </c>
      <c r="M350" s="33">
        <v>21</v>
      </c>
      <c r="N350" s="1">
        <f>SUM(J350:M350)</f>
        <v>176</v>
      </c>
      <c r="O350" s="34">
        <v>1</v>
      </c>
      <c r="P350" s="1">
        <f>INT(O350*(H350+J350+K350))</f>
        <v>223</v>
      </c>
      <c r="Q350" s="1">
        <f>INT(J350*O350*1)</f>
        <v>54</v>
      </c>
      <c r="R350" s="1">
        <f>INT(J350*O350*0.7)</f>
        <v>37</v>
      </c>
      <c r="S350" s="1">
        <f>INT(K350*O350*1)</f>
        <v>69</v>
      </c>
      <c r="T350" s="1">
        <f>INT(K350*O350*0.7)</f>
        <v>48</v>
      </c>
      <c r="U350" s="1">
        <f>INT(L350*O350*1)</f>
        <v>32</v>
      </c>
      <c r="V350" s="1">
        <f>INT(L350*O350*0.7)</f>
        <v>22</v>
      </c>
      <c r="W350" s="1">
        <f>SUM(Q350,S350,U350)</f>
        <v>155</v>
      </c>
    </row>
    <row r="351" spans="2:23" hidden="1">
      <c r="B351" s="26"/>
      <c r="C351" s="16">
        <v>349</v>
      </c>
      <c r="D351" s="26"/>
      <c r="E351" s="26"/>
      <c r="F351" s="2" t="s">
        <v>351</v>
      </c>
      <c r="G351" s="4" t="str">
        <f>VLOOKUP(D351,兵种!B:D,2,0)</f>
        <v>老百姓</v>
      </c>
      <c r="H351" s="18">
        <f>VLOOKUP(D351,兵种!B:D,3,0)</f>
        <v>100</v>
      </c>
      <c r="I351" s="16" t="str">
        <f>VLOOKUP(E351,绝技!B:C,2,0)</f>
        <v>无</v>
      </c>
      <c r="J351" s="31">
        <v>5</v>
      </c>
      <c r="K351" s="31">
        <v>3</v>
      </c>
      <c r="L351" s="31">
        <v>27</v>
      </c>
      <c r="M351" s="33">
        <v>48</v>
      </c>
      <c r="N351" s="1">
        <f>SUM(J351:M351)</f>
        <v>83</v>
      </c>
      <c r="O351" s="34">
        <v>1</v>
      </c>
      <c r="P351" s="1">
        <f>INT(O351*(H351+J351+K351))</f>
        <v>108</v>
      </c>
      <c r="Q351" s="1">
        <f>INT(J351*O351*1)</f>
        <v>5</v>
      </c>
      <c r="R351" s="1">
        <f>INT(J351*O351*0.7)</f>
        <v>3</v>
      </c>
      <c r="S351" s="1">
        <f>INT(K351*O351*1)</f>
        <v>3</v>
      </c>
      <c r="T351" s="1">
        <f>INT(K351*O351*0.7)</f>
        <v>2</v>
      </c>
      <c r="U351" s="1">
        <f>INT(L351*O351*1)</f>
        <v>27</v>
      </c>
      <c r="V351" s="1">
        <f>INT(L351*O351*0.7)</f>
        <v>18</v>
      </c>
      <c r="W351" s="1">
        <f>SUM(Q351,S351,U351)</f>
        <v>35</v>
      </c>
    </row>
    <row r="352" spans="2:23" hidden="1">
      <c r="B352" s="26"/>
      <c r="C352" s="16">
        <v>350</v>
      </c>
      <c r="D352" s="26"/>
      <c r="E352" s="26"/>
      <c r="F352" s="2" t="s">
        <v>352</v>
      </c>
      <c r="G352" s="4" t="str">
        <f>VLOOKUP(D352,兵种!B:D,2,0)</f>
        <v>老百姓</v>
      </c>
      <c r="H352" s="18">
        <f>VLOOKUP(D352,兵种!B:D,3,0)</f>
        <v>100</v>
      </c>
      <c r="I352" s="16" t="str">
        <f>VLOOKUP(E352,绝技!B:C,2,0)</f>
        <v>无</v>
      </c>
      <c r="J352" s="31">
        <v>54</v>
      </c>
      <c r="K352" s="31">
        <v>61</v>
      </c>
      <c r="L352" s="31">
        <v>59</v>
      </c>
      <c r="M352" s="33">
        <v>75</v>
      </c>
      <c r="N352" s="1">
        <f>SUM(J352:M352)</f>
        <v>249</v>
      </c>
      <c r="O352" s="34">
        <v>1</v>
      </c>
      <c r="P352" s="1">
        <f>INT(O352*(H352+J352+K352))</f>
        <v>215</v>
      </c>
      <c r="Q352" s="1">
        <f>INT(J352*O352*1)</f>
        <v>54</v>
      </c>
      <c r="R352" s="1">
        <f>INT(J352*O352*0.7)</f>
        <v>37</v>
      </c>
      <c r="S352" s="1">
        <f>INT(K352*O352*1)</f>
        <v>61</v>
      </c>
      <c r="T352" s="1">
        <f>INT(K352*O352*0.7)</f>
        <v>42</v>
      </c>
      <c r="U352" s="1">
        <f>INT(L352*O352*1)</f>
        <v>59</v>
      </c>
      <c r="V352" s="1">
        <f>INT(L352*O352*0.7)</f>
        <v>41</v>
      </c>
      <c r="W352" s="1">
        <f>SUM(Q352,S352,U352)</f>
        <v>174</v>
      </c>
    </row>
    <row r="353" spans="2:23" hidden="1">
      <c r="B353" s="26"/>
      <c r="C353" s="16">
        <v>351</v>
      </c>
      <c r="D353" s="26"/>
      <c r="E353" s="26"/>
      <c r="F353" s="2" t="s">
        <v>353</v>
      </c>
      <c r="G353" s="4" t="str">
        <f>VLOOKUP(D353,兵种!B:D,2,0)</f>
        <v>老百姓</v>
      </c>
      <c r="H353" s="18">
        <f>VLOOKUP(D353,兵种!B:D,3,0)</f>
        <v>100</v>
      </c>
      <c r="I353" s="16" t="str">
        <f>VLOOKUP(E353,绝技!B:C,2,0)</f>
        <v>无</v>
      </c>
      <c r="J353" s="31">
        <v>9</v>
      </c>
      <c r="K353" s="31">
        <v>5</v>
      </c>
      <c r="L353" s="31">
        <v>52</v>
      </c>
      <c r="M353" s="33">
        <v>64</v>
      </c>
      <c r="N353" s="1">
        <f>SUM(J353:M353)</f>
        <v>130</v>
      </c>
      <c r="O353" s="34">
        <v>1</v>
      </c>
      <c r="P353" s="1">
        <f>INT(O353*(H353+J353+K353))</f>
        <v>114</v>
      </c>
      <c r="Q353" s="1">
        <f>INT(J353*O353*1)</f>
        <v>9</v>
      </c>
      <c r="R353" s="1">
        <f>INT(J353*O353*0.7)</f>
        <v>6</v>
      </c>
      <c r="S353" s="1">
        <f>INT(K353*O353*1)</f>
        <v>5</v>
      </c>
      <c r="T353" s="1">
        <f>INT(K353*O353*0.7)</f>
        <v>3</v>
      </c>
      <c r="U353" s="1">
        <f>INT(L353*O353*1)</f>
        <v>52</v>
      </c>
      <c r="V353" s="1">
        <f>INT(L353*O353*0.7)</f>
        <v>36</v>
      </c>
      <c r="W353" s="1">
        <f>SUM(Q353,S353,U353)</f>
        <v>66</v>
      </c>
    </row>
    <row r="354" spans="2:23" hidden="1">
      <c r="B354" s="26"/>
      <c r="C354" s="16">
        <v>352</v>
      </c>
      <c r="D354" s="26"/>
      <c r="E354" s="26"/>
      <c r="F354" s="2" t="s">
        <v>354</v>
      </c>
      <c r="G354" s="4" t="str">
        <f>VLOOKUP(D354,兵种!B:D,2,0)</f>
        <v>老百姓</v>
      </c>
      <c r="H354" s="18">
        <f>VLOOKUP(D354,兵种!B:D,3,0)</f>
        <v>100</v>
      </c>
      <c r="I354" s="16" t="str">
        <f>VLOOKUP(E354,绝技!B:C,2,0)</f>
        <v>无</v>
      </c>
      <c r="J354" s="31">
        <v>55</v>
      </c>
      <c r="K354" s="31">
        <v>51</v>
      </c>
      <c r="L354" s="31">
        <v>66</v>
      </c>
      <c r="M354" s="33">
        <v>67</v>
      </c>
      <c r="N354" s="1">
        <f>SUM(J354:M354)</f>
        <v>239</v>
      </c>
      <c r="O354" s="34">
        <v>1</v>
      </c>
      <c r="P354" s="1">
        <f>INT(O354*(H354+J354+K354))</f>
        <v>206</v>
      </c>
      <c r="Q354" s="1">
        <f>INT(J354*O354*1)</f>
        <v>55</v>
      </c>
      <c r="R354" s="1">
        <f>INT(J354*O354*0.7)</f>
        <v>38</v>
      </c>
      <c r="S354" s="1">
        <f>INT(K354*O354*1)</f>
        <v>51</v>
      </c>
      <c r="T354" s="1">
        <f>INT(K354*O354*0.7)</f>
        <v>35</v>
      </c>
      <c r="U354" s="1">
        <f>INT(L354*O354*1)</f>
        <v>66</v>
      </c>
      <c r="V354" s="1">
        <f>INT(L354*O354*0.7)</f>
        <v>46</v>
      </c>
      <c r="W354" s="1">
        <f>SUM(Q354,S354,U354)</f>
        <v>172</v>
      </c>
    </row>
    <row r="355" spans="2:23" hidden="1">
      <c r="B355" s="26"/>
      <c r="C355" s="16">
        <v>353</v>
      </c>
      <c r="D355" s="26">
        <v>5</v>
      </c>
      <c r="E355" s="26"/>
      <c r="F355" s="2" t="s">
        <v>355</v>
      </c>
      <c r="G355" s="4" t="str">
        <f>VLOOKUP(D355,兵种!B:D,2,0)</f>
        <v>霹雳车</v>
      </c>
      <c r="H355" s="18">
        <f>VLOOKUP(D355,兵种!B:D,3,0)</f>
        <v>100</v>
      </c>
      <c r="I355" s="16" t="str">
        <f>VLOOKUP(E355,绝技!B:C,2,0)</f>
        <v>无</v>
      </c>
      <c r="J355" s="31">
        <v>78</v>
      </c>
      <c r="K355" s="31">
        <v>35</v>
      </c>
      <c r="L355" s="31">
        <v>93</v>
      </c>
      <c r="M355" s="33">
        <v>89</v>
      </c>
      <c r="N355" s="1">
        <f>SUM(J355:M355)</f>
        <v>295</v>
      </c>
      <c r="O355" s="34">
        <v>1</v>
      </c>
      <c r="P355" s="1">
        <f>INT(O355*(H355+J355+K355))</f>
        <v>213</v>
      </c>
      <c r="Q355" s="1">
        <f>INT(J355*O355*1)</f>
        <v>78</v>
      </c>
      <c r="R355" s="1">
        <f>INT(J355*O355*0.7)</f>
        <v>54</v>
      </c>
      <c r="S355" s="1">
        <f>INT(K355*O355*1)</f>
        <v>35</v>
      </c>
      <c r="T355" s="1">
        <f>INT(K355*O355*0.7)</f>
        <v>24</v>
      </c>
      <c r="U355" s="1">
        <f>INT(L355*O355*1)</f>
        <v>93</v>
      </c>
      <c r="V355" s="1">
        <f>INT(L355*O355*0.7)</f>
        <v>65</v>
      </c>
      <c r="W355" s="1">
        <f>SUM(Q355,S355,U355)</f>
        <v>206</v>
      </c>
    </row>
    <row r="356" spans="2:23" hidden="1">
      <c r="B356" s="26"/>
      <c r="C356" s="16">
        <v>354</v>
      </c>
      <c r="D356" s="26"/>
      <c r="E356" s="26"/>
      <c r="F356" s="2" t="s">
        <v>356</v>
      </c>
      <c r="G356" s="4" t="str">
        <f>VLOOKUP(D356,兵种!B:D,2,0)</f>
        <v>老百姓</v>
      </c>
      <c r="H356" s="18">
        <f>VLOOKUP(D356,兵种!B:D,3,0)</f>
        <v>100</v>
      </c>
      <c r="I356" s="16" t="str">
        <f>VLOOKUP(E356,绝技!B:C,2,0)</f>
        <v>无</v>
      </c>
      <c r="J356" s="31">
        <v>69</v>
      </c>
      <c r="K356" s="31">
        <v>63</v>
      </c>
      <c r="L356" s="31">
        <v>66</v>
      </c>
      <c r="M356" s="33">
        <v>62</v>
      </c>
      <c r="N356" s="1">
        <f>SUM(J356:M356)</f>
        <v>260</v>
      </c>
      <c r="O356" s="34">
        <v>1</v>
      </c>
      <c r="P356" s="1">
        <f>INT(O356*(H356+J356+K356))</f>
        <v>232</v>
      </c>
      <c r="Q356" s="1">
        <f>INT(J356*O356*1)</f>
        <v>69</v>
      </c>
      <c r="R356" s="1">
        <f>INT(J356*O356*0.7)</f>
        <v>48</v>
      </c>
      <c r="S356" s="1">
        <f>INT(K356*O356*1)</f>
        <v>63</v>
      </c>
      <c r="T356" s="1">
        <f>INT(K356*O356*0.7)</f>
        <v>44</v>
      </c>
      <c r="U356" s="1">
        <f>INT(L356*O356*1)</f>
        <v>66</v>
      </c>
      <c r="V356" s="1">
        <f>INT(L356*O356*0.7)</f>
        <v>46</v>
      </c>
      <c r="W356" s="1">
        <f>SUM(Q356,S356,U356)</f>
        <v>198</v>
      </c>
    </row>
    <row r="357" spans="2:23" hidden="1">
      <c r="B357" s="26"/>
      <c r="C357" s="16">
        <v>355</v>
      </c>
      <c r="D357" s="26"/>
      <c r="E357" s="26"/>
      <c r="F357" s="2" t="s">
        <v>357</v>
      </c>
      <c r="G357" s="4" t="str">
        <f>VLOOKUP(D357,兵种!B:D,2,0)</f>
        <v>老百姓</v>
      </c>
      <c r="H357" s="18">
        <f>VLOOKUP(D357,兵种!B:D,3,0)</f>
        <v>100</v>
      </c>
      <c r="I357" s="16" t="str">
        <f>VLOOKUP(E357,绝技!B:C,2,0)</f>
        <v>无</v>
      </c>
      <c r="J357" s="31">
        <v>70</v>
      </c>
      <c r="K357" s="31">
        <v>71</v>
      </c>
      <c r="L357" s="31">
        <v>62</v>
      </c>
      <c r="M357" s="33">
        <v>53</v>
      </c>
      <c r="N357" s="1">
        <f>SUM(J357:M357)</f>
        <v>256</v>
      </c>
      <c r="O357" s="34">
        <v>1</v>
      </c>
      <c r="P357" s="1">
        <f>INT(O357*(H357+J357+K357))</f>
        <v>241</v>
      </c>
      <c r="Q357" s="1">
        <f>INT(J357*O357*1)</f>
        <v>70</v>
      </c>
      <c r="R357" s="1">
        <f>INT(J357*O357*0.7)</f>
        <v>49</v>
      </c>
      <c r="S357" s="1">
        <f>INT(K357*O357*1)</f>
        <v>71</v>
      </c>
      <c r="T357" s="1">
        <f>INT(K357*O357*0.7)</f>
        <v>49</v>
      </c>
      <c r="U357" s="1">
        <f>INT(L357*O357*1)</f>
        <v>62</v>
      </c>
      <c r="V357" s="1">
        <f>INT(L357*O357*0.7)</f>
        <v>43</v>
      </c>
      <c r="W357" s="1">
        <f>SUM(Q357,S357,U357)</f>
        <v>203</v>
      </c>
    </row>
    <row r="358" spans="2:23" hidden="1">
      <c r="B358" s="26"/>
      <c r="C358" s="16">
        <v>356</v>
      </c>
      <c r="D358" s="26"/>
      <c r="E358" s="26"/>
      <c r="F358" s="2" t="s">
        <v>358</v>
      </c>
      <c r="G358" s="4" t="str">
        <f>VLOOKUP(D358,兵种!B:D,2,0)</f>
        <v>老百姓</v>
      </c>
      <c r="H358" s="18">
        <f>VLOOKUP(D358,兵种!B:D,3,0)</f>
        <v>100</v>
      </c>
      <c r="I358" s="16" t="str">
        <f>VLOOKUP(E358,绝技!B:C,2,0)</f>
        <v>无</v>
      </c>
      <c r="J358" s="31">
        <v>50</v>
      </c>
      <c r="K358" s="31">
        <v>59</v>
      </c>
      <c r="L358" s="31">
        <v>49</v>
      </c>
      <c r="M358" s="33">
        <v>41</v>
      </c>
      <c r="N358" s="1">
        <f>SUM(J358:M358)</f>
        <v>199</v>
      </c>
      <c r="O358" s="34">
        <v>1</v>
      </c>
      <c r="P358" s="1">
        <f>INT(O358*(H358+J358+K358))</f>
        <v>209</v>
      </c>
      <c r="Q358" s="1">
        <f>INT(J358*O358*1)</f>
        <v>50</v>
      </c>
      <c r="R358" s="1">
        <f>INT(J358*O358*0.7)</f>
        <v>35</v>
      </c>
      <c r="S358" s="1">
        <f>INT(K358*O358*1)</f>
        <v>59</v>
      </c>
      <c r="T358" s="1">
        <f>INT(K358*O358*0.7)</f>
        <v>41</v>
      </c>
      <c r="U358" s="1">
        <f>INT(L358*O358*1)</f>
        <v>49</v>
      </c>
      <c r="V358" s="1">
        <f>INT(L358*O358*0.7)</f>
        <v>34</v>
      </c>
      <c r="W358" s="1">
        <f>SUM(Q358,S358,U358)</f>
        <v>158</v>
      </c>
    </row>
    <row r="359" spans="2:23" hidden="1">
      <c r="B359" s="26"/>
      <c r="C359" s="16">
        <v>357</v>
      </c>
      <c r="D359" s="26"/>
      <c r="E359" s="26"/>
      <c r="F359" s="2" t="s">
        <v>359</v>
      </c>
      <c r="G359" s="4" t="str">
        <f>VLOOKUP(D359,兵种!B:D,2,0)</f>
        <v>老百姓</v>
      </c>
      <c r="H359" s="18">
        <f>VLOOKUP(D359,兵种!B:D,3,0)</f>
        <v>100</v>
      </c>
      <c r="I359" s="16" t="str">
        <f>VLOOKUP(E359,绝技!B:C,2,0)</f>
        <v>无</v>
      </c>
      <c r="J359" s="31">
        <v>69</v>
      </c>
      <c r="K359" s="31">
        <v>71</v>
      </c>
      <c r="L359" s="31">
        <v>55</v>
      </c>
      <c r="M359" s="33">
        <v>62</v>
      </c>
      <c r="N359" s="1">
        <f>SUM(J359:M359)</f>
        <v>257</v>
      </c>
      <c r="O359" s="34">
        <v>1</v>
      </c>
      <c r="P359" s="1">
        <f>INT(O359*(H359+J359+K359))</f>
        <v>240</v>
      </c>
      <c r="Q359" s="1">
        <f>INT(J359*O359*1)</f>
        <v>69</v>
      </c>
      <c r="R359" s="1">
        <f>INT(J359*O359*0.7)</f>
        <v>48</v>
      </c>
      <c r="S359" s="1">
        <f>INT(K359*O359*1)</f>
        <v>71</v>
      </c>
      <c r="T359" s="1">
        <f>INT(K359*O359*0.7)</f>
        <v>49</v>
      </c>
      <c r="U359" s="1">
        <f>INT(L359*O359*1)</f>
        <v>55</v>
      </c>
      <c r="V359" s="1">
        <f>INT(L359*O359*0.7)</f>
        <v>38</v>
      </c>
      <c r="W359" s="1">
        <f>SUM(Q359,S359,U359)</f>
        <v>195</v>
      </c>
    </row>
    <row r="360" spans="2:23" hidden="1">
      <c r="B360" s="26"/>
      <c r="C360" s="16">
        <v>358</v>
      </c>
      <c r="D360" s="26"/>
      <c r="E360" s="26"/>
      <c r="F360" s="2" t="s">
        <v>360</v>
      </c>
      <c r="G360" s="4" t="str">
        <f>VLOOKUP(D360,兵种!B:D,2,0)</f>
        <v>老百姓</v>
      </c>
      <c r="H360" s="18">
        <f>VLOOKUP(D360,兵种!B:D,3,0)</f>
        <v>100</v>
      </c>
      <c r="I360" s="16" t="str">
        <f>VLOOKUP(E360,绝技!B:C,2,0)</f>
        <v>无</v>
      </c>
      <c r="J360" s="31">
        <v>31</v>
      </c>
      <c r="K360" s="31">
        <v>39</v>
      </c>
      <c r="L360" s="31">
        <v>68</v>
      </c>
      <c r="M360" s="33">
        <v>71</v>
      </c>
      <c r="N360" s="1">
        <f>SUM(J360:M360)</f>
        <v>209</v>
      </c>
      <c r="O360" s="34">
        <v>1</v>
      </c>
      <c r="P360" s="1">
        <f>INT(O360*(H360+J360+K360))</f>
        <v>170</v>
      </c>
      <c r="Q360" s="1">
        <f>INT(J360*O360*1)</f>
        <v>31</v>
      </c>
      <c r="R360" s="1">
        <f>INT(J360*O360*0.7)</f>
        <v>21</v>
      </c>
      <c r="S360" s="1">
        <f>INT(K360*O360*1)</f>
        <v>39</v>
      </c>
      <c r="T360" s="1">
        <f>INT(K360*O360*0.7)</f>
        <v>27</v>
      </c>
      <c r="U360" s="1">
        <f>INT(L360*O360*1)</f>
        <v>68</v>
      </c>
      <c r="V360" s="1">
        <f>INT(L360*O360*0.7)</f>
        <v>47</v>
      </c>
      <c r="W360" s="1">
        <f>SUM(Q360,S360,U360)</f>
        <v>138</v>
      </c>
    </row>
    <row r="361" spans="2:23" hidden="1">
      <c r="B361" s="26"/>
      <c r="C361" s="16">
        <v>359</v>
      </c>
      <c r="D361" s="26">
        <v>3</v>
      </c>
      <c r="E361" s="26"/>
      <c r="F361" s="2" t="s">
        <v>361</v>
      </c>
      <c r="G361" s="4" t="str">
        <f>VLOOKUP(D361,兵种!B:D,2,0)</f>
        <v>战弓骑</v>
      </c>
      <c r="H361" s="18">
        <f>VLOOKUP(D361,兵种!B:D,3,0)</f>
        <v>200</v>
      </c>
      <c r="I361" s="16" t="str">
        <f>VLOOKUP(E361,绝技!B:C,2,0)</f>
        <v>无</v>
      </c>
      <c r="J361" s="31">
        <v>82</v>
      </c>
      <c r="K361" s="31">
        <v>73</v>
      </c>
      <c r="L361" s="31">
        <v>72</v>
      </c>
      <c r="M361" s="33">
        <v>68</v>
      </c>
      <c r="N361" s="1">
        <f>SUM(J361:M361)</f>
        <v>295</v>
      </c>
      <c r="O361" s="34">
        <v>1</v>
      </c>
      <c r="P361" s="1">
        <f>INT(O361*(H361+J361+K361))</f>
        <v>355</v>
      </c>
      <c r="Q361" s="1">
        <f>INT(J361*O361*1)</f>
        <v>82</v>
      </c>
      <c r="R361" s="1">
        <f>INT(J361*O361*0.7)</f>
        <v>57</v>
      </c>
      <c r="S361" s="1">
        <f>INT(K361*O361*1)</f>
        <v>73</v>
      </c>
      <c r="T361" s="1">
        <f>INT(K361*O361*0.7)</f>
        <v>51</v>
      </c>
      <c r="U361" s="1">
        <f>INT(L361*O361*1)</f>
        <v>72</v>
      </c>
      <c r="V361" s="1">
        <f>INT(L361*O361*0.7)</f>
        <v>50</v>
      </c>
      <c r="W361" s="1">
        <f>SUM(Q361,S361,U361)</f>
        <v>227</v>
      </c>
    </row>
    <row r="362" spans="2:23" hidden="1">
      <c r="B362" s="26"/>
      <c r="C362" s="16">
        <v>360</v>
      </c>
      <c r="D362" s="26"/>
      <c r="E362" s="26"/>
      <c r="F362" s="2" t="s">
        <v>362</v>
      </c>
      <c r="G362" s="4" t="str">
        <f>VLOOKUP(D362,兵种!B:D,2,0)</f>
        <v>老百姓</v>
      </c>
      <c r="H362" s="18">
        <f>VLOOKUP(D362,兵种!B:D,3,0)</f>
        <v>100</v>
      </c>
      <c r="I362" s="16" t="str">
        <f>VLOOKUP(E362,绝技!B:C,2,0)</f>
        <v>无</v>
      </c>
      <c r="J362" s="31">
        <v>72</v>
      </c>
      <c r="K362" s="31">
        <v>78</v>
      </c>
      <c r="L362" s="31">
        <v>51</v>
      </c>
      <c r="M362" s="33">
        <v>39</v>
      </c>
      <c r="N362" s="1">
        <f>SUM(J362:M362)</f>
        <v>240</v>
      </c>
      <c r="O362" s="34">
        <v>1</v>
      </c>
      <c r="P362" s="1">
        <f>INT(O362*(H362+J362+K362))</f>
        <v>250</v>
      </c>
      <c r="Q362" s="1">
        <f>INT(J362*O362*1)</f>
        <v>72</v>
      </c>
      <c r="R362" s="1">
        <f>INT(J362*O362*0.7)</f>
        <v>50</v>
      </c>
      <c r="S362" s="1">
        <f>INT(K362*O362*1)</f>
        <v>78</v>
      </c>
      <c r="T362" s="1">
        <f>INT(K362*O362*0.7)</f>
        <v>54</v>
      </c>
      <c r="U362" s="1">
        <f>INT(L362*O362*1)</f>
        <v>51</v>
      </c>
      <c r="V362" s="1">
        <f>INT(L362*O362*0.7)</f>
        <v>35</v>
      </c>
      <c r="W362" s="1">
        <f>SUM(Q362,S362,U362)</f>
        <v>201</v>
      </c>
    </row>
    <row r="363" spans="2:23" hidden="1">
      <c r="B363" s="26"/>
      <c r="C363" s="16">
        <v>361</v>
      </c>
      <c r="D363" s="26"/>
      <c r="E363" s="26"/>
      <c r="F363" s="2" t="s">
        <v>363</v>
      </c>
      <c r="G363" s="4" t="str">
        <f>VLOOKUP(D363,兵种!B:D,2,0)</f>
        <v>老百姓</v>
      </c>
      <c r="H363" s="18">
        <f>VLOOKUP(D363,兵种!B:D,3,0)</f>
        <v>100</v>
      </c>
      <c r="I363" s="16" t="str">
        <f>VLOOKUP(E363,绝技!B:C,2,0)</f>
        <v>无</v>
      </c>
      <c r="J363" s="31">
        <v>60</v>
      </c>
      <c r="K363" s="31">
        <v>67</v>
      </c>
      <c r="L363" s="31">
        <v>51</v>
      </c>
      <c r="M363" s="33">
        <v>60</v>
      </c>
      <c r="N363" s="1">
        <f>SUM(J363:M363)</f>
        <v>238</v>
      </c>
      <c r="O363" s="34">
        <v>1</v>
      </c>
      <c r="P363" s="1">
        <f>INT(O363*(H363+J363+K363))</f>
        <v>227</v>
      </c>
      <c r="Q363" s="1">
        <f>INT(J363*O363*1)</f>
        <v>60</v>
      </c>
      <c r="R363" s="1">
        <f>INT(J363*O363*0.7)</f>
        <v>42</v>
      </c>
      <c r="S363" s="1">
        <f>INT(K363*O363*1)</f>
        <v>67</v>
      </c>
      <c r="T363" s="1">
        <f>INT(K363*O363*0.7)</f>
        <v>46</v>
      </c>
      <c r="U363" s="1">
        <f>INT(L363*O363*1)</f>
        <v>51</v>
      </c>
      <c r="V363" s="1">
        <f>INT(L363*O363*0.7)</f>
        <v>35</v>
      </c>
      <c r="W363" s="1">
        <f>SUM(Q363,S363,U363)</f>
        <v>178</v>
      </c>
    </row>
    <row r="364" spans="2:23" hidden="1">
      <c r="B364" s="26"/>
      <c r="C364" s="16">
        <v>362</v>
      </c>
      <c r="D364" s="26"/>
      <c r="E364" s="26"/>
      <c r="F364" s="2" t="s">
        <v>364</v>
      </c>
      <c r="G364" s="4" t="str">
        <f>VLOOKUP(D364,兵种!B:D,2,0)</f>
        <v>老百姓</v>
      </c>
      <c r="H364" s="18">
        <f>VLOOKUP(D364,兵种!B:D,3,0)</f>
        <v>100</v>
      </c>
      <c r="I364" s="16" t="str">
        <f>VLOOKUP(E364,绝技!B:C,2,0)</f>
        <v>无</v>
      </c>
      <c r="J364" s="31">
        <v>57</v>
      </c>
      <c r="K364" s="31">
        <v>39</v>
      </c>
      <c r="L364" s="31">
        <v>78</v>
      </c>
      <c r="M364" s="33">
        <v>75</v>
      </c>
      <c r="N364" s="1">
        <f>SUM(J364:M364)</f>
        <v>249</v>
      </c>
      <c r="O364" s="34">
        <v>1</v>
      </c>
      <c r="P364" s="1">
        <f>INT(O364*(H364+J364+K364))</f>
        <v>196</v>
      </c>
      <c r="Q364" s="1">
        <f>INT(J364*O364*1)</f>
        <v>57</v>
      </c>
      <c r="R364" s="1">
        <f>INT(J364*O364*0.7)</f>
        <v>39</v>
      </c>
      <c r="S364" s="1">
        <f>INT(K364*O364*1)</f>
        <v>39</v>
      </c>
      <c r="T364" s="1">
        <f>INT(K364*O364*0.7)</f>
        <v>27</v>
      </c>
      <c r="U364" s="1">
        <f>INT(L364*O364*1)</f>
        <v>78</v>
      </c>
      <c r="V364" s="1">
        <f>INT(L364*O364*0.7)</f>
        <v>54</v>
      </c>
      <c r="W364" s="1">
        <f>SUM(Q364,S364,U364)</f>
        <v>174</v>
      </c>
    </row>
    <row r="365" spans="2:23" hidden="1">
      <c r="B365" s="26"/>
      <c r="C365" s="16">
        <v>363</v>
      </c>
      <c r="D365" s="26"/>
      <c r="E365" s="26"/>
      <c r="F365" s="2" t="s">
        <v>365</v>
      </c>
      <c r="G365" s="4" t="str">
        <f>VLOOKUP(D365,兵种!B:D,2,0)</f>
        <v>老百姓</v>
      </c>
      <c r="H365" s="18">
        <f>VLOOKUP(D365,兵种!B:D,3,0)</f>
        <v>100</v>
      </c>
      <c r="I365" s="16" t="str">
        <f>VLOOKUP(E365,绝技!B:C,2,0)</f>
        <v>无</v>
      </c>
      <c r="J365" s="31">
        <v>52</v>
      </c>
      <c r="K365" s="31">
        <v>46</v>
      </c>
      <c r="L365" s="31">
        <v>44</v>
      </c>
      <c r="M365" s="33">
        <v>65</v>
      </c>
      <c r="N365" s="1">
        <f>SUM(J365:M365)</f>
        <v>207</v>
      </c>
      <c r="O365" s="34">
        <v>1</v>
      </c>
      <c r="P365" s="1">
        <f>INT(O365*(H365+J365+K365))</f>
        <v>198</v>
      </c>
      <c r="Q365" s="1">
        <f>INT(J365*O365*1)</f>
        <v>52</v>
      </c>
      <c r="R365" s="1">
        <f>INT(J365*O365*0.7)</f>
        <v>36</v>
      </c>
      <c r="S365" s="1">
        <f>INT(K365*O365*1)</f>
        <v>46</v>
      </c>
      <c r="T365" s="1">
        <f>INT(K365*O365*0.7)</f>
        <v>32</v>
      </c>
      <c r="U365" s="1">
        <f>INT(L365*O365*1)</f>
        <v>44</v>
      </c>
      <c r="V365" s="1">
        <f>INT(L365*O365*0.7)</f>
        <v>30</v>
      </c>
      <c r="W365" s="1">
        <f>SUM(Q365,S365,U365)</f>
        <v>142</v>
      </c>
    </row>
    <row r="366" spans="2:23" hidden="1">
      <c r="B366" s="26"/>
      <c r="C366" s="16">
        <v>364</v>
      </c>
      <c r="D366" s="26"/>
      <c r="E366" s="26"/>
      <c r="F366" s="2" t="s">
        <v>366</v>
      </c>
      <c r="G366" s="4" t="str">
        <f>VLOOKUP(D366,兵种!B:D,2,0)</f>
        <v>老百姓</v>
      </c>
      <c r="H366" s="18">
        <f>VLOOKUP(D366,兵种!B:D,3,0)</f>
        <v>100</v>
      </c>
      <c r="I366" s="16" t="str">
        <f>VLOOKUP(E366,绝技!B:C,2,0)</f>
        <v>无</v>
      </c>
      <c r="J366" s="31">
        <v>66</v>
      </c>
      <c r="K366" s="31">
        <v>69</v>
      </c>
      <c r="L366" s="31">
        <v>35</v>
      </c>
      <c r="M366" s="33">
        <v>38</v>
      </c>
      <c r="N366" s="1">
        <f>SUM(J366:M366)</f>
        <v>208</v>
      </c>
      <c r="O366" s="34">
        <v>1</v>
      </c>
      <c r="P366" s="1">
        <f>INT(O366*(H366+J366+K366))</f>
        <v>235</v>
      </c>
      <c r="Q366" s="1">
        <f>INT(J366*O366*1)</f>
        <v>66</v>
      </c>
      <c r="R366" s="1">
        <f>INT(J366*O366*0.7)</f>
        <v>46</v>
      </c>
      <c r="S366" s="1">
        <f>INT(K366*O366*1)</f>
        <v>69</v>
      </c>
      <c r="T366" s="1">
        <f>INT(K366*O366*0.7)</f>
        <v>48</v>
      </c>
      <c r="U366" s="1">
        <f>INT(L366*O366*1)</f>
        <v>35</v>
      </c>
      <c r="V366" s="1">
        <f>INT(L366*O366*0.7)</f>
        <v>24</v>
      </c>
      <c r="W366" s="1">
        <f>SUM(Q366,S366,U366)</f>
        <v>170</v>
      </c>
    </row>
    <row r="367" spans="2:23" hidden="1">
      <c r="B367" s="26"/>
      <c r="C367" s="16">
        <v>365</v>
      </c>
      <c r="D367" s="26">
        <v>2</v>
      </c>
      <c r="E367" s="26"/>
      <c r="F367" s="2" t="s">
        <v>367</v>
      </c>
      <c r="G367" s="4" t="str">
        <f>VLOOKUP(D367,兵种!B:D,2,0)</f>
        <v>亲卫队</v>
      </c>
      <c r="H367" s="18">
        <f>VLOOKUP(D367,兵种!B:D,3,0)</f>
        <v>200</v>
      </c>
      <c r="I367" s="16" t="str">
        <f>VLOOKUP(E367,绝技!B:C,2,0)</f>
        <v>无</v>
      </c>
      <c r="J367" s="31">
        <v>108</v>
      </c>
      <c r="K367" s="31">
        <v>93</v>
      </c>
      <c r="L367" s="31">
        <v>74</v>
      </c>
      <c r="M367" s="33">
        <v>73</v>
      </c>
      <c r="N367" s="1">
        <f>SUM(J367:M367)</f>
        <v>348</v>
      </c>
      <c r="O367" s="34">
        <v>1</v>
      </c>
      <c r="P367" s="1">
        <f>INT(O367*(H367+J367+K367))</f>
        <v>401</v>
      </c>
      <c r="Q367" s="1">
        <f>INT(J367*O367*1)</f>
        <v>108</v>
      </c>
      <c r="R367" s="1">
        <f>INT(J367*O367*0.7)</f>
        <v>75</v>
      </c>
      <c r="S367" s="1">
        <f>INT(K367*O367*1)</f>
        <v>93</v>
      </c>
      <c r="T367" s="1">
        <f>INT(K367*O367*0.7)</f>
        <v>65</v>
      </c>
      <c r="U367" s="1">
        <f>INT(L367*O367*1)</f>
        <v>74</v>
      </c>
      <c r="V367" s="1">
        <f>INT(L367*O367*0.7)</f>
        <v>51</v>
      </c>
      <c r="W367" s="1">
        <f>SUM(Q367,S367,U367)</f>
        <v>275</v>
      </c>
    </row>
    <row r="368" spans="2:23" hidden="1">
      <c r="B368" s="26"/>
      <c r="C368" s="16">
        <v>366</v>
      </c>
      <c r="D368" s="26">
        <v>4</v>
      </c>
      <c r="E368" s="26"/>
      <c r="F368" s="2" t="s">
        <v>368</v>
      </c>
      <c r="G368" s="4" t="str">
        <f>VLOOKUP(D368,兵种!B:D,2,0)</f>
        <v>弓弩手</v>
      </c>
      <c r="H368" s="18">
        <f>VLOOKUP(D368,兵种!B:D,3,0)</f>
        <v>150</v>
      </c>
      <c r="I368" s="16" t="str">
        <f>VLOOKUP(E368,绝技!B:C,2,0)</f>
        <v>无</v>
      </c>
      <c r="J368" s="31">
        <v>34</v>
      </c>
      <c r="K368" s="31">
        <v>33</v>
      </c>
      <c r="L368" s="31">
        <v>78</v>
      </c>
      <c r="M368" s="33">
        <v>84</v>
      </c>
      <c r="N368" s="1">
        <f>SUM(J368:M368)</f>
        <v>229</v>
      </c>
      <c r="O368" s="34">
        <v>1</v>
      </c>
      <c r="P368" s="1">
        <f>INT(O368*(H368+J368+K368))</f>
        <v>217</v>
      </c>
      <c r="Q368" s="1">
        <f>INT(J368*O368*1)</f>
        <v>34</v>
      </c>
      <c r="R368" s="1">
        <f>INT(J368*O368*0.7)</f>
        <v>23</v>
      </c>
      <c r="S368" s="1">
        <f>INT(K368*O368*1)</f>
        <v>33</v>
      </c>
      <c r="T368" s="1">
        <f>INT(K368*O368*0.7)</f>
        <v>23</v>
      </c>
      <c r="U368" s="1">
        <f>INT(L368*O368*1)</f>
        <v>78</v>
      </c>
      <c r="V368" s="1">
        <f>INT(L368*O368*0.7)</f>
        <v>54</v>
      </c>
      <c r="W368" s="1">
        <f>SUM(Q368,S368,U368)</f>
        <v>145</v>
      </c>
    </row>
    <row r="369" spans="2:23" hidden="1">
      <c r="B369" s="26"/>
      <c r="C369" s="16">
        <v>367</v>
      </c>
      <c r="D369" s="26">
        <v>1</v>
      </c>
      <c r="E369" s="26"/>
      <c r="F369" s="2" t="s">
        <v>369</v>
      </c>
      <c r="G369" s="4" t="str">
        <f>VLOOKUP(D369,兵种!B:D,2,0)</f>
        <v>近卫军</v>
      </c>
      <c r="H369" s="18">
        <f>VLOOKUP(D369,兵种!B:D,3,0)</f>
        <v>250</v>
      </c>
      <c r="I369" s="16" t="str">
        <f>VLOOKUP(E369,绝技!B:C,2,0)</f>
        <v>无</v>
      </c>
      <c r="J369" s="31">
        <v>76</v>
      </c>
      <c r="K369" s="31">
        <v>68</v>
      </c>
      <c r="L369" s="31">
        <v>83</v>
      </c>
      <c r="M369" s="33">
        <v>94</v>
      </c>
      <c r="N369" s="1">
        <f>SUM(J369:M369)</f>
        <v>321</v>
      </c>
      <c r="O369" s="34">
        <v>1</v>
      </c>
      <c r="P369" s="1">
        <f>INT(O369*(H369+J369+K369))</f>
        <v>394</v>
      </c>
      <c r="Q369" s="1">
        <f>INT(J369*O369*1)</f>
        <v>76</v>
      </c>
      <c r="R369" s="1">
        <f>INT(J369*O369*0.7)</f>
        <v>53</v>
      </c>
      <c r="S369" s="1">
        <f>INT(K369*O369*1)</f>
        <v>68</v>
      </c>
      <c r="T369" s="1">
        <f>INT(K369*O369*0.7)</f>
        <v>47</v>
      </c>
      <c r="U369" s="1">
        <f>INT(L369*O369*1)</f>
        <v>83</v>
      </c>
      <c r="V369" s="1">
        <f>INT(L369*O369*0.7)</f>
        <v>58</v>
      </c>
      <c r="W369" s="1">
        <f>SUM(Q369,S369,U369)</f>
        <v>227</v>
      </c>
    </row>
    <row r="370" spans="2:23" hidden="1">
      <c r="B370" s="26"/>
      <c r="C370" s="16">
        <v>368</v>
      </c>
      <c r="D370" s="26"/>
      <c r="E370" s="26"/>
      <c r="F370" s="2" t="s">
        <v>370</v>
      </c>
      <c r="G370" s="4" t="str">
        <f>VLOOKUP(D370,兵种!B:D,2,0)</f>
        <v>老百姓</v>
      </c>
      <c r="H370" s="18">
        <f>VLOOKUP(D370,兵种!B:D,3,0)</f>
        <v>100</v>
      </c>
      <c r="I370" s="16" t="str">
        <f>VLOOKUP(E370,绝技!B:C,2,0)</f>
        <v>无</v>
      </c>
      <c r="J370" s="31">
        <v>13</v>
      </c>
      <c r="K370" s="31">
        <v>28</v>
      </c>
      <c r="L370" s="31">
        <v>31</v>
      </c>
      <c r="M370" s="33">
        <v>6</v>
      </c>
      <c r="N370" s="1">
        <f>SUM(J370:M370)</f>
        <v>78</v>
      </c>
      <c r="O370" s="34">
        <v>1</v>
      </c>
      <c r="P370" s="1">
        <f>INT(O370*(H370+J370+K370))</f>
        <v>141</v>
      </c>
      <c r="Q370" s="1">
        <f>INT(J370*O370*1)</f>
        <v>13</v>
      </c>
      <c r="R370" s="1">
        <f>INT(J370*O370*0.7)</f>
        <v>9</v>
      </c>
      <c r="S370" s="1">
        <f>INT(K370*O370*1)</f>
        <v>28</v>
      </c>
      <c r="T370" s="1">
        <f>INT(K370*O370*0.7)</f>
        <v>19</v>
      </c>
      <c r="U370" s="1">
        <f>INT(L370*O370*1)</f>
        <v>31</v>
      </c>
      <c r="V370" s="1">
        <f>INT(L370*O370*0.7)</f>
        <v>21</v>
      </c>
      <c r="W370" s="1">
        <f>SUM(Q370,S370,U370)</f>
        <v>72</v>
      </c>
    </row>
    <row r="371" spans="2:23" hidden="1">
      <c r="B371" s="26"/>
      <c r="C371" s="16">
        <v>369</v>
      </c>
      <c r="D371" s="26"/>
      <c r="E371" s="26"/>
      <c r="F371" s="2" t="s">
        <v>371</v>
      </c>
      <c r="G371" s="4" t="str">
        <f>VLOOKUP(D371,兵种!B:D,2,0)</f>
        <v>老百姓</v>
      </c>
      <c r="H371" s="18">
        <f>VLOOKUP(D371,兵种!B:D,3,0)</f>
        <v>100</v>
      </c>
      <c r="I371" s="16" t="str">
        <f>VLOOKUP(E371,绝技!B:C,2,0)</f>
        <v>无</v>
      </c>
      <c r="J371" s="31">
        <v>77</v>
      </c>
      <c r="K371" s="31">
        <v>72</v>
      </c>
      <c r="L371" s="31">
        <v>66</v>
      </c>
      <c r="M371" s="33">
        <v>71</v>
      </c>
      <c r="N371" s="1">
        <f>SUM(J371:M371)</f>
        <v>286</v>
      </c>
      <c r="O371" s="34">
        <v>1</v>
      </c>
      <c r="P371" s="1">
        <f>INT(O371*(H371+J371+K371))</f>
        <v>249</v>
      </c>
      <c r="Q371" s="1">
        <f>INT(J371*O371*1)</f>
        <v>77</v>
      </c>
      <c r="R371" s="1">
        <f>INT(J371*O371*0.7)</f>
        <v>53</v>
      </c>
      <c r="S371" s="1">
        <f>INT(K371*O371*1)</f>
        <v>72</v>
      </c>
      <c r="T371" s="1">
        <f>INT(K371*O371*0.7)</f>
        <v>50</v>
      </c>
      <c r="U371" s="1">
        <f>INT(L371*O371*1)</f>
        <v>66</v>
      </c>
      <c r="V371" s="1">
        <f>INT(L371*O371*0.7)</f>
        <v>46</v>
      </c>
      <c r="W371" s="1">
        <f>SUM(Q371,S371,U371)</f>
        <v>215</v>
      </c>
    </row>
    <row r="372" spans="2:23">
      <c r="B372" s="26" t="s">
        <v>815</v>
      </c>
      <c r="C372" s="16">
        <v>370</v>
      </c>
      <c r="D372" s="26">
        <v>3</v>
      </c>
      <c r="E372" s="26">
        <v>7</v>
      </c>
      <c r="F372" s="2" t="s">
        <v>909</v>
      </c>
      <c r="G372" s="4" t="str">
        <f>VLOOKUP(D372,兵种!B:D,2,0)</f>
        <v>战弓骑</v>
      </c>
      <c r="H372" s="18">
        <f>VLOOKUP(D372,兵种!B:D,3,0)</f>
        <v>200</v>
      </c>
      <c r="I372" s="16" t="str">
        <f>VLOOKUP(E372,绝技!B:C,2,0)</f>
        <v>恸天贯日</v>
      </c>
      <c r="J372" s="31">
        <v>105</v>
      </c>
      <c r="K372" s="31">
        <v>100</v>
      </c>
      <c r="L372" s="31">
        <v>73</v>
      </c>
      <c r="M372" s="33">
        <v>70</v>
      </c>
      <c r="N372" s="1">
        <f>SUM(J372:M372)</f>
        <v>348</v>
      </c>
      <c r="O372" s="34">
        <v>1</v>
      </c>
      <c r="P372" s="1">
        <f>INT(O372*(H372+J372+K372))</f>
        <v>405</v>
      </c>
      <c r="Q372" s="1">
        <f>INT(J372*O372*1)</f>
        <v>105</v>
      </c>
      <c r="R372" s="1">
        <f>INT(J372*O372*0.7)</f>
        <v>73</v>
      </c>
      <c r="S372" s="1">
        <f>INT(K372*O372*1)</f>
        <v>100</v>
      </c>
      <c r="T372" s="1">
        <f>INT(K372*O372*0.7)</f>
        <v>70</v>
      </c>
      <c r="U372" s="1">
        <f>INT(L372*O372*1)</f>
        <v>73</v>
      </c>
      <c r="V372" s="1">
        <f>INT(L372*O372*0.7)</f>
        <v>51</v>
      </c>
      <c r="W372" s="1">
        <f>SUM(Q372,S372,U372)</f>
        <v>278</v>
      </c>
    </row>
    <row r="373" spans="2:23" hidden="1">
      <c r="B373" s="26"/>
      <c r="C373" s="16">
        <v>371</v>
      </c>
      <c r="D373" s="26"/>
      <c r="E373" s="26"/>
      <c r="F373" s="2" t="s">
        <v>372</v>
      </c>
      <c r="G373" s="4" t="str">
        <f>VLOOKUP(D373,兵种!B:D,2,0)</f>
        <v>老百姓</v>
      </c>
      <c r="H373" s="18">
        <f>VLOOKUP(D373,兵种!B:D,3,0)</f>
        <v>100</v>
      </c>
      <c r="I373" s="16" t="str">
        <f>VLOOKUP(E373,绝技!B:C,2,0)</f>
        <v>无</v>
      </c>
      <c r="J373" s="31">
        <v>23</v>
      </c>
      <c r="K373" s="31">
        <v>22</v>
      </c>
      <c r="L373" s="31">
        <v>62</v>
      </c>
      <c r="M373" s="33">
        <v>72</v>
      </c>
      <c r="N373" s="1">
        <f>SUM(J373:M373)</f>
        <v>179</v>
      </c>
      <c r="O373" s="34">
        <v>1</v>
      </c>
      <c r="P373" s="1">
        <f>INT(O373*(H373+J373+K373))</f>
        <v>145</v>
      </c>
      <c r="Q373" s="1">
        <f>INT(J373*O373*1)</f>
        <v>23</v>
      </c>
      <c r="R373" s="1">
        <f>INT(J373*O373*0.7)</f>
        <v>16</v>
      </c>
      <c r="S373" s="1">
        <f>INT(K373*O373*1)</f>
        <v>22</v>
      </c>
      <c r="T373" s="1">
        <f>INT(K373*O373*0.7)</f>
        <v>15</v>
      </c>
      <c r="U373" s="1">
        <f>INT(L373*O373*1)</f>
        <v>62</v>
      </c>
      <c r="V373" s="1">
        <f>INT(L373*O373*0.7)</f>
        <v>43</v>
      </c>
      <c r="W373" s="1">
        <f>SUM(Q373,S373,U373)</f>
        <v>107</v>
      </c>
    </row>
    <row r="374" spans="2:23" hidden="1">
      <c r="B374" s="26"/>
      <c r="C374" s="16">
        <v>372</v>
      </c>
      <c r="D374" s="26"/>
      <c r="E374" s="26"/>
      <c r="F374" s="2" t="s">
        <v>373</v>
      </c>
      <c r="G374" s="4" t="str">
        <f>VLOOKUP(D374,兵种!B:D,2,0)</f>
        <v>老百姓</v>
      </c>
      <c r="H374" s="18">
        <f>VLOOKUP(D374,兵种!B:D,3,0)</f>
        <v>100</v>
      </c>
      <c r="I374" s="16" t="str">
        <f>VLOOKUP(E374,绝技!B:C,2,0)</f>
        <v>无</v>
      </c>
      <c r="J374" s="31">
        <v>55</v>
      </c>
      <c r="K374" s="31">
        <v>51</v>
      </c>
      <c r="L374" s="31">
        <v>53</v>
      </c>
      <c r="M374" s="33">
        <v>57</v>
      </c>
      <c r="N374" s="1">
        <f>SUM(J374:M374)</f>
        <v>216</v>
      </c>
      <c r="O374" s="34">
        <v>1</v>
      </c>
      <c r="P374" s="1">
        <f>INT(O374*(H374+J374+K374))</f>
        <v>206</v>
      </c>
      <c r="Q374" s="1">
        <f>INT(J374*O374*1)</f>
        <v>55</v>
      </c>
      <c r="R374" s="1">
        <f>INT(J374*O374*0.7)</f>
        <v>38</v>
      </c>
      <c r="S374" s="1">
        <f>INT(K374*O374*1)</f>
        <v>51</v>
      </c>
      <c r="T374" s="1">
        <f>INT(K374*O374*0.7)</f>
        <v>35</v>
      </c>
      <c r="U374" s="1">
        <f>INT(L374*O374*1)</f>
        <v>53</v>
      </c>
      <c r="V374" s="1">
        <f>INT(L374*O374*0.7)</f>
        <v>37</v>
      </c>
      <c r="W374" s="1">
        <f>SUM(Q374,S374,U374)</f>
        <v>159</v>
      </c>
    </row>
    <row r="375" spans="2:23" hidden="1">
      <c r="B375" s="26"/>
      <c r="C375" s="16">
        <v>373</v>
      </c>
      <c r="D375" s="26"/>
      <c r="E375" s="26"/>
      <c r="F375" s="2" t="s">
        <v>374</v>
      </c>
      <c r="G375" s="4" t="str">
        <f>VLOOKUP(D375,兵种!B:D,2,0)</f>
        <v>老百姓</v>
      </c>
      <c r="H375" s="18">
        <f>VLOOKUP(D375,兵种!B:D,3,0)</f>
        <v>100</v>
      </c>
      <c r="I375" s="16" t="str">
        <f>VLOOKUP(E375,绝技!B:C,2,0)</f>
        <v>无</v>
      </c>
      <c r="J375" s="31">
        <v>64</v>
      </c>
      <c r="K375" s="31">
        <v>70</v>
      </c>
      <c r="L375" s="31">
        <v>65</v>
      </c>
      <c r="M375" s="33">
        <v>26</v>
      </c>
      <c r="N375" s="1">
        <f>SUM(J375:M375)</f>
        <v>225</v>
      </c>
      <c r="O375" s="34">
        <v>1</v>
      </c>
      <c r="P375" s="1">
        <f>INT(O375*(H375+J375+K375))</f>
        <v>234</v>
      </c>
      <c r="Q375" s="1">
        <f>INT(J375*O375*1)</f>
        <v>64</v>
      </c>
      <c r="R375" s="1">
        <f>INT(J375*O375*0.7)</f>
        <v>44</v>
      </c>
      <c r="S375" s="1">
        <f>INT(K375*O375*1)</f>
        <v>70</v>
      </c>
      <c r="T375" s="1">
        <f>INT(K375*O375*0.7)</f>
        <v>49</v>
      </c>
      <c r="U375" s="1">
        <f>INT(L375*O375*1)</f>
        <v>65</v>
      </c>
      <c r="V375" s="1">
        <f>INT(L375*O375*0.7)</f>
        <v>45</v>
      </c>
      <c r="W375" s="1">
        <f>SUM(Q375,S375,U375)</f>
        <v>199</v>
      </c>
    </row>
    <row r="376" spans="2:23" hidden="1">
      <c r="B376" s="26"/>
      <c r="C376" s="16">
        <v>374</v>
      </c>
      <c r="D376" s="26">
        <v>4</v>
      </c>
      <c r="E376" s="26"/>
      <c r="F376" s="2" t="s">
        <v>375</v>
      </c>
      <c r="G376" s="4" t="str">
        <f>VLOOKUP(D376,兵种!B:D,2,0)</f>
        <v>弓弩手</v>
      </c>
      <c r="H376" s="18">
        <f>VLOOKUP(D376,兵种!B:D,3,0)</f>
        <v>150</v>
      </c>
      <c r="I376" s="16" t="str">
        <f>VLOOKUP(E376,绝技!B:C,2,0)</f>
        <v>无</v>
      </c>
      <c r="J376" s="31">
        <v>80</v>
      </c>
      <c r="K376" s="31">
        <v>79</v>
      </c>
      <c r="L376" s="31">
        <v>75</v>
      </c>
      <c r="M376" s="33">
        <v>69</v>
      </c>
      <c r="N376" s="1">
        <f>SUM(J376:M376)</f>
        <v>303</v>
      </c>
      <c r="O376" s="34">
        <v>1</v>
      </c>
      <c r="P376" s="1">
        <f>INT(O376*(H376+J376+K376))</f>
        <v>309</v>
      </c>
      <c r="Q376" s="1">
        <f>INT(J376*O376*1)</f>
        <v>80</v>
      </c>
      <c r="R376" s="1">
        <f>INT(J376*O376*0.7)</f>
        <v>56</v>
      </c>
      <c r="S376" s="1">
        <f>INT(K376*O376*1)</f>
        <v>79</v>
      </c>
      <c r="T376" s="1">
        <f>INT(K376*O376*0.7)</f>
        <v>55</v>
      </c>
      <c r="U376" s="1">
        <f>INT(L376*O376*1)</f>
        <v>75</v>
      </c>
      <c r="V376" s="1">
        <f>INT(L376*O376*0.7)</f>
        <v>52</v>
      </c>
      <c r="W376" s="1">
        <f>SUM(Q376,S376,U376)</f>
        <v>234</v>
      </c>
    </row>
    <row r="377" spans="2:23" hidden="1">
      <c r="B377" s="26"/>
      <c r="C377" s="16">
        <v>375</v>
      </c>
      <c r="D377" s="26">
        <v>3</v>
      </c>
      <c r="E377" s="26"/>
      <c r="F377" s="2" t="s">
        <v>376</v>
      </c>
      <c r="G377" s="4" t="str">
        <f>VLOOKUP(D377,兵种!B:D,2,0)</f>
        <v>战弓骑</v>
      </c>
      <c r="H377" s="18">
        <f>VLOOKUP(D377,兵种!B:D,3,0)</f>
        <v>200</v>
      </c>
      <c r="I377" s="16" t="str">
        <f>VLOOKUP(E377,绝技!B:C,2,0)</f>
        <v>无</v>
      </c>
      <c r="J377" s="31">
        <v>72</v>
      </c>
      <c r="K377" s="31">
        <v>86</v>
      </c>
      <c r="L377" s="31">
        <v>67</v>
      </c>
      <c r="M377" s="33">
        <v>63</v>
      </c>
      <c r="N377" s="1">
        <f>SUM(J377:M377)</f>
        <v>288</v>
      </c>
      <c r="O377" s="34">
        <v>1</v>
      </c>
      <c r="P377" s="1">
        <f>INT(O377*(H377+J377+K377))</f>
        <v>358</v>
      </c>
      <c r="Q377" s="1">
        <f>INT(J377*O377*1)</f>
        <v>72</v>
      </c>
      <c r="R377" s="1">
        <f>INT(J377*O377*0.7)</f>
        <v>50</v>
      </c>
      <c r="S377" s="1">
        <f>INT(K377*O377*1)</f>
        <v>86</v>
      </c>
      <c r="T377" s="1">
        <f>INT(K377*O377*0.7)</f>
        <v>60</v>
      </c>
      <c r="U377" s="1">
        <f>INT(L377*O377*1)</f>
        <v>67</v>
      </c>
      <c r="V377" s="1">
        <f>INT(L377*O377*0.7)</f>
        <v>46</v>
      </c>
      <c r="W377" s="1">
        <f>SUM(Q377,S377,U377)</f>
        <v>225</v>
      </c>
    </row>
    <row r="378" spans="2:23" hidden="1">
      <c r="B378" s="26"/>
      <c r="C378" s="16">
        <v>376</v>
      </c>
      <c r="D378" s="26"/>
      <c r="E378" s="26"/>
      <c r="F378" s="2" t="s">
        <v>377</v>
      </c>
      <c r="G378" s="4" t="str">
        <f>VLOOKUP(D378,兵种!B:D,2,0)</f>
        <v>老百姓</v>
      </c>
      <c r="H378" s="18">
        <f>VLOOKUP(D378,兵种!B:D,3,0)</f>
        <v>100</v>
      </c>
      <c r="I378" s="16" t="str">
        <f>VLOOKUP(E378,绝技!B:C,2,0)</f>
        <v>无</v>
      </c>
      <c r="J378" s="31">
        <v>67</v>
      </c>
      <c r="K378" s="31">
        <v>70</v>
      </c>
      <c r="L378" s="31">
        <v>48</v>
      </c>
      <c r="M378" s="33">
        <v>44</v>
      </c>
      <c r="N378" s="1">
        <f>SUM(J378:M378)</f>
        <v>229</v>
      </c>
      <c r="O378" s="34">
        <v>1</v>
      </c>
      <c r="P378" s="1">
        <f>INT(O378*(H378+J378+K378))</f>
        <v>237</v>
      </c>
      <c r="Q378" s="1">
        <f>INT(J378*O378*1)</f>
        <v>67</v>
      </c>
      <c r="R378" s="1">
        <f>INT(J378*O378*0.7)</f>
        <v>46</v>
      </c>
      <c r="S378" s="1">
        <f>INT(K378*O378*1)</f>
        <v>70</v>
      </c>
      <c r="T378" s="1">
        <f>INT(K378*O378*0.7)</f>
        <v>49</v>
      </c>
      <c r="U378" s="1">
        <f>INT(L378*O378*1)</f>
        <v>48</v>
      </c>
      <c r="V378" s="1">
        <f>INT(L378*O378*0.7)</f>
        <v>33</v>
      </c>
      <c r="W378" s="1">
        <f>SUM(Q378,S378,U378)</f>
        <v>185</v>
      </c>
    </row>
    <row r="379" spans="2:23" hidden="1">
      <c r="B379" s="26"/>
      <c r="C379" s="16">
        <v>377</v>
      </c>
      <c r="D379" s="26"/>
      <c r="E379" s="26"/>
      <c r="F379" s="2" t="s">
        <v>378</v>
      </c>
      <c r="G379" s="4" t="str">
        <f>VLOOKUP(D379,兵种!B:D,2,0)</f>
        <v>老百姓</v>
      </c>
      <c r="H379" s="18">
        <f>VLOOKUP(D379,兵种!B:D,3,0)</f>
        <v>100</v>
      </c>
      <c r="I379" s="16" t="str">
        <f>VLOOKUP(E379,绝技!B:C,2,0)</f>
        <v>无</v>
      </c>
      <c r="J379" s="31">
        <v>66</v>
      </c>
      <c r="K379" s="31">
        <v>53</v>
      </c>
      <c r="L379" s="31">
        <v>72</v>
      </c>
      <c r="M379" s="33">
        <v>71</v>
      </c>
      <c r="N379" s="1">
        <f>SUM(J379:M379)</f>
        <v>262</v>
      </c>
      <c r="O379" s="34">
        <v>1</v>
      </c>
      <c r="P379" s="1">
        <f>INT(O379*(H379+J379+K379))</f>
        <v>219</v>
      </c>
      <c r="Q379" s="1">
        <f>INT(J379*O379*1)</f>
        <v>66</v>
      </c>
      <c r="R379" s="1">
        <f>INT(J379*O379*0.7)</f>
        <v>46</v>
      </c>
      <c r="S379" s="1">
        <f>INT(K379*O379*1)</f>
        <v>53</v>
      </c>
      <c r="T379" s="1">
        <f>INT(K379*O379*0.7)</f>
        <v>37</v>
      </c>
      <c r="U379" s="1">
        <f>INT(L379*O379*1)</f>
        <v>72</v>
      </c>
      <c r="V379" s="1">
        <f>INT(L379*O379*0.7)</f>
        <v>50</v>
      </c>
      <c r="W379" s="1">
        <f>SUM(Q379,S379,U379)</f>
        <v>191</v>
      </c>
    </row>
    <row r="380" spans="2:23" hidden="1">
      <c r="B380" s="26"/>
      <c r="C380" s="16">
        <v>378</v>
      </c>
      <c r="D380" s="26"/>
      <c r="E380" s="26"/>
      <c r="F380" s="2" t="s">
        <v>379</v>
      </c>
      <c r="G380" s="4" t="str">
        <f>VLOOKUP(D380,兵种!B:D,2,0)</f>
        <v>老百姓</v>
      </c>
      <c r="H380" s="18">
        <f>VLOOKUP(D380,兵种!B:D,3,0)</f>
        <v>100</v>
      </c>
      <c r="I380" s="16" t="str">
        <f>VLOOKUP(E380,绝技!B:C,2,0)</f>
        <v>无</v>
      </c>
      <c r="J380" s="31">
        <v>62</v>
      </c>
      <c r="K380" s="31">
        <v>71</v>
      </c>
      <c r="L380" s="31">
        <v>36</v>
      </c>
      <c r="M380" s="33">
        <v>8</v>
      </c>
      <c r="N380" s="1">
        <f>SUM(J380:M380)</f>
        <v>177</v>
      </c>
      <c r="O380" s="34">
        <v>1</v>
      </c>
      <c r="P380" s="1">
        <f>INT(O380*(H380+J380+K380))</f>
        <v>233</v>
      </c>
      <c r="Q380" s="1">
        <f>INT(J380*O380*1)</f>
        <v>62</v>
      </c>
      <c r="R380" s="1">
        <f>INT(J380*O380*0.7)</f>
        <v>43</v>
      </c>
      <c r="S380" s="1">
        <f>INT(K380*O380*1)</f>
        <v>71</v>
      </c>
      <c r="T380" s="1">
        <f>INT(K380*O380*0.7)</f>
        <v>49</v>
      </c>
      <c r="U380" s="1">
        <f>INT(L380*O380*1)</f>
        <v>36</v>
      </c>
      <c r="V380" s="1">
        <f>INT(L380*O380*0.7)</f>
        <v>25</v>
      </c>
      <c r="W380" s="1">
        <f>SUM(Q380,S380,U380)</f>
        <v>169</v>
      </c>
    </row>
    <row r="381" spans="2:23" hidden="1">
      <c r="B381" s="26"/>
      <c r="C381" s="16">
        <v>379</v>
      </c>
      <c r="D381" s="26"/>
      <c r="E381" s="26"/>
      <c r="F381" s="2" t="s">
        <v>380</v>
      </c>
      <c r="G381" s="4" t="str">
        <f>VLOOKUP(D381,兵种!B:D,2,0)</f>
        <v>老百姓</v>
      </c>
      <c r="H381" s="18">
        <f>VLOOKUP(D381,兵种!B:D,3,0)</f>
        <v>100</v>
      </c>
      <c r="I381" s="16" t="str">
        <f>VLOOKUP(E381,绝技!B:C,2,0)</f>
        <v>无</v>
      </c>
      <c r="J381" s="31">
        <v>25</v>
      </c>
      <c r="K381" s="31">
        <v>39</v>
      </c>
      <c r="L381" s="31">
        <v>65</v>
      </c>
      <c r="M381" s="33">
        <v>17</v>
      </c>
      <c r="N381" s="1">
        <f>SUM(J381:M381)</f>
        <v>146</v>
      </c>
      <c r="O381" s="34">
        <v>1</v>
      </c>
      <c r="P381" s="1">
        <f>INT(O381*(H381+J381+K381))</f>
        <v>164</v>
      </c>
      <c r="Q381" s="1">
        <f>INT(J381*O381*1)</f>
        <v>25</v>
      </c>
      <c r="R381" s="1">
        <f>INT(J381*O381*0.7)</f>
        <v>17</v>
      </c>
      <c r="S381" s="1">
        <f>INT(K381*O381*1)</f>
        <v>39</v>
      </c>
      <c r="T381" s="1">
        <f>INT(K381*O381*0.7)</f>
        <v>27</v>
      </c>
      <c r="U381" s="1">
        <f>INT(L381*O381*1)</f>
        <v>65</v>
      </c>
      <c r="V381" s="1">
        <f>INT(L381*O381*0.7)</f>
        <v>45</v>
      </c>
      <c r="W381" s="1">
        <f>SUM(Q381,S381,U381)</f>
        <v>129</v>
      </c>
    </row>
    <row r="382" spans="2:23" hidden="1">
      <c r="B382" s="26"/>
      <c r="C382" s="16">
        <v>380</v>
      </c>
      <c r="D382" s="26">
        <v>5</v>
      </c>
      <c r="E382" s="26"/>
      <c r="F382" s="2" t="s">
        <v>381</v>
      </c>
      <c r="G382" s="4" t="str">
        <f>VLOOKUP(D382,兵种!B:D,2,0)</f>
        <v>霹雳车</v>
      </c>
      <c r="H382" s="18">
        <f>VLOOKUP(D382,兵种!B:D,3,0)</f>
        <v>100</v>
      </c>
      <c r="I382" s="16" t="str">
        <f>VLOOKUP(E382,绝技!B:C,2,0)</f>
        <v>无</v>
      </c>
      <c r="J382" s="31">
        <v>62</v>
      </c>
      <c r="K382" s="31">
        <v>37</v>
      </c>
      <c r="L382" s="31">
        <v>79</v>
      </c>
      <c r="M382" s="33">
        <v>80</v>
      </c>
      <c r="N382" s="1">
        <f>SUM(J382:M382)</f>
        <v>258</v>
      </c>
      <c r="O382" s="34">
        <v>1</v>
      </c>
      <c r="P382" s="1">
        <f>INT(O382*(H382+J382+K382))</f>
        <v>199</v>
      </c>
      <c r="Q382" s="1">
        <f>INT(J382*O382*1)</f>
        <v>62</v>
      </c>
      <c r="R382" s="1">
        <f>INT(J382*O382*0.7)</f>
        <v>43</v>
      </c>
      <c r="S382" s="1">
        <f>INT(K382*O382*1)</f>
        <v>37</v>
      </c>
      <c r="T382" s="1">
        <f>INT(K382*O382*0.7)</f>
        <v>25</v>
      </c>
      <c r="U382" s="1">
        <f>INT(L382*O382*1)</f>
        <v>79</v>
      </c>
      <c r="V382" s="1">
        <f>INT(L382*O382*0.7)</f>
        <v>55</v>
      </c>
      <c r="W382" s="1">
        <f>SUM(Q382,S382,U382)</f>
        <v>178</v>
      </c>
    </row>
    <row r="383" spans="2:23" hidden="1">
      <c r="B383" s="26"/>
      <c r="C383" s="16">
        <v>381</v>
      </c>
      <c r="D383" s="26"/>
      <c r="E383" s="26"/>
      <c r="F383" s="2" t="s">
        <v>382</v>
      </c>
      <c r="G383" s="4" t="str">
        <f>VLOOKUP(D383,兵种!B:D,2,0)</f>
        <v>老百姓</v>
      </c>
      <c r="H383" s="18">
        <f>VLOOKUP(D383,兵种!B:D,3,0)</f>
        <v>100</v>
      </c>
      <c r="I383" s="16" t="str">
        <f>VLOOKUP(E383,绝技!B:C,2,0)</f>
        <v>无</v>
      </c>
      <c r="J383" s="31">
        <v>77</v>
      </c>
      <c r="K383" s="31">
        <v>70</v>
      </c>
      <c r="L383" s="31">
        <v>68</v>
      </c>
      <c r="M383" s="33">
        <v>69</v>
      </c>
      <c r="N383" s="1">
        <f>SUM(J383:M383)</f>
        <v>284</v>
      </c>
      <c r="O383" s="34">
        <v>1</v>
      </c>
      <c r="P383" s="1">
        <f>INT(O383*(H383+J383+K383))</f>
        <v>247</v>
      </c>
      <c r="Q383" s="1">
        <f>INT(J383*O383*1)</f>
        <v>77</v>
      </c>
      <c r="R383" s="1">
        <f>INT(J383*O383*0.7)</f>
        <v>53</v>
      </c>
      <c r="S383" s="1">
        <f>INT(K383*O383*1)</f>
        <v>70</v>
      </c>
      <c r="T383" s="1">
        <f>INT(K383*O383*0.7)</f>
        <v>49</v>
      </c>
      <c r="U383" s="1">
        <f>INT(L383*O383*1)</f>
        <v>68</v>
      </c>
      <c r="V383" s="1">
        <f>INT(L383*O383*0.7)</f>
        <v>47</v>
      </c>
      <c r="W383" s="1">
        <f>SUM(Q383,S383,U383)</f>
        <v>215</v>
      </c>
    </row>
    <row r="384" spans="2:23" hidden="1">
      <c r="B384" s="26"/>
      <c r="C384" s="16">
        <v>382</v>
      </c>
      <c r="D384" s="26"/>
      <c r="E384" s="26"/>
      <c r="F384" s="2" t="s">
        <v>383</v>
      </c>
      <c r="G384" s="4" t="str">
        <f>VLOOKUP(D384,兵种!B:D,2,0)</f>
        <v>老百姓</v>
      </c>
      <c r="H384" s="18">
        <f>VLOOKUP(D384,兵种!B:D,3,0)</f>
        <v>100</v>
      </c>
      <c r="I384" s="16" t="str">
        <f>VLOOKUP(E384,绝技!B:C,2,0)</f>
        <v>无</v>
      </c>
      <c r="J384" s="31">
        <v>67</v>
      </c>
      <c r="K384" s="31">
        <v>78</v>
      </c>
      <c r="L384" s="31">
        <v>27</v>
      </c>
      <c r="M384" s="33">
        <v>16</v>
      </c>
      <c r="N384" s="1">
        <f>SUM(J384:M384)</f>
        <v>188</v>
      </c>
      <c r="O384" s="34">
        <v>1</v>
      </c>
      <c r="P384" s="1">
        <f>INT(O384*(H384+J384+K384))</f>
        <v>245</v>
      </c>
      <c r="Q384" s="1">
        <f>INT(J384*O384*1)</f>
        <v>67</v>
      </c>
      <c r="R384" s="1">
        <f>INT(J384*O384*0.7)</f>
        <v>46</v>
      </c>
      <c r="S384" s="1">
        <f>INT(K384*O384*1)</f>
        <v>78</v>
      </c>
      <c r="T384" s="1">
        <f>INT(K384*O384*0.7)</f>
        <v>54</v>
      </c>
      <c r="U384" s="1">
        <f>INT(L384*O384*1)</f>
        <v>27</v>
      </c>
      <c r="V384" s="1">
        <f>INT(L384*O384*0.7)</f>
        <v>18</v>
      </c>
      <c r="W384" s="1">
        <f>SUM(Q384,S384,U384)</f>
        <v>172</v>
      </c>
    </row>
    <row r="385" spans="2:23" hidden="1">
      <c r="B385" s="26"/>
      <c r="C385" s="16">
        <v>383</v>
      </c>
      <c r="D385" s="26"/>
      <c r="E385" s="26"/>
      <c r="F385" s="2" t="s">
        <v>384</v>
      </c>
      <c r="G385" s="4" t="str">
        <f>VLOOKUP(D385,兵种!B:D,2,0)</f>
        <v>老百姓</v>
      </c>
      <c r="H385" s="18">
        <f>VLOOKUP(D385,兵种!B:D,3,0)</f>
        <v>100</v>
      </c>
      <c r="I385" s="16" t="str">
        <f>VLOOKUP(E385,绝技!B:C,2,0)</f>
        <v>无</v>
      </c>
      <c r="J385" s="31">
        <v>21</v>
      </c>
      <c r="K385" s="31">
        <v>7</v>
      </c>
      <c r="L385" s="31">
        <v>70</v>
      </c>
      <c r="M385" s="33">
        <v>76</v>
      </c>
      <c r="N385" s="1">
        <f>SUM(J385:M385)</f>
        <v>174</v>
      </c>
      <c r="O385" s="34">
        <v>1</v>
      </c>
      <c r="P385" s="1">
        <f>INT(O385*(H385+J385+K385))</f>
        <v>128</v>
      </c>
      <c r="Q385" s="1">
        <f>INT(J385*O385*1)</f>
        <v>21</v>
      </c>
      <c r="R385" s="1">
        <f>INT(J385*O385*0.7)</f>
        <v>14</v>
      </c>
      <c r="S385" s="1">
        <f>INT(K385*O385*1)</f>
        <v>7</v>
      </c>
      <c r="T385" s="1">
        <f>INT(K385*O385*0.7)</f>
        <v>4</v>
      </c>
      <c r="U385" s="1">
        <f>INT(L385*O385*1)</f>
        <v>70</v>
      </c>
      <c r="V385" s="1">
        <f>INT(L385*O385*0.7)</f>
        <v>49</v>
      </c>
      <c r="W385" s="1">
        <f>SUM(Q385,S385,U385)</f>
        <v>98</v>
      </c>
    </row>
    <row r="386" spans="2:23" hidden="1">
      <c r="B386" s="26"/>
      <c r="C386" s="16">
        <v>384</v>
      </c>
      <c r="D386" s="26">
        <v>4</v>
      </c>
      <c r="E386" s="26"/>
      <c r="F386" s="2" t="s">
        <v>385</v>
      </c>
      <c r="G386" s="4" t="str">
        <f>VLOOKUP(D386,兵种!B:D,2,0)</f>
        <v>弓弩手</v>
      </c>
      <c r="H386" s="18">
        <f>VLOOKUP(D386,兵种!B:D,3,0)</f>
        <v>150</v>
      </c>
      <c r="I386" s="16" t="str">
        <f>VLOOKUP(E386,绝技!B:C,2,0)</f>
        <v>无</v>
      </c>
      <c r="J386" s="31">
        <v>78</v>
      </c>
      <c r="K386" s="31">
        <v>81</v>
      </c>
      <c r="L386" s="31">
        <v>62</v>
      </c>
      <c r="M386" s="33">
        <v>73</v>
      </c>
      <c r="N386" s="1">
        <f>SUM(J386:M386)</f>
        <v>294</v>
      </c>
      <c r="O386" s="34">
        <v>1</v>
      </c>
      <c r="P386" s="1">
        <f>INT(O386*(H386+J386+K386))</f>
        <v>309</v>
      </c>
      <c r="Q386" s="1">
        <f>INT(J386*O386*1)</f>
        <v>78</v>
      </c>
      <c r="R386" s="1">
        <f>INT(J386*O386*0.7)</f>
        <v>54</v>
      </c>
      <c r="S386" s="1">
        <f>INT(K386*O386*1)</f>
        <v>81</v>
      </c>
      <c r="T386" s="1">
        <f>INT(K386*O386*0.7)</f>
        <v>56</v>
      </c>
      <c r="U386" s="1">
        <f>INT(L386*O386*1)</f>
        <v>62</v>
      </c>
      <c r="V386" s="1">
        <f>INT(L386*O386*0.7)</f>
        <v>43</v>
      </c>
      <c r="W386" s="1">
        <f>SUM(Q386,S386,U386)</f>
        <v>221</v>
      </c>
    </row>
    <row r="387" spans="2:23" hidden="1">
      <c r="B387" s="26"/>
      <c r="C387" s="16">
        <v>385</v>
      </c>
      <c r="D387" s="26"/>
      <c r="E387" s="26"/>
      <c r="F387" s="2" t="s">
        <v>386</v>
      </c>
      <c r="G387" s="4" t="str">
        <f>VLOOKUP(D387,兵种!B:D,2,0)</f>
        <v>老百姓</v>
      </c>
      <c r="H387" s="18">
        <f>VLOOKUP(D387,兵种!B:D,3,0)</f>
        <v>100</v>
      </c>
      <c r="I387" s="16" t="str">
        <f>VLOOKUP(E387,绝技!B:C,2,0)</f>
        <v>无</v>
      </c>
      <c r="J387" s="31">
        <v>34</v>
      </c>
      <c r="K387" s="31">
        <v>43</v>
      </c>
      <c r="L387" s="31">
        <v>30</v>
      </c>
      <c r="M387" s="33">
        <v>40</v>
      </c>
      <c r="N387" s="1">
        <f>SUM(J387:M387)</f>
        <v>147</v>
      </c>
      <c r="O387" s="34">
        <v>1</v>
      </c>
      <c r="P387" s="1">
        <f>INT(O387*(H387+J387+K387))</f>
        <v>177</v>
      </c>
      <c r="Q387" s="1">
        <f>INT(J387*O387*1)</f>
        <v>34</v>
      </c>
      <c r="R387" s="1">
        <f>INT(J387*O387*0.7)</f>
        <v>23</v>
      </c>
      <c r="S387" s="1">
        <f>INT(K387*O387*1)</f>
        <v>43</v>
      </c>
      <c r="T387" s="1">
        <f>INT(K387*O387*0.7)</f>
        <v>30</v>
      </c>
      <c r="U387" s="1">
        <f>INT(L387*O387*1)</f>
        <v>30</v>
      </c>
      <c r="V387" s="1">
        <f>INT(L387*O387*0.7)</f>
        <v>21</v>
      </c>
      <c r="W387" s="1">
        <f>SUM(Q387,S387,U387)</f>
        <v>107</v>
      </c>
    </row>
    <row r="388" spans="2:23" hidden="1">
      <c r="B388" s="26"/>
      <c r="C388" s="16">
        <v>386</v>
      </c>
      <c r="D388" s="26"/>
      <c r="E388" s="26"/>
      <c r="F388" s="2" t="s">
        <v>387</v>
      </c>
      <c r="G388" s="4" t="str">
        <f>VLOOKUP(D388,兵种!B:D,2,0)</f>
        <v>老百姓</v>
      </c>
      <c r="H388" s="18">
        <f>VLOOKUP(D388,兵种!B:D,3,0)</f>
        <v>100</v>
      </c>
      <c r="I388" s="16" t="str">
        <f>VLOOKUP(E388,绝技!B:C,2,0)</f>
        <v>无</v>
      </c>
      <c r="J388" s="31">
        <v>26</v>
      </c>
      <c r="K388" s="31">
        <v>28</v>
      </c>
      <c r="L388" s="31">
        <v>72</v>
      </c>
      <c r="M388" s="33">
        <v>64</v>
      </c>
      <c r="N388" s="1">
        <f>SUM(J388:M388)</f>
        <v>190</v>
      </c>
      <c r="O388" s="34">
        <v>1</v>
      </c>
      <c r="P388" s="1">
        <f>INT(O388*(H388+J388+K388))</f>
        <v>154</v>
      </c>
      <c r="Q388" s="1">
        <f>INT(J388*O388*1)</f>
        <v>26</v>
      </c>
      <c r="R388" s="1">
        <f>INT(J388*O388*0.7)</f>
        <v>18</v>
      </c>
      <c r="S388" s="1">
        <f>INT(K388*O388*1)</f>
        <v>28</v>
      </c>
      <c r="T388" s="1">
        <f>INT(K388*O388*0.7)</f>
        <v>19</v>
      </c>
      <c r="U388" s="1">
        <f>INT(L388*O388*1)</f>
        <v>72</v>
      </c>
      <c r="V388" s="1">
        <f>INT(L388*O388*0.7)</f>
        <v>50</v>
      </c>
      <c r="W388" s="1">
        <f>SUM(Q388,S388,U388)</f>
        <v>126</v>
      </c>
    </row>
    <row r="389" spans="2:23" hidden="1">
      <c r="B389" s="26"/>
      <c r="C389" s="16">
        <v>387</v>
      </c>
      <c r="D389" s="26"/>
      <c r="E389" s="26"/>
      <c r="F389" s="2" t="s">
        <v>388</v>
      </c>
      <c r="G389" s="4" t="str">
        <f>VLOOKUP(D389,兵种!B:D,2,0)</f>
        <v>老百姓</v>
      </c>
      <c r="H389" s="18">
        <f>VLOOKUP(D389,兵种!B:D,3,0)</f>
        <v>100</v>
      </c>
      <c r="I389" s="16" t="str">
        <f>VLOOKUP(E389,绝技!B:C,2,0)</f>
        <v>无</v>
      </c>
      <c r="J389" s="31">
        <v>17</v>
      </c>
      <c r="K389" s="31">
        <v>11</v>
      </c>
      <c r="L389" s="31">
        <v>72</v>
      </c>
      <c r="M389" s="33">
        <v>78</v>
      </c>
      <c r="N389" s="1">
        <f>SUM(J389:M389)</f>
        <v>178</v>
      </c>
      <c r="O389" s="34">
        <v>1</v>
      </c>
      <c r="P389" s="1">
        <f>INT(O389*(H389+J389+K389))</f>
        <v>128</v>
      </c>
      <c r="Q389" s="1">
        <f>INT(J389*O389*1)</f>
        <v>17</v>
      </c>
      <c r="R389" s="1">
        <f>INT(J389*O389*0.7)</f>
        <v>11</v>
      </c>
      <c r="S389" s="1">
        <f>INT(K389*O389*1)</f>
        <v>11</v>
      </c>
      <c r="T389" s="1">
        <f>INT(K389*O389*0.7)</f>
        <v>7</v>
      </c>
      <c r="U389" s="1">
        <f>INT(L389*O389*1)</f>
        <v>72</v>
      </c>
      <c r="V389" s="1">
        <f>INT(L389*O389*0.7)</f>
        <v>50</v>
      </c>
      <c r="W389" s="1">
        <f>SUM(Q389,S389,U389)</f>
        <v>100</v>
      </c>
    </row>
    <row r="390" spans="2:23" hidden="1">
      <c r="B390" s="26"/>
      <c r="C390" s="16">
        <v>388</v>
      </c>
      <c r="D390" s="26"/>
      <c r="E390" s="26"/>
      <c r="F390" s="2" t="s">
        <v>389</v>
      </c>
      <c r="G390" s="4" t="str">
        <f>VLOOKUP(D390,兵种!B:D,2,0)</f>
        <v>老百姓</v>
      </c>
      <c r="H390" s="18">
        <f>VLOOKUP(D390,兵种!B:D,3,0)</f>
        <v>100</v>
      </c>
      <c r="I390" s="16" t="str">
        <f>VLOOKUP(E390,绝技!B:C,2,0)</f>
        <v>无</v>
      </c>
      <c r="J390" s="31">
        <v>57</v>
      </c>
      <c r="K390" s="31">
        <v>66</v>
      </c>
      <c r="L390" s="31">
        <v>48</v>
      </c>
      <c r="M390" s="33">
        <v>59</v>
      </c>
      <c r="N390" s="1">
        <f>SUM(J390:M390)</f>
        <v>230</v>
      </c>
      <c r="O390" s="34">
        <v>1</v>
      </c>
      <c r="P390" s="1">
        <f>INT(O390*(H390+J390+K390))</f>
        <v>223</v>
      </c>
      <c r="Q390" s="1">
        <f>INT(J390*O390*1)</f>
        <v>57</v>
      </c>
      <c r="R390" s="1">
        <f>INT(J390*O390*0.7)</f>
        <v>39</v>
      </c>
      <c r="S390" s="1">
        <f>INT(K390*O390*1)</f>
        <v>66</v>
      </c>
      <c r="T390" s="1">
        <f>INT(K390*O390*0.7)</f>
        <v>46</v>
      </c>
      <c r="U390" s="1">
        <f>INT(L390*O390*1)</f>
        <v>48</v>
      </c>
      <c r="V390" s="1">
        <f>INT(L390*O390*0.7)</f>
        <v>33</v>
      </c>
      <c r="W390" s="1">
        <f>SUM(Q390,S390,U390)</f>
        <v>171</v>
      </c>
    </row>
    <row r="391" spans="2:23" hidden="1">
      <c r="B391" s="26"/>
      <c r="C391" s="16">
        <v>389</v>
      </c>
      <c r="D391" s="26">
        <v>3</v>
      </c>
      <c r="E391" s="26"/>
      <c r="F391" s="2" t="s">
        <v>390</v>
      </c>
      <c r="G391" s="4" t="str">
        <f>VLOOKUP(D391,兵种!B:D,2,0)</f>
        <v>战弓骑</v>
      </c>
      <c r="H391" s="18">
        <f>VLOOKUP(D391,兵种!B:D,3,0)</f>
        <v>200</v>
      </c>
      <c r="I391" s="16" t="str">
        <f>VLOOKUP(E391,绝技!B:C,2,0)</f>
        <v>无</v>
      </c>
      <c r="J391" s="31">
        <v>82</v>
      </c>
      <c r="K391" s="31">
        <v>99</v>
      </c>
      <c r="L391" s="31">
        <v>66</v>
      </c>
      <c r="M391" s="33">
        <v>58</v>
      </c>
      <c r="N391" s="1">
        <f>SUM(J391:M391)</f>
        <v>305</v>
      </c>
      <c r="O391" s="34">
        <v>1</v>
      </c>
      <c r="P391" s="1">
        <f>INT(O391*(H391+J391+K391))</f>
        <v>381</v>
      </c>
      <c r="Q391" s="1">
        <f>INT(J391*O391*1)</f>
        <v>82</v>
      </c>
      <c r="R391" s="1">
        <f>INT(J391*O391*0.7)</f>
        <v>57</v>
      </c>
      <c r="S391" s="1">
        <f>INT(K391*O391*1)</f>
        <v>99</v>
      </c>
      <c r="T391" s="1">
        <f>INT(K391*O391*0.7)</f>
        <v>69</v>
      </c>
      <c r="U391" s="1">
        <f>INT(L391*O391*1)</f>
        <v>66</v>
      </c>
      <c r="V391" s="1">
        <f>INT(L391*O391*0.7)</f>
        <v>46</v>
      </c>
      <c r="W391" s="1">
        <f>SUM(Q391,S391,U391)</f>
        <v>247</v>
      </c>
    </row>
    <row r="392" spans="2:23" hidden="1">
      <c r="B392" s="26"/>
      <c r="C392" s="16">
        <v>390</v>
      </c>
      <c r="D392" s="26"/>
      <c r="E392" s="26"/>
      <c r="F392" s="2" t="s">
        <v>391</v>
      </c>
      <c r="G392" s="4" t="str">
        <f>VLOOKUP(D392,兵种!B:D,2,0)</f>
        <v>老百姓</v>
      </c>
      <c r="H392" s="18">
        <f>VLOOKUP(D392,兵种!B:D,3,0)</f>
        <v>100</v>
      </c>
      <c r="I392" s="16" t="str">
        <f>VLOOKUP(E392,绝技!B:C,2,0)</f>
        <v>无</v>
      </c>
      <c r="J392" s="31">
        <v>51</v>
      </c>
      <c r="K392" s="31">
        <v>53</v>
      </c>
      <c r="L392" s="31">
        <v>53</v>
      </c>
      <c r="M392" s="33">
        <v>43</v>
      </c>
      <c r="N392" s="1">
        <f>SUM(J392:M392)</f>
        <v>200</v>
      </c>
      <c r="O392" s="34">
        <v>1</v>
      </c>
      <c r="P392" s="1">
        <f>INT(O392*(H392+J392+K392))</f>
        <v>204</v>
      </c>
      <c r="Q392" s="1">
        <f>INT(J392*O392*1)</f>
        <v>51</v>
      </c>
      <c r="R392" s="1">
        <f>INT(J392*O392*0.7)</f>
        <v>35</v>
      </c>
      <c r="S392" s="1">
        <f>INT(K392*O392*1)</f>
        <v>53</v>
      </c>
      <c r="T392" s="1">
        <f>INT(K392*O392*0.7)</f>
        <v>37</v>
      </c>
      <c r="U392" s="1">
        <f>INT(L392*O392*1)</f>
        <v>53</v>
      </c>
      <c r="V392" s="1">
        <f>INT(L392*O392*0.7)</f>
        <v>37</v>
      </c>
      <c r="W392" s="1">
        <f>SUM(Q392,S392,U392)</f>
        <v>157</v>
      </c>
    </row>
    <row r="393" spans="2:23" hidden="1">
      <c r="B393" s="26"/>
      <c r="C393" s="16">
        <v>391</v>
      </c>
      <c r="D393" s="26"/>
      <c r="E393" s="26"/>
      <c r="F393" s="2" t="s">
        <v>392</v>
      </c>
      <c r="G393" s="4" t="str">
        <f>VLOOKUP(D393,兵种!B:D,2,0)</f>
        <v>老百姓</v>
      </c>
      <c r="H393" s="18">
        <f>VLOOKUP(D393,兵种!B:D,3,0)</f>
        <v>100</v>
      </c>
      <c r="I393" s="16" t="str">
        <f>VLOOKUP(E393,绝技!B:C,2,0)</f>
        <v>无</v>
      </c>
      <c r="J393" s="31">
        <v>70</v>
      </c>
      <c r="K393" s="31">
        <v>75</v>
      </c>
      <c r="L393" s="31">
        <v>39</v>
      </c>
      <c r="M393" s="33">
        <v>48</v>
      </c>
      <c r="N393" s="1">
        <f>SUM(J393:M393)</f>
        <v>232</v>
      </c>
      <c r="O393" s="34">
        <v>1</v>
      </c>
      <c r="P393" s="1">
        <f>INT(O393*(H393+J393+K393))</f>
        <v>245</v>
      </c>
      <c r="Q393" s="1">
        <f>INT(J393*O393*1)</f>
        <v>70</v>
      </c>
      <c r="R393" s="1">
        <f>INT(J393*O393*0.7)</f>
        <v>49</v>
      </c>
      <c r="S393" s="1">
        <f>INT(K393*O393*1)</f>
        <v>75</v>
      </c>
      <c r="T393" s="1">
        <f>INT(K393*O393*0.7)</f>
        <v>52</v>
      </c>
      <c r="U393" s="1">
        <f>INT(L393*O393*1)</f>
        <v>39</v>
      </c>
      <c r="V393" s="1">
        <f>INT(L393*O393*0.7)</f>
        <v>27</v>
      </c>
      <c r="W393" s="1">
        <f>SUM(Q393,S393,U393)</f>
        <v>184</v>
      </c>
    </row>
    <row r="394" spans="2:23" hidden="1">
      <c r="B394" s="26"/>
      <c r="C394" s="16">
        <v>392</v>
      </c>
      <c r="D394" s="26"/>
      <c r="E394" s="26"/>
      <c r="F394" s="2" t="s">
        <v>393</v>
      </c>
      <c r="G394" s="4" t="str">
        <f>VLOOKUP(D394,兵种!B:D,2,0)</f>
        <v>老百姓</v>
      </c>
      <c r="H394" s="18">
        <f>VLOOKUP(D394,兵种!B:D,3,0)</f>
        <v>100</v>
      </c>
      <c r="I394" s="16" t="str">
        <f>VLOOKUP(E394,绝技!B:C,2,0)</f>
        <v>无</v>
      </c>
      <c r="J394" s="31">
        <v>62</v>
      </c>
      <c r="K394" s="31">
        <v>59</v>
      </c>
      <c r="L394" s="31">
        <v>70</v>
      </c>
      <c r="M394" s="33">
        <v>54</v>
      </c>
      <c r="N394" s="1">
        <f>SUM(J394:M394)</f>
        <v>245</v>
      </c>
      <c r="O394" s="34">
        <v>1</v>
      </c>
      <c r="P394" s="1">
        <f>INT(O394*(H394+J394+K394))</f>
        <v>221</v>
      </c>
      <c r="Q394" s="1">
        <f>INT(J394*O394*1)</f>
        <v>62</v>
      </c>
      <c r="R394" s="1">
        <f>INT(J394*O394*0.7)</f>
        <v>43</v>
      </c>
      <c r="S394" s="1">
        <f>INT(K394*O394*1)</f>
        <v>59</v>
      </c>
      <c r="T394" s="1">
        <f>INT(K394*O394*0.7)</f>
        <v>41</v>
      </c>
      <c r="U394" s="1">
        <f>INT(L394*O394*1)</f>
        <v>70</v>
      </c>
      <c r="V394" s="1">
        <f>INT(L394*O394*0.7)</f>
        <v>49</v>
      </c>
      <c r="W394" s="1">
        <f>SUM(Q394,S394,U394)</f>
        <v>191</v>
      </c>
    </row>
    <row r="395" spans="2:23" hidden="1">
      <c r="B395" s="26"/>
      <c r="C395" s="16">
        <v>393</v>
      </c>
      <c r="D395" s="26"/>
      <c r="E395" s="26"/>
      <c r="F395" s="2" t="s">
        <v>394</v>
      </c>
      <c r="G395" s="4" t="str">
        <f>VLOOKUP(D395,兵种!B:D,2,0)</f>
        <v>老百姓</v>
      </c>
      <c r="H395" s="18">
        <f>VLOOKUP(D395,兵种!B:D,3,0)</f>
        <v>100</v>
      </c>
      <c r="I395" s="16" t="str">
        <f>VLOOKUP(E395,绝技!B:C,2,0)</f>
        <v>无</v>
      </c>
      <c r="J395" s="31">
        <v>58</v>
      </c>
      <c r="K395" s="31">
        <v>73</v>
      </c>
      <c r="L395" s="31">
        <v>14</v>
      </c>
      <c r="M395" s="33">
        <v>20</v>
      </c>
      <c r="N395" s="1">
        <f>SUM(J395:M395)</f>
        <v>165</v>
      </c>
      <c r="O395" s="34">
        <v>1</v>
      </c>
      <c r="P395" s="1">
        <f>INT(O395*(H395+J395+K395))</f>
        <v>231</v>
      </c>
      <c r="Q395" s="1">
        <f>INT(J395*O395*1)</f>
        <v>58</v>
      </c>
      <c r="R395" s="1">
        <f>INT(J395*O395*0.7)</f>
        <v>40</v>
      </c>
      <c r="S395" s="1">
        <f>INT(K395*O395*1)</f>
        <v>73</v>
      </c>
      <c r="T395" s="1">
        <f>INT(K395*O395*0.7)</f>
        <v>51</v>
      </c>
      <c r="U395" s="1">
        <f>INT(L395*O395*1)</f>
        <v>14</v>
      </c>
      <c r="V395" s="1">
        <f>INT(L395*O395*0.7)</f>
        <v>9</v>
      </c>
      <c r="W395" s="1">
        <f>SUM(Q395,S395,U395)</f>
        <v>145</v>
      </c>
    </row>
    <row r="396" spans="2:23" hidden="1">
      <c r="B396" s="26"/>
      <c r="C396" s="16">
        <v>394</v>
      </c>
      <c r="D396" s="26"/>
      <c r="E396" s="26"/>
      <c r="F396" s="2" t="s">
        <v>395</v>
      </c>
      <c r="G396" s="4" t="str">
        <f>VLOOKUP(D396,兵种!B:D,2,0)</f>
        <v>老百姓</v>
      </c>
      <c r="H396" s="18">
        <f>VLOOKUP(D396,兵种!B:D,3,0)</f>
        <v>100</v>
      </c>
      <c r="I396" s="16" t="str">
        <f>VLOOKUP(E396,绝技!B:C,2,0)</f>
        <v>无</v>
      </c>
      <c r="J396" s="31">
        <v>72</v>
      </c>
      <c r="K396" s="31">
        <v>67</v>
      </c>
      <c r="L396" s="31">
        <v>42</v>
      </c>
      <c r="M396" s="33">
        <v>56</v>
      </c>
      <c r="N396" s="1">
        <f>SUM(J396:M396)</f>
        <v>237</v>
      </c>
      <c r="O396" s="34">
        <v>1</v>
      </c>
      <c r="P396" s="1">
        <f>INT(O396*(H396+J396+K396))</f>
        <v>239</v>
      </c>
      <c r="Q396" s="1">
        <f>INT(J396*O396*1)</f>
        <v>72</v>
      </c>
      <c r="R396" s="1">
        <f>INT(J396*O396*0.7)</f>
        <v>50</v>
      </c>
      <c r="S396" s="1">
        <f>INT(K396*O396*1)</f>
        <v>67</v>
      </c>
      <c r="T396" s="1">
        <f>INT(K396*O396*0.7)</f>
        <v>46</v>
      </c>
      <c r="U396" s="1">
        <f>INT(L396*O396*1)</f>
        <v>42</v>
      </c>
      <c r="V396" s="1">
        <f>INT(L396*O396*0.7)</f>
        <v>29</v>
      </c>
      <c r="W396" s="1">
        <f>SUM(Q396,S396,U396)</f>
        <v>181</v>
      </c>
    </row>
    <row r="397" spans="2:23">
      <c r="B397" s="26" t="s">
        <v>815</v>
      </c>
      <c r="C397" s="16">
        <v>395</v>
      </c>
      <c r="D397" s="26">
        <v>2</v>
      </c>
      <c r="E397" s="26">
        <v>6</v>
      </c>
      <c r="F397" s="2" t="s">
        <v>396</v>
      </c>
      <c r="G397" s="4" t="str">
        <f>VLOOKUP(D397,兵种!B:D,2,0)</f>
        <v>亲卫队</v>
      </c>
      <c r="H397" s="18">
        <f>VLOOKUP(D397,兵种!B:D,3,0)</f>
        <v>200</v>
      </c>
      <c r="I397" s="16" t="str">
        <f>VLOOKUP(E397,绝技!B:C,2,0)</f>
        <v>一身是胆</v>
      </c>
      <c r="J397" s="31">
        <v>96</v>
      </c>
      <c r="K397" s="31">
        <v>108</v>
      </c>
      <c r="L397" s="31">
        <v>87</v>
      </c>
      <c r="M397" s="33">
        <v>80</v>
      </c>
      <c r="N397" s="1">
        <f>SUM(J397:M397)</f>
        <v>371</v>
      </c>
      <c r="O397" s="34">
        <v>1</v>
      </c>
      <c r="P397" s="1">
        <f>INT(O397*(H397+J397+K397))</f>
        <v>404</v>
      </c>
      <c r="Q397" s="1">
        <f>INT(J397*O397*1)</f>
        <v>96</v>
      </c>
      <c r="R397" s="1">
        <f>INT(J397*O397*0.7)</f>
        <v>67</v>
      </c>
      <c r="S397" s="1">
        <f>INT(K397*O397*1)</f>
        <v>108</v>
      </c>
      <c r="T397" s="1">
        <f>INT(K397*O397*0.7)</f>
        <v>75</v>
      </c>
      <c r="U397" s="1">
        <f>INT(L397*O397*1)</f>
        <v>87</v>
      </c>
      <c r="V397" s="1">
        <f>INT(L397*O397*0.7)</f>
        <v>60</v>
      </c>
      <c r="W397" s="1">
        <f>SUM(Q397,S397,U397)</f>
        <v>291</v>
      </c>
    </row>
    <row r="398" spans="2:23" hidden="1">
      <c r="B398" s="26"/>
      <c r="C398" s="16">
        <v>396</v>
      </c>
      <c r="D398" s="26"/>
      <c r="E398" s="26"/>
      <c r="F398" s="2" t="s">
        <v>397</v>
      </c>
      <c r="G398" s="4" t="str">
        <f>VLOOKUP(D398,兵种!B:D,2,0)</f>
        <v>老百姓</v>
      </c>
      <c r="H398" s="18">
        <f>VLOOKUP(D398,兵种!B:D,3,0)</f>
        <v>100</v>
      </c>
      <c r="I398" s="16" t="str">
        <f>VLOOKUP(E398,绝技!B:C,2,0)</f>
        <v>无</v>
      </c>
      <c r="J398" s="31">
        <v>74</v>
      </c>
      <c r="K398" s="31">
        <v>66</v>
      </c>
      <c r="L398" s="31">
        <v>45</v>
      </c>
      <c r="M398" s="33">
        <v>44</v>
      </c>
      <c r="N398" s="1">
        <f>SUM(J398:M398)</f>
        <v>229</v>
      </c>
      <c r="O398" s="34">
        <v>1</v>
      </c>
      <c r="P398" s="1">
        <f>INT(O398*(H398+J398+K398))</f>
        <v>240</v>
      </c>
      <c r="Q398" s="1">
        <f>INT(J398*O398*1)</f>
        <v>74</v>
      </c>
      <c r="R398" s="1">
        <f>INT(J398*O398*0.7)</f>
        <v>51</v>
      </c>
      <c r="S398" s="1">
        <f>INT(K398*O398*1)</f>
        <v>66</v>
      </c>
      <c r="T398" s="1">
        <f>INT(K398*O398*0.7)</f>
        <v>46</v>
      </c>
      <c r="U398" s="1">
        <f>INT(L398*O398*1)</f>
        <v>45</v>
      </c>
      <c r="V398" s="1">
        <f>INT(L398*O398*0.7)</f>
        <v>31</v>
      </c>
      <c r="W398" s="1">
        <f>SUM(Q398,S398,U398)</f>
        <v>185</v>
      </c>
    </row>
    <row r="399" spans="2:23" hidden="1">
      <c r="B399" s="26"/>
      <c r="C399" s="16">
        <v>397</v>
      </c>
      <c r="D399" s="26"/>
      <c r="E399" s="26"/>
      <c r="F399" s="2" t="s">
        <v>398</v>
      </c>
      <c r="G399" s="4" t="str">
        <f>VLOOKUP(D399,兵种!B:D,2,0)</f>
        <v>老百姓</v>
      </c>
      <c r="H399" s="18">
        <f>VLOOKUP(D399,兵种!B:D,3,0)</f>
        <v>100</v>
      </c>
      <c r="I399" s="16" t="str">
        <f>VLOOKUP(E399,绝技!B:C,2,0)</f>
        <v>无</v>
      </c>
      <c r="J399" s="31">
        <v>75</v>
      </c>
      <c r="K399" s="31">
        <v>74</v>
      </c>
      <c r="L399" s="31">
        <v>41</v>
      </c>
      <c r="M399" s="33">
        <v>34</v>
      </c>
      <c r="N399" s="1">
        <f>SUM(J399:M399)</f>
        <v>224</v>
      </c>
      <c r="O399" s="34">
        <v>1</v>
      </c>
      <c r="P399" s="1">
        <f>INT(O399*(H399+J399+K399))</f>
        <v>249</v>
      </c>
      <c r="Q399" s="1">
        <f>INT(J399*O399*1)</f>
        <v>75</v>
      </c>
      <c r="R399" s="1">
        <f>INT(J399*O399*0.7)</f>
        <v>52</v>
      </c>
      <c r="S399" s="1">
        <f>INT(K399*O399*1)</f>
        <v>74</v>
      </c>
      <c r="T399" s="1">
        <f>INT(K399*O399*0.7)</f>
        <v>51</v>
      </c>
      <c r="U399" s="1">
        <f>INT(L399*O399*1)</f>
        <v>41</v>
      </c>
      <c r="V399" s="1">
        <f>INT(L399*O399*0.7)</f>
        <v>28</v>
      </c>
      <c r="W399" s="1">
        <f>SUM(Q399,S399,U399)</f>
        <v>190</v>
      </c>
    </row>
    <row r="400" spans="2:23" hidden="1">
      <c r="B400" s="26"/>
      <c r="C400" s="16">
        <v>398</v>
      </c>
      <c r="D400" s="26">
        <v>3</v>
      </c>
      <c r="E400" s="26"/>
      <c r="F400" s="2" t="s">
        <v>399</v>
      </c>
      <c r="G400" s="4" t="str">
        <f>VLOOKUP(D400,兵种!B:D,2,0)</f>
        <v>战弓骑</v>
      </c>
      <c r="H400" s="18">
        <f>VLOOKUP(D400,兵种!B:D,3,0)</f>
        <v>200</v>
      </c>
      <c r="I400" s="16" t="str">
        <f>VLOOKUP(E400,绝技!B:C,2,0)</f>
        <v>无</v>
      </c>
      <c r="J400" s="31">
        <v>82</v>
      </c>
      <c r="K400" s="31">
        <v>81</v>
      </c>
      <c r="L400" s="31">
        <v>53</v>
      </c>
      <c r="M400" s="33">
        <v>48</v>
      </c>
      <c r="N400" s="1">
        <f>SUM(J400:M400)</f>
        <v>264</v>
      </c>
      <c r="O400" s="34">
        <v>1</v>
      </c>
      <c r="P400" s="1">
        <f>INT(O400*(H400+J400+K400))</f>
        <v>363</v>
      </c>
      <c r="Q400" s="1">
        <f>INT(J400*O400*1)</f>
        <v>82</v>
      </c>
      <c r="R400" s="1">
        <f>INT(J400*O400*0.7)</f>
        <v>57</v>
      </c>
      <c r="S400" s="1">
        <f>INT(K400*O400*1)</f>
        <v>81</v>
      </c>
      <c r="T400" s="1">
        <f>INT(K400*O400*0.7)</f>
        <v>56</v>
      </c>
      <c r="U400" s="1">
        <f>INT(L400*O400*1)</f>
        <v>53</v>
      </c>
      <c r="V400" s="1">
        <f>INT(L400*O400*0.7)</f>
        <v>37</v>
      </c>
      <c r="W400" s="1">
        <f>SUM(Q400,S400,U400)</f>
        <v>216</v>
      </c>
    </row>
    <row r="401" spans="2:23" hidden="1">
      <c r="B401" s="26"/>
      <c r="C401" s="16">
        <v>399</v>
      </c>
      <c r="D401" s="26"/>
      <c r="E401" s="26"/>
      <c r="F401" s="2" t="s">
        <v>400</v>
      </c>
      <c r="G401" s="4" t="str">
        <f>VLOOKUP(D401,兵种!B:D,2,0)</f>
        <v>老百姓</v>
      </c>
      <c r="H401" s="18">
        <f>VLOOKUP(D401,兵种!B:D,3,0)</f>
        <v>100</v>
      </c>
      <c r="I401" s="16" t="str">
        <f>VLOOKUP(E401,绝技!B:C,2,0)</f>
        <v>无</v>
      </c>
      <c r="J401" s="31">
        <v>59</v>
      </c>
      <c r="K401" s="31">
        <v>70</v>
      </c>
      <c r="L401" s="31">
        <v>23</v>
      </c>
      <c r="M401" s="33">
        <v>24</v>
      </c>
      <c r="N401" s="1">
        <f>SUM(J401:M401)</f>
        <v>176</v>
      </c>
      <c r="O401" s="34">
        <v>1</v>
      </c>
      <c r="P401" s="1">
        <f>INT(O401*(H401+J401+K401))</f>
        <v>229</v>
      </c>
      <c r="Q401" s="1">
        <f>INT(J401*O401*1)</f>
        <v>59</v>
      </c>
      <c r="R401" s="1">
        <f>INT(J401*O401*0.7)</f>
        <v>41</v>
      </c>
      <c r="S401" s="1">
        <f>INT(K401*O401*1)</f>
        <v>70</v>
      </c>
      <c r="T401" s="1">
        <f>INT(K401*O401*0.7)</f>
        <v>49</v>
      </c>
      <c r="U401" s="1">
        <f>INT(L401*O401*1)</f>
        <v>23</v>
      </c>
      <c r="V401" s="1">
        <f>INT(L401*O401*0.7)</f>
        <v>16</v>
      </c>
      <c r="W401" s="1">
        <f>SUM(Q401,S401,U401)</f>
        <v>152</v>
      </c>
    </row>
    <row r="402" spans="2:23" hidden="1">
      <c r="B402" s="26"/>
      <c r="C402" s="16">
        <v>400</v>
      </c>
      <c r="D402" s="26"/>
      <c r="E402" s="26"/>
      <c r="F402" s="2" t="s">
        <v>401</v>
      </c>
      <c r="G402" s="4" t="str">
        <f>VLOOKUP(D402,兵种!B:D,2,0)</f>
        <v>老百姓</v>
      </c>
      <c r="H402" s="18">
        <f>VLOOKUP(D402,兵种!B:D,3,0)</f>
        <v>100</v>
      </c>
      <c r="I402" s="16" t="str">
        <f>VLOOKUP(E402,绝技!B:C,2,0)</f>
        <v>无</v>
      </c>
      <c r="J402" s="31">
        <v>17</v>
      </c>
      <c r="K402" s="31">
        <v>10</v>
      </c>
      <c r="L402" s="31">
        <v>71</v>
      </c>
      <c r="M402" s="33">
        <v>78</v>
      </c>
      <c r="N402" s="1">
        <f>SUM(J402:M402)</f>
        <v>176</v>
      </c>
      <c r="O402" s="34">
        <v>1</v>
      </c>
      <c r="P402" s="1">
        <f>INT(O402*(H402+J402+K402))</f>
        <v>127</v>
      </c>
      <c r="Q402" s="1">
        <f>INT(J402*O402*1)</f>
        <v>17</v>
      </c>
      <c r="R402" s="1">
        <f>INT(J402*O402*0.7)</f>
        <v>11</v>
      </c>
      <c r="S402" s="1">
        <f>INT(K402*O402*1)</f>
        <v>10</v>
      </c>
      <c r="T402" s="1">
        <f>INT(K402*O402*0.7)</f>
        <v>7</v>
      </c>
      <c r="U402" s="1">
        <f>INT(L402*O402*1)</f>
        <v>71</v>
      </c>
      <c r="V402" s="1">
        <f>INT(L402*O402*0.7)</f>
        <v>49</v>
      </c>
      <c r="W402" s="1">
        <f>SUM(Q402,S402,U402)</f>
        <v>98</v>
      </c>
    </row>
    <row r="403" spans="2:23" hidden="1">
      <c r="B403" s="26"/>
      <c r="C403" s="16">
        <v>401</v>
      </c>
      <c r="D403" s="26"/>
      <c r="E403" s="26"/>
      <c r="F403" s="2" t="s">
        <v>402</v>
      </c>
      <c r="G403" s="4" t="str">
        <f>VLOOKUP(D403,兵种!B:D,2,0)</f>
        <v>老百姓</v>
      </c>
      <c r="H403" s="18">
        <f>VLOOKUP(D403,兵种!B:D,3,0)</f>
        <v>100</v>
      </c>
      <c r="I403" s="16" t="str">
        <f>VLOOKUP(E403,绝技!B:C,2,0)</f>
        <v>无</v>
      </c>
      <c r="J403" s="31">
        <v>36</v>
      </c>
      <c r="K403" s="31">
        <v>27</v>
      </c>
      <c r="L403" s="31">
        <v>78</v>
      </c>
      <c r="M403" s="33">
        <v>79</v>
      </c>
      <c r="N403" s="1">
        <f>SUM(J403:M403)</f>
        <v>220</v>
      </c>
      <c r="O403" s="34">
        <v>1</v>
      </c>
      <c r="P403" s="1">
        <f>INT(O403*(H403+J403+K403))</f>
        <v>163</v>
      </c>
      <c r="Q403" s="1">
        <f>INT(J403*O403*1)</f>
        <v>36</v>
      </c>
      <c r="R403" s="1">
        <f>INT(J403*O403*0.7)</f>
        <v>25</v>
      </c>
      <c r="S403" s="1">
        <f>INT(K403*O403*1)</f>
        <v>27</v>
      </c>
      <c r="T403" s="1">
        <f>INT(K403*O403*0.7)</f>
        <v>18</v>
      </c>
      <c r="U403" s="1">
        <f>INT(L403*O403*1)</f>
        <v>78</v>
      </c>
      <c r="V403" s="1">
        <f>INT(L403*O403*0.7)</f>
        <v>54</v>
      </c>
      <c r="W403" s="1">
        <f>SUM(Q403,S403,U403)</f>
        <v>141</v>
      </c>
    </row>
    <row r="404" spans="2:23" hidden="1">
      <c r="B404" s="26"/>
      <c r="C404" s="16">
        <v>402</v>
      </c>
      <c r="D404" s="26"/>
      <c r="E404" s="26"/>
      <c r="F404" s="2" t="s">
        <v>403</v>
      </c>
      <c r="G404" s="4" t="str">
        <f>VLOOKUP(D404,兵种!B:D,2,0)</f>
        <v>老百姓</v>
      </c>
      <c r="H404" s="18">
        <f>VLOOKUP(D404,兵种!B:D,3,0)</f>
        <v>100</v>
      </c>
      <c r="I404" s="16" t="str">
        <f>VLOOKUP(E404,绝技!B:C,2,0)</f>
        <v>无</v>
      </c>
      <c r="J404" s="31">
        <v>34</v>
      </c>
      <c r="K404" s="31">
        <v>66</v>
      </c>
      <c r="L404" s="31">
        <v>8</v>
      </c>
      <c r="M404" s="33">
        <v>1</v>
      </c>
      <c r="N404" s="1">
        <f>SUM(J404:M404)</f>
        <v>109</v>
      </c>
      <c r="O404" s="34">
        <v>1</v>
      </c>
      <c r="P404" s="1">
        <f>INT(O404*(H404+J404+K404))</f>
        <v>200</v>
      </c>
      <c r="Q404" s="1">
        <f>INT(J404*O404*1)</f>
        <v>34</v>
      </c>
      <c r="R404" s="1">
        <f>INT(J404*O404*0.7)</f>
        <v>23</v>
      </c>
      <c r="S404" s="1">
        <f>INT(K404*O404*1)</f>
        <v>66</v>
      </c>
      <c r="T404" s="1">
        <f>INT(K404*O404*0.7)</f>
        <v>46</v>
      </c>
      <c r="U404" s="1">
        <f>INT(L404*O404*1)</f>
        <v>8</v>
      </c>
      <c r="V404" s="1">
        <f>INT(L404*O404*0.7)</f>
        <v>5</v>
      </c>
      <c r="W404" s="1">
        <f>SUM(Q404,S404,U404)</f>
        <v>108</v>
      </c>
    </row>
    <row r="405" spans="2:23" hidden="1">
      <c r="B405" s="26"/>
      <c r="C405" s="16">
        <v>403</v>
      </c>
      <c r="D405" s="26">
        <v>6</v>
      </c>
      <c r="E405" s="26"/>
      <c r="F405" s="2" t="s">
        <v>404</v>
      </c>
      <c r="G405" s="4" t="str">
        <f>VLOOKUP(D405,兵种!B:D,2,0)</f>
        <v>谋略家</v>
      </c>
      <c r="H405" s="18">
        <f>VLOOKUP(D405,兵种!B:D,3,0)</f>
        <v>150</v>
      </c>
      <c r="I405" s="16" t="str">
        <f>VLOOKUP(E405,绝技!B:C,2,0)</f>
        <v>无</v>
      </c>
      <c r="J405" s="31">
        <v>86</v>
      </c>
      <c r="K405" s="31">
        <v>25</v>
      </c>
      <c r="L405" s="31">
        <v>86</v>
      </c>
      <c r="M405" s="33">
        <v>80</v>
      </c>
      <c r="N405" s="1">
        <f>SUM(J405:M405)</f>
        <v>277</v>
      </c>
      <c r="O405" s="34">
        <v>1</v>
      </c>
      <c r="P405" s="1">
        <f>INT(O405*(H405+J405+K405))</f>
        <v>261</v>
      </c>
      <c r="Q405" s="1">
        <f>INT(J405*O405*1)</f>
        <v>86</v>
      </c>
      <c r="R405" s="1">
        <f>INT(J405*O405*0.7)</f>
        <v>60</v>
      </c>
      <c r="S405" s="1">
        <f>INT(K405*O405*1)</f>
        <v>25</v>
      </c>
      <c r="T405" s="1">
        <f>INT(K405*O405*0.7)</f>
        <v>17</v>
      </c>
      <c r="U405" s="1">
        <f>INT(L405*O405*1)</f>
        <v>86</v>
      </c>
      <c r="V405" s="1">
        <f>INT(L405*O405*0.7)</f>
        <v>60</v>
      </c>
      <c r="W405" s="1">
        <f>SUM(Q405,S405,U405)</f>
        <v>197</v>
      </c>
    </row>
    <row r="406" spans="2:23" hidden="1">
      <c r="B406" s="26"/>
      <c r="C406" s="16">
        <v>404</v>
      </c>
      <c r="D406" s="26">
        <v>1</v>
      </c>
      <c r="E406" s="26"/>
      <c r="F406" s="2" t="s">
        <v>405</v>
      </c>
      <c r="G406" s="4" t="str">
        <f>VLOOKUP(D406,兵种!B:D,2,0)</f>
        <v>近卫军</v>
      </c>
      <c r="H406" s="18">
        <f>VLOOKUP(D406,兵种!B:D,3,0)</f>
        <v>250</v>
      </c>
      <c r="I406" s="16" t="str">
        <f>VLOOKUP(E406,绝技!B:C,2,0)</f>
        <v>无</v>
      </c>
      <c r="J406" s="31">
        <v>74</v>
      </c>
      <c r="K406" s="31">
        <v>35</v>
      </c>
      <c r="L406" s="31">
        <v>75</v>
      </c>
      <c r="M406" s="33">
        <v>88</v>
      </c>
      <c r="N406" s="1">
        <f>SUM(J406:M406)</f>
        <v>272</v>
      </c>
      <c r="O406" s="34">
        <v>1</v>
      </c>
      <c r="P406" s="1">
        <f>INT(O406*(H406+J406+K406))</f>
        <v>359</v>
      </c>
      <c r="Q406" s="1">
        <f>INT(J406*O406*1)</f>
        <v>74</v>
      </c>
      <c r="R406" s="1">
        <f>INT(J406*O406*0.7)</f>
        <v>51</v>
      </c>
      <c r="S406" s="1">
        <f>INT(K406*O406*1)</f>
        <v>35</v>
      </c>
      <c r="T406" s="1">
        <f>INT(K406*O406*0.7)</f>
        <v>24</v>
      </c>
      <c r="U406" s="1">
        <f>INT(L406*O406*1)</f>
        <v>75</v>
      </c>
      <c r="V406" s="1">
        <f>INT(L406*O406*0.7)</f>
        <v>52</v>
      </c>
      <c r="W406" s="1">
        <f>SUM(Q406,S406,U406)</f>
        <v>184</v>
      </c>
    </row>
    <row r="407" spans="2:23" hidden="1">
      <c r="B407" s="26"/>
      <c r="C407" s="16">
        <v>405</v>
      </c>
      <c r="D407" s="26"/>
      <c r="E407" s="26"/>
      <c r="F407" s="2" t="s">
        <v>406</v>
      </c>
      <c r="G407" s="4" t="str">
        <f>VLOOKUP(D407,兵种!B:D,2,0)</f>
        <v>老百姓</v>
      </c>
      <c r="H407" s="18">
        <f>VLOOKUP(D407,兵种!B:D,3,0)</f>
        <v>100</v>
      </c>
      <c r="I407" s="16" t="str">
        <f>VLOOKUP(E407,绝技!B:C,2,0)</f>
        <v>无</v>
      </c>
      <c r="J407" s="31">
        <v>53</v>
      </c>
      <c r="K407" s="31">
        <v>27</v>
      </c>
      <c r="L407" s="31">
        <v>74</v>
      </c>
      <c r="M407" s="33">
        <v>77</v>
      </c>
      <c r="N407" s="1">
        <f>SUM(J407:M407)</f>
        <v>231</v>
      </c>
      <c r="O407" s="34">
        <v>1</v>
      </c>
      <c r="P407" s="1">
        <f>INT(O407*(H407+J407+K407))</f>
        <v>180</v>
      </c>
      <c r="Q407" s="1">
        <f>INT(J407*O407*1)</f>
        <v>53</v>
      </c>
      <c r="R407" s="1">
        <f>INT(J407*O407*0.7)</f>
        <v>37</v>
      </c>
      <c r="S407" s="1">
        <f>INT(K407*O407*1)</f>
        <v>27</v>
      </c>
      <c r="T407" s="1">
        <f>INT(K407*O407*0.7)</f>
        <v>18</v>
      </c>
      <c r="U407" s="1">
        <f>INT(L407*O407*1)</f>
        <v>74</v>
      </c>
      <c r="V407" s="1">
        <f>INT(L407*O407*0.7)</f>
        <v>51</v>
      </c>
      <c r="W407" s="1">
        <f>SUM(Q407,S407,U407)</f>
        <v>154</v>
      </c>
    </row>
    <row r="408" spans="2:23" hidden="1">
      <c r="B408" s="26"/>
      <c r="C408" s="16">
        <v>406</v>
      </c>
      <c r="D408" s="26"/>
      <c r="E408" s="26"/>
      <c r="F408" s="2" t="s">
        <v>407</v>
      </c>
      <c r="G408" s="4" t="str">
        <f>VLOOKUP(D408,兵种!B:D,2,0)</f>
        <v>老百姓</v>
      </c>
      <c r="H408" s="18">
        <f>VLOOKUP(D408,兵种!B:D,3,0)</f>
        <v>100</v>
      </c>
      <c r="I408" s="16" t="str">
        <f>VLOOKUP(E408,绝技!B:C,2,0)</f>
        <v>无</v>
      </c>
      <c r="J408" s="31">
        <v>69</v>
      </c>
      <c r="K408" s="31">
        <v>72</v>
      </c>
      <c r="L408" s="31">
        <v>44</v>
      </c>
      <c r="M408" s="33">
        <v>30</v>
      </c>
      <c r="N408" s="1">
        <f>SUM(J408:M408)</f>
        <v>215</v>
      </c>
      <c r="O408" s="34">
        <v>1</v>
      </c>
      <c r="P408" s="1">
        <f>INT(O408*(H408+J408+K408))</f>
        <v>241</v>
      </c>
      <c r="Q408" s="1">
        <f>INT(J408*O408*1)</f>
        <v>69</v>
      </c>
      <c r="R408" s="1">
        <f>INT(J408*O408*0.7)</f>
        <v>48</v>
      </c>
      <c r="S408" s="1">
        <f>INT(K408*O408*1)</f>
        <v>72</v>
      </c>
      <c r="T408" s="1">
        <f>INT(K408*O408*0.7)</f>
        <v>50</v>
      </c>
      <c r="U408" s="1">
        <f>INT(L408*O408*1)</f>
        <v>44</v>
      </c>
      <c r="V408" s="1">
        <f>INT(L408*O408*0.7)</f>
        <v>30</v>
      </c>
      <c r="W408" s="1">
        <f>SUM(Q408,S408,U408)</f>
        <v>185</v>
      </c>
    </row>
    <row r="409" spans="2:23" hidden="1">
      <c r="B409" s="26"/>
      <c r="C409" s="16">
        <v>407</v>
      </c>
      <c r="D409" s="26"/>
      <c r="E409" s="26"/>
      <c r="F409" s="2" t="s">
        <v>408</v>
      </c>
      <c r="G409" s="4" t="str">
        <f>VLOOKUP(D409,兵种!B:D,2,0)</f>
        <v>老百姓</v>
      </c>
      <c r="H409" s="18">
        <f>VLOOKUP(D409,兵种!B:D,3,0)</f>
        <v>100</v>
      </c>
      <c r="I409" s="16" t="str">
        <f>VLOOKUP(E409,绝技!B:C,2,0)</f>
        <v>无</v>
      </c>
      <c r="J409" s="31">
        <v>79</v>
      </c>
      <c r="K409" s="31">
        <v>72</v>
      </c>
      <c r="L409" s="31">
        <v>74</v>
      </c>
      <c r="M409" s="33">
        <v>77</v>
      </c>
      <c r="N409" s="1">
        <f>SUM(J409:M409)</f>
        <v>302</v>
      </c>
      <c r="O409" s="34">
        <v>1</v>
      </c>
      <c r="P409" s="1">
        <f>INT(O409*(H409+J409+K409))</f>
        <v>251</v>
      </c>
      <c r="Q409" s="1">
        <f>INT(J409*O409*1)</f>
        <v>79</v>
      </c>
      <c r="R409" s="1">
        <f>INT(J409*O409*0.7)</f>
        <v>55</v>
      </c>
      <c r="S409" s="1">
        <f>INT(K409*O409*1)</f>
        <v>72</v>
      </c>
      <c r="T409" s="1">
        <f>INT(K409*O409*0.7)</f>
        <v>50</v>
      </c>
      <c r="U409" s="1">
        <f>INT(L409*O409*1)</f>
        <v>74</v>
      </c>
      <c r="V409" s="1">
        <f>INT(L409*O409*0.7)</f>
        <v>51</v>
      </c>
      <c r="W409" s="1">
        <f>SUM(Q409,S409,U409)</f>
        <v>225</v>
      </c>
    </row>
    <row r="410" spans="2:23" hidden="1">
      <c r="B410" s="26"/>
      <c r="C410" s="16">
        <v>408</v>
      </c>
      <c r="D410" s="26"/>
      <c r="E410" s="26"/>
      <c r="F410" s="2" t="s">
        <v>409</v>
      </c>
      <c r="G410" s="4" t="str">
        <f>VLOOKUP(D410,兵种!B:D,2,0)</f>
        <v>老百姓</v>
      </c>
      <c r="H410" s="18">
        <f>VLOOKUP(D410,兵种!B:D,3,0)</f>
        <v>100</v>
      </c>
      <c r="I410" s="16" t="str">
        <f>VLOOKUP(E410,绝技!B:C,2,0)</f>
        <v>无</v>
      </c>
      <c r="J410" s="31">
        <v>72</v>
      </c>
      <c r="K410" s="31">
        <v>68</v>
      </c>
      <c r="L410" s="31">
        <v>41</v>
      </c>
      <c r="M410" s="33">
        <v>39</v>
      </c>
      <c r="N410" s="1">
        <f>SUM(J410:M410)</f>
        <v>220</v>
      </c>
      <c r="O410" s="34">
        <v>1</v>
      </c>
      <c r="P410" s="1">
        <f>INT(O410*(H410+J410+K410))</f>
        <v>240</v>
      </c>
      <c r="Q410" s="1">
        <f>INT(J410*O410*1)</f>
        <v>72</v>
      </c>
      <c r="R410" s="1">
        <f>INT(J410*O410*0.7)</f>
        <v>50</v>
      </c>
      <c r="S410" s="1">
        <f>INT(K410*O410*1)</f>
        <v>68</v>
      </c>
      <c r="T410" s="1">
        <f>INT(K410*O410*0.7)</f>
        <v>47</v>
      </c>
      <c r="U410" s="1">
        <f>INT(L410*O410*1)</f>
        <v>41</v>
      </c>
      <c r="V410" s="1">
        <f>INT(L410*O410*0.7)</f>
        <v>28</v>
      </c>
      <c r="W410" s="1">
        <f>SUM(Q410,S410,U410)</f>
        <v>181</v>
      </c>
    </row>
    <row r="411" spans="2:23" hidden="1">
      <c r="B411" s="26"/>
      <c r="C411" s="16">
        <v>409</v>
      </c>
      <c r="D411" s="26"/>
      <c r="E411" s="26"/>
      <c r="F411" s="2" t="s">
        <v>410</v>
      </c>
      <c r="G411" s="4" t="str">
        <f>VLOOKUP(D411,兵种!B:D,2,0)</f>
        <v>老百姓</v>
      </c>
      <c r="H411" s="18">
        <f>VLOOKUP(D411,兵种!B:D,3,0)</f>
        <v>100</v>
      </c>
      <c r="I411" s="16" t="str">
        <f>VLOOKUP(E411,绝技!B:C,2,0)</f>
        <v>无</v>
      </c>
      <c r="J411" s="31">
        <v>75</v>
      </c>
      <c r="K411" s="31">
        <v>74</v>
      </c>
      <c r="L411" s="31">
        <v>41</v>
      </c>
      <c r="M411" s="33">
        <v>44</v>
      </c>
      <c r="N411" s="1">
        <f>SUM(J411:M411)</f>
        <v>234</v>
      </c>
      <c r="O411" s="34">
        <v>1</v>
      </c>
      <c r="P411" s="1">
        <f>INT(O411*(H411+J411+K411))</f>
        <v>249</v>
      </c>
      <c r="Q411" s="1">
        <f>INT(J411*O411*1)</f>
        <v>75</v>
      </c>
      <c r="R411" s="1">
        <f>INT(J411*O411*0.7)</f>
        <v>52</v>
      </c>
      <c r="S411" s="1">
        <f>INT(K411*O411*1)</f>
        <v>74</v>
      </c>
      <c r="T411" s="1">
        <f>INT(K411*O411*0.7)</f>
        <v>51</v>
      </c>
      <c r="U411" s="1">
        <f>INT(L411*O411*1)</f>
        <v>41</v>
      </c>
      <c r="V411" s="1">
        <f>INT(L411*O411*0.7)</f>
        <v>28</v>
      </c>
      <c r="W411" s="1">
        <f>SUM(Q411,S411,U411)</f>
        <v>190</v>
      </c>
    </row>
    <row r="412" spans="2:23" hidden="1">
      <c r="B412" s="26"/>
      <c r="C412" s="16">
        <v>410</v>
      </c>
      <c r="D412" s="26">
        <v>4</v>
      </c>
      <c r="E412" s="26"/>
      <c r="F412" s="2" t="s">
        <v>411</v>
      </c>
      <c r="G412" s="4" t="str">
        <f>VLOOKUP(D412,兵种!B:D,2,0)</f>
        <v>弓弩手</v>
      </c>
      <c r="H412" s="18">
        <f>VLOOKUP(D412,兵种!B:D,3,0)</f>
        <v>150</v>
      </c>
      <c r="I412" s="16" t="str">
        <f>VLOOKUP(E412,绝技!B:C,2,0)</f>
        <v>无</v>
      </c>
      <c r="J412" s="31">
        <v>24</v>
      </c>
      <c r="K412" s="31">
        <v>22</v>
      </c>
      <c r="L412" s="31">
        <v>86</v>
      </c>
      <c r="M412" s="33">
        <v>108</v>
      </c>
      <c r="N412" s="1">
        <f>SUM(J412:M412)</f>
        <v>240</v>
      </c>
      <c r="O412" s="34">
        <v>1</v>
      </c>
      <c r="P412" s="1">
        <f>INT(O412*(H412+J412+K412))</f>
        <v>196</v>
      </c>
      <c r="Q412" s="1">
        <f>INT(J412*O412*1)</f>
        <v>24</v>
      </c>
      <c r="R412" s="1">
        <f>INT(J412*O412*0.7)</f>
        <v>16</v>
      </c>
      <c r="S412" s="1">
        <f>INT(K412*O412*1)</f>
        <v>22</v>
      </c>
      <c r="T412" s="1">
        <f>INT(K412*O412*0.7)</f>
        <v>15</v>
      </c>
      <c r="U412" s="1">
        <f>INT(L412*O412*1)</f>
        <v>86</v>
      </c>
      <c r="V412" s="1">
        <f>INT(L412*O412*0.7)</f>
        <v>60</v>
      </c>
      <c r="W412" s="1">
        <f>SUM(Q412,S412,U412)</f>
        <v>132</v>
      </c>
    </row>
    <row r="413" spans="2:23" hidden="1">
      <c r="B413" s="26"/>
      <c r="C413" s="16">
        <v>411</v>
      </c>
      <c r="D413" s="26">
        <v>3</v>
      </c>
      <c r="E413" s="26"/>
      <c r="F413" s="2" t="s">
        <v>412</v>
      </c>
      <c r="G413" s="4" t="str">
        <f>VLOOKUP(D413,兵种!B:D,2,0)</f>
        <v>战弓骑</v>
      </c>
      <c r="H413" s="18">
        <f>VLOOKUP(D413,兵种!B:D,3,0)</f>
        <v>200</v>
      </c>
      <c r="I413" s="16" t="str">
        <f>VLOOKUP(E413,绝技!B:C,2,0)</f>
        <v>无</v>
      </c>
      <c r="J413" s="31">
        <v>94</v>
      </c>
      <c r="K413" s="31">
        <v>90</v>
      </c>
      <c r="L413" s="31">
        <v>72</v>
      </c>
      <c r="M413" s="33">
        <v>57</v>
      </c>
      <c r="N413" s="1">
        <f>SUM(J413:M413)</f>
        <v>313</v>
      </c>
      <c r="O413" s="34">
        <v>1</v>
      </c>
      <c r="P413" s="1">
        <f>INT(O413*(H413+J413+K413))</f>
        <v>384</v>
      </c>
      <c r="Q413" s="1">
        <f>INT(J413*O413*1)</f>
        <v>94</v>
      </c>
      <c r="R413" s="1">
        <f>INT(J413*O413*0.7)</f>
        <v>65</v>
      </c>
      <c r="S413" s="1">
        <f>INT(K413*O413*1)</f>
        <v>90</v>
      </c>
      <c r="T413" s="1">
        <f>INT(K413*O413*0.7)</f>
        <v>63</v>
      </c>
      <c r="U413" s="1">
        <f>INT(L413*O413*1)</f>
        <v>72</v>
      </c>
      <c r="V413" s="1">
        <f>INT(L413*O413*0.7)</f>
        <v>50</v>
      </c>
      <c r="W413" s="1">
        <f>SUM(Q413,S413,U413)</f>
        <v>256</v>
      </c>
    </row>
    <row r="414" spans="2:23" hidden="1">
      <c r="B414" s="26"/>
      <c r="C414" s="16">
        <v>412</v>
      </c>
      <c r="D414" s="26"/>
      <c r="E414" s="26"/>
      <c r="F414" s="2" t="s">
        <v>413</v>
      </c>
      <c r="G414" s="4" t="str">
        <f>VLOOKUP(D414,兵种!B:D,2,0)</f>
        <v>老百姓</v>
      </c>
      <c r="H414" s="18">
        <f>VLOOKUP(D414,兵种!B:D,3,0)</f>
        <v>100</v>
      </c>
      <c r="I414" s="16" t="str">
        <f>VLOOKUP(E414,绝技!B:C,2,0)</f>
        <v>无</v>
      </c>
      <c r="J414" s="31">
        <v>67</v>
      </c>
      <c r="K414" s="31">
        <v>71</v>
      </c>
      <c r="L414" s="31">
        <v>53</v>
      </c>
      <c r="M414" s="33">
        <v>53</v>
      </c>
      <c r="N414" s="1">
        <f>SUM(J414:M414)</f>
        <v>244</v>
      </c>
      <c r="O414" s="34">
        <v>1</v>
      </c>
      <c r="P414" s="1">
        <f>INT(O414*(H414+J414+K414))</f>
        <v>238</v>
      </c>
      <c r="Q414" s="1">
        <f>INT(J414*O414*1)</f>
        <v>67</v>
      </c>
      <c r="R414" s="1">
        <f>INT(J414*O414*0.7)</f>
        <v>46</v>
      </c>
      <c r="S414" s="1">
        <f>INT(K414*O414*1)</f>
        <v>71</v>
      </c>
      <c r="T414" s="1">
        <f>INT(K414*O414*0.7)</f>
        <v>49</v>
      </c>
      <c r="U414" s="1">
        <f>INT(L414*O414*1)</f>
        <v>53</v>
      </c>
      <c r="V414" s="1">
        <f>INT(L414*O414*0.7)</f>
        <v>37</v>
      </c>
      <c r="W414" s="1">
        <f>SUM(Q414,S414,U414)</f>
        <v>191</v>
      </c>
    </row>
    <row r="415" spans="2:23" hidden="1">
      <c r="B415" s="26"/>
      <c r="C415" s="16">
        <v>413</v>
      </c>
      <c r="D415" s="26"/>
      <c r="E415" s="26"/>
      <c r="F415" s="2" t="s">
        <v>414</v>
      </c>
      <c r="G415" s="4" t="str">
        <f>VLOOKUP(D415,兵种!B:D,2,0)</f>
        <v>老百姓</v>
      </c>
      <c r="H415" s="18">
        <f>VLOOKUP(D415,兵种!B:D,3,0)</f>
        <v>100</v>
      </c>
      <c r="I415" s="16" t="str">
        <f>VLOOKUP(E415,绝技!B:C,2,0)</f>
        <v>无</v>
      </c>
      <c r="J415" s="31">
        <v>66</v>
      </c>
      <c r="K415" s="31">
        <v>72</v>
      </c>
      <c r="L415" s="31">
        <v>28</v>
      </c>
      <c r="M415" s="33">
        <v>22</v>
      </c>
      <c r="N415" s="1">
        <f>SUM(J415:M415)</f>
        <v>188</v>
      </c>
      <c r="O415" s="34">
        <v>1</v>
      </c>
      <c r="P415" s="1">
        <f>INT(O415*(H415+J415+K415))</f>
        <v>238</v>
      </c>
      <c r="Q415" s="1">
        <f>INT(J415*O415*1)</f>
        <v>66</v>
      </c>
      <c r="R415" s="1">
        <f>INT(J415*O415*0.7)</f>
        <v>46</v>
      </c>
      <c r="S415" s="1">
        <f>INT(K415*O415*1)</f>
        <v>72</v>
      </c>
      <c r="T415" s="1">
        <f>INT(K415*O415*0.7)</f>
        <v>50</v>
      </c>
      <c r="U415" s="1">
        <f>INT(L415*O415*1)</f>
        <v>28</v>
      </c>
      <c r="V415" s="1">
        <f>INT(L415*O415*0.7)</f>
        <v>19</v>
      </c>
      <c r="W415" s="1">
        <f>SUM(Q415,S415,U415)</f>
        <v>166</v>
      </c>
    </row>
    <row r="416" spans="2:23" hidden="1">
      <c r="B416" s="26"/>
      <c r="C416" s="16">
        <v>414</v>
      </c>
      <c r="D416" s="26"/>
      <c r="E416" s="26"/>
      <c r="F416" s="2" t="s">
        <v>415</v>
      </c>
      <c r="G416" s="4" t="str">
        <f>VLOOKUP(D416,兵种!B:D,2,0)</f>
        <v>老百姓</v>
      </c>
      <c r="H416" s="18">
        <f>VLOOKUP(D416,兵种!B:D,3,0)</f>
        <v>100</v>
      </c>
      <c r="I416" s="16" t="str">
        <f>VLOOKUP(E416,绝技!B:C,2,0)</f>
        <v>无</v>
      </c>
      <c r="J416" s="31">
        <v>70</v>
      </c>
      <c r="K416" s="31">
        <v>66</v>
      </c>
      <c r="L416" s="31">
        <v>52</v>
      </c>
      <c r="M416" s="33">
        <v>53</v>
      </c>
      <c r="N416" s="1">
        <f>SUM(J416:M416)</f>
        <v>241</v>
      </c>
      <c r="O416" s="34">
        <v>1</v>
      </c>
      <c r="P416" s="1">
        <f>INT(O416*(H416+J416+K416))</f>
        <v>236</v>
      </c>
      <c r="Q416" s="1">
        <f>INT(J416*O416*1)</f>
        <v>70</v>
      </c>
      <c r="R416" s="1">
        <f>INT(J416*O416*0.7)</f>
        <v>49</v>
      </c>
      <c r="S416" s="1">
        <f>INT(K416*O416*1)</f>
        <v>66</v>
      </c>
      <c r="T416" s="1">
        <f>INT(K416*O416*0.7)</f>
        <v>46</v>
      </c>
      <c r="U416" s="1">
        <f>INT(L416*O416*1)</f>
        <v>52</v>
      </c>
      <c r="V416" s="1">
        <f>INT(L416*O416*0.7)</f>
        <v>36</v>
      </c>
      <c r="W416" s="1">
        <f>SUM(Q416,S416,U416)</f>
        <v>188</v>
      </c>
    </row>
    <row r="417" spans="2:23" hidden="1">
      <c r="B417" s="26"/>
      <c r="C417" s="16">
        <v>415</v>
      </c>
      <c r="D417" s="26">
        <v>2</v>
      </c>
      <c r="E417" s="26"/>
      <c r="F417" s="2" t="s">
        <v>416</v>
      </c>
      <c r="G417" s="4" t="str">
        <f>VLOOKUP(D417,兵种!B:D,2,0)</f>
        <v>亲卫队</v>
      </c>
      <c r="H417" s="18">
        <f>VLOOKUP(D417,兵种!B:D,3,0)</f>
        <v>200</v>
      </c>
      <c r="I417" s="16" t="str">
        <f>VLOOKUP(E417,绝技!B:C,2,0)</f>
        <v>无</v>
      </c>
      <c r="J417" s="31">
        <v>80</v>
      </c>
      <c r="K417" s="31">
        <v>73</v>
      </c>
      <c r="L417" s="31">
        <v>60</v>
      </c>
      <c r="M417" s="33">
        <v>45</v>
      </c>
      <c r="N417" s="1">
        <f>SUM(J417:M417)</f>
        <v>258</v>
      </c>
      <c r="O417" s="34">
        <v>1</v>
      </c>
      <c r="P417" s="1">
        <f>INT(O417*(H417+J417+K417))</f>
        <v>353</v>
      </c>
      <c r="Q417" s="1">
        <f>INT(J417*O417*1)</f>
        <v>80</v>
      </c>
      <c r="R417" s="1">
        <f>INT(J417*O417*0.7)</f>
        <v>56</v>
      </c>
      <c r="S417" s="1">
        <f>INT(K417*O417*1)</f>
        <v>73</v>
      </c>
      <c r="T417" s="1">
        <f>INT(K417*O417*0.7)</f>
        <v>51</v>
      </c>
      <c r="U417" s="1">
        <f>INT(L417*O417*1)</f>
        <v>60</v>
      </c>
      <c r="V417" s="1">
        <f>INT(L417*O417*0.7)</f>
        <v>42</v>
      </c>
      <c r="W417" s="1">
        <f>SUM(Q417,S417,U417)</f>
        <v>213</v>
      </c>
    </row>
    <row r="418" spans="2:23" hidden="1">
      <c r="B418" s="26"/>
      <c r="C418" s="16">
        <v>416</v>
      </c>
      <c r="D418" s="26"/>
      <c r="E418" s="26"/>
      <c r="F418" s="2" t="s">
        <v>417</v>
      </c>
      <c r="G418" s="4" t="str">
        <f>VLOOKUP(D418,兵种!B:D,2,0)</f>
        <v>老百姓</v>
      </c>
      <c r="H418" s="18">
        <f>VLOOKUP(D418,兵种!B:D,3,0)</f>
        <v>100</v>
      </c>
      <c r="I418" s="16" t="str">
        <f>VLOOKUP(E418,绝技!B:C,2,0)</f>
        <v>无</v>
      </c>
      <c r="J418" s="31">
        <v>31</v>
      </c>
      <c r="K418" s="31">
        <v>29</v>
      </c>
      <c r="L418" s="31">
        <v>70</v>
      </c>
      <c r="M418" s="33">
        <v>74</v>
      </c>
      <c r="N418" s="1">
        <f>SUM(J418:M418)</f>
        <v>204</v>
      </c>
      <c r="O418" s="34">
        <v>1</v>
      </c>
      <c r="P418" s="1">
        <f>INT(O418*(H418+J418+K418))</f>
        <v>160</v>
      </c>
      <c r="Q418" s="1">
        <f>INT(J418*O418*1)</f>
        <v>31</v>
      </c>
      <c r="R418" s="1">
        <f>INT(J418*O418*0.7)</f>
        <v>21</v>
      </c>
      <c r="S418" s="1">
        <f>INT(K418*O418*1)</f>
        <v>29</v>
      </c>
      <c r="T418" s="1">
        <f>INT(K418*O418*0.7)</f>
        <v>20</v>
      </c>
      <c r="U418" s="1">
        <f>INT(L418*O418*1)</f>
        <v>70</v>
      </c>
      <c r="V418" s="1">
        <f>INT(L418*O418*0.7)</f>
        <v>49</v>
      </c>
      <c r="W418" s="1">
        <f>SUM(Q418,S418,U418)</f>
        <v>130</v>
      </c>
    </row>
    <row r="419" spans="2:23" hidden="1">
      <c r="B419" s="26"/>
      <c r="C419" s="16">
        <v>417</v>
      </c>
      <c r="D419" s="26"/>
      <c r="E419" s="26"/>
      <c r="F419" s="2" t="s">
        <v>418</v>
      </c>
      <c r="G419" s="4" t="str">
        <f>VLOOKUP(D419,兵种!B:D,2,0)</f>
        <v>老百姓</v>
      </c>
      <c r="H419" s="18">
        <f>VLOOKUP(D419,兵种!B:D,3,0)</f>
        <v>100</v>
      </c>
      <c r="I419" s="16" t="str">
        <f>VLOOKUP(E419,绝技!B:C,2,0)</f>
        <v>无</v>
      </c>
      <c r="J419" s="31">
        <v>63</v>
      </c>
      <c r="K419" s="31">
        <v>68</v>
      </c>
      <c r="L419" s="31">
        <v>66</v>
      </c>
      <c r="M419" s="33">
        <v>59</v>
      </c>
      <c r="N419" s="1">
        <f>SUM(J419:M419)</f>
        <v>256</v>
      </c>
      <c r="O419" s="34">
        <v>1</v>
      </c>
      <c r="P419" s="1">
        <f>INT(O419*(H419+J419+K419))</f>
        <v>231</v>
      </c>
      <c r="Q419" s="1">
        <f>INT(J419*O419*1)</f>
        <v>63</v>
      </c>
      <c r="R419" s="1">
        <f>INT(J419*O419*0.7)</f>
        <v>44</v>
      </c>
      <c r="S419" s="1">
        <f>INT(K419*O419*1)</f>
        <v>68</v>
      </c>
      <c r="T419" s="1">
        <f>INT(K419*O419*0.7)</f>
        <v>47</v>
      </c>
      <c r="U419" s="1">
        <f>INT(L419*O419*1)</f>
        <v>66</v>
      </c>
      <c r="V419" s="1">
        <f>INT(L419*O419*0.7)</f>
        <v>46</v>
      </c>
      <c r="W419" s="1">
        <f>SUM(Q419,S419,U419)</f>
        <v>197</v>
      </c>
    </row>
    <row r="420" spans="2:23" hidden="1">
      <c r="B420" s="26"/>
      <c r="C420" s="16">
        <v>418</v>
      </c>
      <c r="D420" s="26"/>
      <c r="E420" s="26"/>
      <c r="F420" s="2" t="s">
        <v>419</v>
      </c>
      <c r="G420" s="4" t="str">
        <f>VLOOKUP(D420,兵种!B:D,2,0)</f>
        <v>老百姓</v>
      </c>
      <c r="H420" s="18">
        <f>VLOOKUP(D420,兵种!B:D,3,0)</f>
        <v>100</v>
      </c>
      <c r="I420" s="16" t="str">
        <f>VLOOKUP(E420,绝技!B:C,2,0)</f>
        <v>无</v>
      </c>
      <c r="J420" s="31">
        <v>60</v>
      </c>
      <c r="K420" s="31">
        <v>9</v>
      </c>
      <c r="L420" s="31">
        <v>76</v>
      </c>
      <c r="M420" s="33">
        <v>72</v>
      </c>
      <c r="N420" s="1">
        <f>SUM(J420:M420)</f>
        <v>217</v>
      </c>
      <c r="O420" s="34">
        <v>1</v>
      </c>
      <c r="P420" s="1">
        <f>INT(O420*(H420+J420+K420))</f>
        <v>169</v>
      </c>
      <c r="Q420" s="1">
        <f>INT(J420*O420*1)</f>
        <v>60</v>
      </c>
      <c r="R420" s="1">
        <f>INT(J420*O420*0.7)</f>
        <v>42</v>
      </c>
      <c r="S420" s="1">
        <f>INT(K420*O420*1)</f>
        <v>9</v>
      </c>
      <c r="T420" s="1">
        <f>INT(K420*O420*0.7)</f>
        <v>6</v>
      </c>
      <c r="U420" s="1">
        <f>INT(L420*O420*1)</f>
        <v>76</v>
      </c>
      <c r="V420" s="1">
        <f>INT(L420*O420*0.7)</f>
        <v>53</v>
      </c>
      <c r="W420" s="1">
        <f>SUM(Q420,S420,U420)</f>
        <v>145</v>
      </c>
    </row>
    <row r="421" spans="2:23" hidden="1">
      <c r="B421" s="26"/>
      <c r="C421" s="16">
        <v>419</v>
      </c>
      <c r="D421" s="26">
        <v>4</v>
      </c>
      <c r="E421" s="26"/>
      <c r="F421" s="2" t="s">
        <v>420</v>
      </c>
      <c r="G421" s="4" t="str">
        <f>VLOOKUP(D421,兵种!B:D,2,0)</f>
        <v>弓弩手</v>
      </c>
      <c r="H421" s="18">
        <f>VLOOKUP(D421,兵种!B:D,3,0)</f>
        <v>150</v>
      </c>
      <c r="I421" s="16" t="str">
        <f>VLOOKUP(E421,绝技!B:C,2,0)</f>
        <v>无</v>
      </c>
      <c r="J421" s="31">
        <v>33</v>
      </c>
      <c r="K421" s="31">
        <v>3</v>
      </c>
      <c r="L421" s="31">
        <v>84</v>
      </c>
      <c r="M421" s="33">
        <v>113</v>
      </c>
      <c r="N421" s="1">
        <f>SUM(J421:M421)</f>
        <v>233</v>
      </c>
      <c r="O421" s="34">
        <v>1</v>
      </c>
      <c r="P421" s="1">
        <f>INT(O421*(H421+J421+K421))</f>
        <v>186</v>
      </c>
      <c r="Q421" s="1">
        <f>INT(J421*O421*1)</f>
        <v>33</v>
      </c>
      <c r="R421" s="1">
        <f>INT(J421*O421*0.7)</f>
        <v>23</v>
      </c>
      <c r="S421" s="1">
        <f>INT(K421*O421*1)</f>
        <v>3</v>
      </c>
      <c r="T421" s="1">
        <f>INT(K421*O421*0.7)</f>
        <v>2</v>
      </c>
      <c r="U421" s="1">
        <f>INT(L421*O421*1)</f>
        <v>84</v>
      </c>
      <c r="V421" s="1">
        <f>INT(L421*O421*0.7)</f>
        <v>58</v>
      </c>
      <c r="W421" s="1">
        <f>SUM(Q421,S421,U421)</f>
        <v>120</v>
      </c>
    </row>
    <row r="422" spans="2:23" hidden="1">
      <c r="B422" s="26"/>
      <c r="C422" s="16">
        <v>420</v>
      </c>
      <c r="D422" s="26">
        <v>6</v>
      </c>
      <c r="E422" s="26"/>
      <c r="F422" s="2" t="s">
        <v>421</v>
      </c>
      <c r="G422" s="4" t="str">
        <f>VLOOKUP(D422,兵种!B:D,2,0)</f>
        <v>谋略家</v>
      </c>
      <c r="H422" s="18">
        <f>VLOOKUP(D422,兵种!B:D,3,0)</f>
        <v>150</v>
      </c>
      <c r="I422" s="16" t="str">
        <f>VLOOKUP(E422,绝技!B:C,2,0)</f>
        <v>无</v>
      </c>
      <c r="J422" s="31">
        <v>15</v>
      </c>
      <c r="K422" s="31">
        <v>6</v>
      </c>
      <c r="L422" s="31">
        <v>88</v>
      </c>
      <c r="M422" s="33">
        <v>82</v>
      </c>
      <c r="N422" s="1">
        <f>SUM(J422:M422)</f>
        <v>191</v>
      </c>
      <c r="O422" s="34">
        <v>1</v>
      </c>
      <c r="P422" s="1">
        <f>INT(O422*(H422+J422+K422))</f>
        <v>171</v>
      </c>
      <c r="Q422" s="1">
        <f>INT(J422*O422*1)</f>
        <v>15</v>
      </c>
      <c r="R422" s="1">
        <f>INT(J422*O422*0.7)</f>
        <v>10</v>
      </c>
      <c r="S422" s="1">
        <f>INT(K422*O422*1)</f>
        <v>6</v>
      </c>
      <c r="T422" s="1">
        <f>INT(K422*O422*0.7)</f>
        <v>4</v>
      </c>
      <c r="U422" s="1">
        <f>INT(L422*O422*1)</f>
        <v>88</v>
      </c>
      <c r="V422" s="1">
        <f>INT(L422*O422*0.7)</f>
        <v>61</v>
      </c>
      <c r="W422" s="1">
        <f>SUM(Q422,S422,U422)</f>
        <v>109</v>
      </c>
    </row>
    <row r="423" spans="2:23" hidden="1">
      <c r="B423" s="26"/>
      <c r="C423" s="16">
        <v>421</v>
      </c>
      <c r="D423" s="26"/>
      <c r="E423" s="26"/>
      <c r="F423" s="2" t="s">
        <v>422</v>
      </c>
      <c r="G423" s="4" t="str">
        <f>VLOOKUP(D423,兵种!B:D,2,0)</f>
        <v>老百姓</v>
      </c>
      <c r="H423" s="18">
        <f>VLOOKUP(D423,兵种!B:D,3,0)</f>
        <v>100</v>
      </c>
      <c r="I423" s="16" t="str">
        <f>VLOOKUP(E423,绝技!B:C,2,0)</f>
        <v>无</v>
      </c>
      <c r="J423" s="31">
        <v>8</v>
      </c>
      <c r="K423" s="31">
        <v>12</v>
      </c>
      <c r="L423" s="31">
        <v>31</v>
      </c>
      <c r="M423" s="33">
        <v>59</v>
      </c>
      <c r="N423" s="1">
        <f>SUM(J423:M423)</f>
        <v>110</v>
      </c>
      <c r="O423" s="34">
        <v>1</v>
      </c>
      <c r="P423" s="1">
        <f>INT(O423*(H423+J423+K423))</f>
        <v>120</v>
      </c>
      <c r="Q423" s="1">
        <f>INT(J423*O423*1)</f>
        <v>8</v>
      </c>
      <c r="R423" s="1">
        <f>INT(J423*O423*0.7)</f>
        <v>5</v>
      </c>
      <c r="S423" s="1">
        <f>INT(K423*O423*1)</f>
        <v>12</v>
      </c>
      <c r="T423" s="1">
        <f>INT(K423*O423*0.7)</f>
        <v>8</v>
      </c>
      <c r="U423" s="1">
        <f>INT(L423*O423*1)</f>
        <v>31</v>
      </c>
      <c r="V423" s="1">
        <f>INT(L423*O423*0.7)</f>
        <v>21</v>
      </c>
      <c r="W423" s="1">
        <f>SUM(Q423,S423,U423)</f>
        <v>51</v>
      </c>
    </row>
    <row r="424" spans="2:23" hidden="1">
      <c r="B424" s="26"/>
      <c r="C424" s="16">
        <v>422</v>
      </c>
      <c r="D424" s="26"/>
      <c r="E424" s="26"/>
      <c r="F424" s="2" t="s">
        <v>423</v>
      </c>
      <c r="G424" s="4" t="str">
        <f>VLOOKUP(D424,兵种!B:D,2,0)</f>
        <v>老百姓</v>
      </c>
      <c r="H424" s="18">
        <f>VLOOKUP(D424,兵种!B:D,3,0)</f>
        <v>100</v>
      </c>
      <c r="I424" s="16" t="str">
        <f>VLOOKUP(E424,绝技!B:C,2,0)</f>
        <v>无</v>
      </c>
      <c r="J424" s="31">
        <v>77</v>
      </c>
      <c r="K424" s="31">
        <v>70</v>
      </c>
      <c r="L424" s="31">
        <v>75</v>
      </c>
      <c r="M424" s="33">
        <v>73</v>
      </c>
      <c r="N424" s="1">
        <f>SUM(J424:M424)</f>
        <v>295</v>
      </c>
      <c r="O424" s="34">
        <v>1</v>
      </c>
      <c r="P424" s="1">
        <f>INT(O424*(H424+J424+K424))</f>
        <v>247</v>
      </c>
      <c r="Q424" s="1">
        <f>INT(J424*O424*1)</f>
        <v>77</v>
      </c>
      <c r="R424" s="1">
        <f>INT(J424*O424*0.7)</f>
        <v>53</v>
      </c>
      <c r="S424" s="1">
        <f>INT(K424*O424*1)</f>
        <v>70</v>
      </c>
      <c r="T424" s="1">
        <f>INT(K424*O424*0.7)</f>
        <v>49</v>
      </c>
      <c r="U424" s="1">
        <f>INT(L424*O424*1)</f>
        <v>75</v>
      </c>
      <c r="V424" s="1">
        <f>INT(L424*O424*0.7)</f>
        <v>52</v>
      </c>
      <c r="W424" s="1">
        <f>SUM(Q424,S424,U424)</f>
        <v>222</v>
      </c>
    </row>
    <row r="425" spans="2:23" hidden="1">
      <c r="B425" s="26"/>
      <c r="C425" s="16">
        <v>423</v>
      </c>
      <c r="D425" s="26">
        <v>3</v>
      </c>
      <c r="E425" s="26"/>
      <c r="F425" s="2" t="s">
        <v>424</v>
      </c>
      <c r="G425" s="4" t="str">
        <f>VLOOKUP(D425,兵种!B:D,2,0)</f>
        <v>战弓骑</v>
      </c>
      <c r="H425" s="18">
        <f>VLOOKUP(D425,兵种!B:D,3,0)</f>
        <v>200</v>
      </c>
      <c r="I425" s="16" t="str">
        <f>VLOOKUP(E425,绝技!B:C,2,0)</f>
        <v>无</v>
      </c>
      <c r="J425" s="31">
        <v>92</v>
      </c>
      <c r="K425" s="31">
        <v>84</v>
      </c>
      <c r="L425" s="31">
        <v>78</v>
      </c>
      <c r="M425" s="33">
        <v>59</v>
      </c>
      <c r="N425" s="1">
        <f>SUM(J425:M425)</f>
        <v>313</v>
      </c>
      <c r="O425" s="34">
        <v>1</v>
      </c>
      <c r="P425" s="1">
        <f>INT(O425*(H425+J425+K425))</f>
        <v>376</v>
      </c>
      <c r="Q425" s="1">
        <f>INT(J425*O425*1)</f>
        <v>92</v>
      </c>
      <c r="R425" s="1">
        <f>INT(J425*O425*0.7)</f>
        <v>64</v>
      </c>
      <c r="S425" s="1">
        <f>INT(K425*O425*1)</f>
        <v>84</v>
      </c>
      <c r="T425" s="1">
        <f>INT(K425*O425*0.7)</f>
        <v>58</v>
      </c>
      <c r="U425" s="1">
        <f>INT(L425*O425*1)</f>
        <v>78</v>
      </c>
      <c r="V425" s="1">
        <f>INT(L425*O425*0.7)</f>
        <v>54</v>
      </c>
      <c r="W425" s="1">
        <f>SUM(Q425,S425,U425)</f>
        <v>254</v>
      </c>
    </row>
    <row r="426" spans="2:23">
      <c r="B426" s="26" t="s">
        <v>815</v>
      </c>
      <c r="C426" s="16">
        <v>424</v>
      </c>
      <c r="D426" s="26">
        <v>6</v>
      </c>
      <c r="E426" s="26">
        <v>10</v>
      </c>
      <c r="F426" s="2" t="s">
        <v>425</v>
      </c>
      <c r="G426" s="4" t="str">
        <f>VLOOKUP(D426,兵种!B:D,2,0)</f>
        <v>谋略家</v>
      </c>
      <c r="H426" s="18">
        <f>VLOOKUP(D426,兵种!B:D,3,0)</f>
        <v>150</v>
      </c>
      <c r="I426" s="16" t="str">
        <f>VLOOKUP(E426,绝技!B:C,2,0)</f>
        <v>倾国倾城</v>
      </c>
      <c r="J426" s="31">
        <v>50</v>
      </c>
      <c r="K426" s="31">
        <v>26</v>
      </c>
      <c r="L426" s="31">
        <v>89</v>
      </c>
      <c r="M426" s="33">
        <v>65</v>
      </c>
      <c r="N426" s="1">
        <f>SUM(J426:M426)</f>
        <v>230</v>
      </c>
      <c r="O426" s="34">
        <v>1</v>
      </c>
      <c r="P426" s="1">
        <f>INT(O426*(H426+J426+K426))</f>
        <v>226</v>
      </c>
      <c r="Q426" s="1">
        <f>INT(J426*O426*1)</f>
        <v>50</v>
      </c>
      <c r="R426" s="1">
        <f>INT(J426*O426*0.7)</f>
        <v>35</v>
      </c>
      <c r="S426" s="1">
        <f>INT(K426*O426*1)</f>
        <v>26</v>
      </c>
      <c r="T426" s="1">
        <f>INT(K426*O426*0.7)</f>
        <v>18</v>
      </c>
      <c r="U426" s="1">
        <f>INT(L426*O426*1)</f>
        <v>89</v>
      </c>
      <c r="V426" s="1">
        <f>INT(L426*O426*0.7)</f>
        <v>62</v>
      </c>
      <c r="W426" s="1">
        <f>SUM(Q426,S426,U426)</f>
        <v>165</v>
      </c>
    </row>
    <row r="427" spans="2:23" hidden="1">
      <c r="B427" s="26"/>
      <c r="C427" s="16">
        <v>425</v>
      </c>
      <c r="D427" s="26">
        <v>1</v>
      </c>
      <c r="E427" s="26"/>
      <c r="F427" s="2" t="s">
        <v>426</v>
      </c>
      <c r="G427" s="4" t="str">
        <f>VLOOKUP(D427,兵种!B:D,2,0)</f>
        <v>近卫军</v>
      </c>
      <c r="H427" s="18">
        <f>VLOOKUP(D427,兵种!B:D,3,0)</f>
        <v>250</v>
      </c>
      <c r="I427" s="16" t="str">
        <f>VLOOKUP(E427,绝技!B:C,2,0)</f>
        <v>无</v>
      </c>
      <c r="J427" s="31">
        <v>67</v>
      </c>
      <c r="K427" s="31">
        <v>43</v>
      </c>
      <c r="L427" s="31">
        <v>80</v>
      </c>
      <c r="M427" s="33">
        <v>78</v>
      </c>
      <c r="N427" s="1">
        <f>SUM(J427:M427)</f>
        <v>268</v>
      </c>
      <c r="O427" s="34">
        <v>1</v>
      </c>
      <c r="P427" s="1">
        <f>INT(O427*(H427+J427+K427))</f>
        <v>360</v>
      </c>
      <c r="Q427" s="1">
        <f>INT(J427*O427*1)</f>
        <v>67</v>
      </c>
      <c r="R427" s="1">
        <f>INT(J427*O427*0.7)</f>
        <v>46</v>
      </c>
      <c r="S427" s="1">
        <f>INT(K427*O427*1)</f>
        <v>43</v>
      </c>
      <c r="T427" s="1">
        <f>INT(K427*O427*0.7)</f>
        <v>30</v>
      </c>
      <c r="U427" s="1">
        <f>INT(L427*O427*1)</f>
        <v>80</v>
      </c>
      <c r="V427" s="1">
        <f>INT(L427*O427*0.7)</f>
        <v>56</v>
      </c>
      <c r="W427" s="1">
        <f>SUM(Q427,S427,U427)</f>
        <v>190</v>
      </c>
    </row>
    <row r="428" spans="2:23" hidden="1">
      <c r="B428" s="26"/>
      <c r="C428" s="16">
        <v>426</v>
      </c>
      <c r="D428" s="26"/>
      <c r="E428" s="26"/>
      <c r="F428" s="2" t="s">
        <v>427</v>
      </c>
      <c r="G428" s="4" t="str">
        <f>VLOOKUP(D428,兵种!B:D,2,0)</f>
        <v>老百姓</v>
      </c>
      <c r="H428" s="18">
        <f>VLOOKUP(D428,兵种!B:D,3,0)</f>
        <v>100</v>
      </c>
      <c r="I428" s="16" t="str">
        <f>VLOOKUP(E428,绝技!B:C,2,0)</f>
        <v>无</v>
      </c>
      <c r="J428" s="31">
        <v>68</v>
      </c>
      <c r="K428" s="31">
        <v>67</v>
      </c>
      <c r="L428" s="31">
        <v>61</v>
      </c>
      <c r="M428" s="33">
        <v>54</v>
      </c>
      <c r="N428" s="1">
        <f>SUM(J428:M428)</f>
        <v>250</v>
      </c>
      <c r="O428" s="34">
        <v>1</v>
      </c>
      <c r="P428" s="1">
        <f>INT(O428*(H428+J428+K428))</f>
        <v>235</v>
      </c>
      <c r="Q428" s="1">
        <f>INT(J428*O428*1)</f>
        <v>68</v>
      </c>
      <c r="R428" s="1">
        <f>INT(J428*O428*0.7)</f>
        <v>47</v>
      </c>
      <c r="S428" s="1">
        <f>INT(K428*O428*1)</f>
        <v>67</v>
      </c>
      <c r="T428" s="1">
        <f>INT(K428*O428*0.7)</f>
        <v>46</v>
      </c>
      <c r="U428" s="1">
        <f>INT(L428*O428*1)</f>
        <v>61</v>
      </c>
      <c r="V428" s="1">
        <f>INT(L428*O428*0.7)</f>
        <v>42</v>
      </c>
      <c r="W428" s="1">
        <f>SUM(Q428,S428,U428)</f>
        <v>196</v>
      </c>
    </row>
    <row r="429" spans="2:23" hidden="1">
      <c r="B429" s="26"/>
      <c r="C429" s="16">
        <v>427</v>
      </c>
      <c r="D429" s="26"/>
      <c r="E429" s="26"/>
      <c r="F429" s="2" t="s">
        <v>428</v>
      </c>
      <c r="G429" s="4" t="str">
        <f>VLOOKUP(D429,兵种!B:D,2,0)</f>
        <v>老百姓</v>
      </c>
      <c r="H429" s="18">
        <f>VLOOKUP(D429,兵种!B:D,3,0)</f>
        <v>100</v>
      </c>
      <c r="I429" s="16" t="str">
        <f>VLOOKUP(E429,绝技!B:C,2,0)</f>
        <v>无</v>
      </c>
      <c r="J429" s="31">
        <v>73</v>
      </c>
      <c r="K429" s="31">
        <v>54</v>
      </c>
      <c r="L429" s="31">
        <v>75</v>
      </c>
      <c r="M429" s="33">
        <v>66</v>
      </c>
      <c r="N429" s="1">
        <f>SUM(J429:M429)</f>
        <v>268</v>
      </c>
      <c r="O429" s="34">
        <v>1</v>
      </c>
      <c r="P429" s="1">
        <f>INT(O429*(H429+J429+K429))</f>
        <v>227</v>
      </c>
      <c r="Q429" s="1">
        <f>INT(J429*O429*1)</f>
        <v>73</v>
      </c>
      <c r="R429" s="1">
        <f>INT(J429*O429*0.7)</f>
        <v>51</v>
      </c>
      <c r="S429" s="1">
        <f>INT(K429*O429*1)</f>
        <v>54</v>
      </c>
      <c r="T429" s="1">
        <f>INT(K429*O429*0.7)</f>
        <v>37</v>
      </c>
      <c r="U429" s="1">
        <f>INT(L429*O429*1)</f>
        <v>75</v>
      </c>
      <c r="V429" s="1">
        <f>INT(L429*O429*0.7)</f>
        <v>52</v>
      </c>
      <c r="W429" s="1">
        <f>SUM(Q429,S429,U429)</f>
        <v>202</v>
      </c>
    </row>
    <row r="430" spans="2:23" hidden="1">
      <c r="B430" s="26"/>
      <c r="C430" s="16">
        <v>428</v>
      </c>
      <c r="D430" s="26"/>
      <c r="E430" s="26"/>
      <c r="F430" s="2" t="s">
        <v>429</v>
      </c>
      <c r="G430" s="4" t="str">
        <f>VLOOKUP(D430,兵种!B:D,2,0)</f>
        <v>老百姓</v>
      </c>
      <c r="H430" s="18">
        <f>VLOOKUP(D430,兵种!B:D,3,0)</f>
        <v>100</v>
      </c>
      <c r="I430" s="16" t="str">
        <f>VLOOKUP(E430,绝技!B:C,2,0)</f>
        <v>无</v>
      </c>
      <c r="J430" s="31">
        <v>57</v>
      </c>
      <c r="K430" s="31">
        <v>71</v>
      </c>
      <c r="L430" s="31">
        <v>46</v>
      </c>
      <c r="M430" s="33">
        <v>34</v>
      </c>
      <c r="N430" s="1">
        <f>SUM(J430:M430)</f>
        <v>208</v>
      </c>
      <c r="O430" s="34">
        <v>1</v>
      </c>
      <c r="P430" s="1">
        <f>INT(O430*(H430+J430+K430))</f>
        <v>228</v>
      </c>
      <c r="Q430" s="1">
        <f>INT(J430*O430*1)</f>
        <v>57</v>
      </c>
      <c r="R430" s="1">
        <f>INT(J430*O430*0.7)</f>
        <v>39</v>
      </c>
      <c r="S430" s="1">
        <f>INT(K430*O430*1)</f>
        <v>71</v>
      </c>
      <c r="T430" s="1">
        <f>INT(K430*O430*0.7)</f>
        <v>49</v>
      </c>
      <c r="U430" s="1">
        <f>INT(L430*O430*1)</f>
        <v>46</v>
      </c>
      <c r="V430" s="1">
        <f>INT(L430*O430*0.7)</f>
        <v>32</v>
      </c>
      <c r="W430" s="1">
        <f>SUM(Q430,S430,U430)</f>
        <v>174</v>
      </c>
    </row>
    <row r="431" spans="2:23" hidden="1">
      <c r="B431" s="26"/>
      <c r="C431" s="16">
        <v>429</v>
      </c>
      <c r="D431" s="26"/>
      <c r="E431" s="26"/>
      <c r="F431" s="2" t="s">
        <v>429</v>
      </c>
      <c r="G431" s="4" t="str">
        <f>VLOOKUP(D431,兵种!B:D,2,0)</f>
        <v>老百姓</v>
      </c>
      <c r="H431" s="18">
        <f>VLOOKUP(D431,兵种!B:D,3,0)</f>
        <v>100</v>
      </c>
      <c r="I431" s="16" t="str">
        <f>VLOOKUP(E431,绝技!B:C,2,0)</f>
        <v>无</v>
      </c>
      <c r="J431" s="31">
        <v>70</v>
      </c>
      <c r="K431" s="31">
        <v>69</v>
      </c>
      <c r="L431" s="31">
        <v>37</v>
      </c>
      <c r="M431" s="33">
        <v>43</v>
      </c>
      <c r="N431" s="1">
        <f>SUM(J431:M431)</f>
        <v>219</v>
      </c>
      <c r="O431" s="34">
        <v>1</v>
      </c>
      <c r="P431" s="1">
        <f>INT(O431*(H431+J431+K431))</f>
        <v>239</v>
      </c>
      <c r="Q431" s="1">
        <f>INT(J431*O431*1)</f>
        <v>70</v>
      </c>
      <c r="R431" s="1">
        <f>INT(J431*O431*0.7)</f>
        <v>49</v>
      </c>
      <c r="S431" s="1">
        <f>INT(K431*O431*1)</f>
        <v>69</v>
      </c>
      <c r="T431" s="1">
        <f>INT(K431*O431*0.7)</f>
        <v>48</v>
      </c>
      <c r="U431" s="1">
        <f>INT(L431*O431*1)</f>
        <v>37</v>
      </c>
      <c r="V431" s="1">
        <f>INT(L431*O431*0.7)</f>
        <v>25</v>
      </c>
      <c r="W431" s="1">
        <f>SUM(Q431,S431,U431)</f>
        <v>176</v>
      </c>
    </row>
    <row r="432" spans="2:23" hidden="1">
      <c r="B432" s="26"/>
      <c r="C432" s="16">
        <v>430</v>
      </c>
      <c r="D432" s="26"/>
      <c r="E432" s="26"/>
      <c r="F432" s="2" t="s">
        <v>430</v>
      </c>
      <c r="G432" s="4" t="str">
        <f>VLOOKUP(D432,兵种!B:D,2,0)</f>
        <v>老百姓</v>
      </c>
      <c r="H432" s="18">
        <f>VLOOKUP(D432,兵种!B:D,3,0)</f>
        <v>100</v>
      </c>
      <c r="I432" s="16" t="str">
        <f>VLOOKUP(E432,绝技!B:C,2,0)</f>
        <v>无</v>
      </c>
      <c r="J432" s="31">
        <v>52</v>
      </c>
      <c r="K432" s="31">
        <v>53</v>
      </c>
      <c r="L432" s="31">
        <v>70</v>
      </c>
      <c r="M432" s="33">
        <v>74</v>
      </c>
      <c r="N432" s="1">
        <f>SUM(J432:M432)</f>
        <v>249</v>
      </c>
      <c r="O432" s="34">
        <v>1</v>
      </c>
      <c r="P432" s="1">
        <f>INT(O432*(H432+J432+K432))</f>
        <v>205</v>
      </c>
      <c r="Q432" s="1">
        <f>INT(J432*O432*1)</f>
        <v>52</v>
      </c>
      <c r="R432" s="1">
        <f>INT(J432*O432*0.7)</f>
        <v>36</v>
      </c>
      <c r="S432" s="1">
        <f>INT(K432*O432*1)</f>
        <v>53</v>
      </c>
      <c r="T432" s="1">
        <f>INT(K432*O432*0.7)</f>
        <v>37</v>
      </c>
      <c r="U432" s="1">
        <f>INT(L432*O432*1)</f>
        <v>70</v>
      </c>
      <c r="V432" s="1">
        <f>INT(L432*O432*0.7)</f>
        <v>49</v>
      </c>
      <c r="W432" s="1">
        <f>SUM(Q432,S432,U432)</f>
        <v>175</v>
      </c>
    </row>
    <row r="433" spans="2:23" hidden="1">
      <c r="B433" s="26"/>
      <c r="C433" s="16">
        <v>431</v>
      </c>
      <c r="D433" s="26"/>
      <c r="E433" s="26"/>
      <c r="F433" s="2" t="s">
        <v>431</v>
      </c>
      <c r="G433" s="4" t="str">
        <f>VLOOKUP(D433,兵种!B:D,2,0)</f>
        <v>老百姓</v>
      </c>
      <c r="H433" s="18">
        <f>VLOOKUP(D433,兵种!B:D,3,0)</f>
        <v>100</v>
      </c>
      <c r="I433" s="16" t="str">
        <f>VLOOKUP(E433,绝技!B:C,2,0)</f>
        <v>无</v>
      </c>
      <c r="J433" s="31">
        <v>28</v>
      </c>
      <c r="K433" s="31">
        <v>21</v>
      </c>
      <c r="L433" s="31">
        <v>32</v>
      </c>
      <c r="M433" s="33">
        <v>58</v>
      </c>
      <c r="N433" s="1">
        <f>SUM(J433:M433)</f>
        <v>139</v>
      </c>
      <c r="O433" s="34">
        <v>1</v>
      </c>
      <c r="P433" s="1">
        <f>INT(O433*(H433+J433+K433))</f>
        <v>149</v>
      </c>
      <c r="Q433" s="1">
        <f>INT(J433*O433*1)</f>
        <v>28</v>
      </c>
      <c r="R433" s="1">
        <f>INT(J433*O433*0.7)</f>
        <v>19</v>
      </c>
      <c r="S433" s="1">
        <f>INT(K433*O433*1)</f>
        <v>21</v>
      </c>
      <c r="T433" s="1">
        <f>INT(K433*O433*0.7)</f>
        <v>14</v>
      </c>
      <c r="U433" s="1">
        <f>INT(L433*O433*1)</f>
        <v>32</v>
      </c>
      <c r="V433" s="1">
        <f>INT(L433*O433*0.7)</f>
        <v>22</v>
      </c>
      <c r="W433" s="1">
        <f>SUM(Q433,S433,U433)</f>
        <v>81</v>
      </c>
    </row>
    <row r="434" spans="2:23">
      <c r="B434" s="26" t="s">
        <v>815</v>
      </c>
      <c r="C434" s="16">
        <v>432</v>
      </c>
      <c r="D434" s="26">
        <v>2</v>
      </c>
      <c r="E434" s="26">
        <v>5</v>
      </c>
      <c r="F434" s="2" t="s">
        <v>432</v>
      </c>
      <c r="G434" s="4" t="str">
        <f>VLOOKUP(D434,兵种!B:D,2,0)</f>
        <v>亲卫队</v>
      </c>
      <c r="H434" s="18">
        <f>VLOOKUP(D434,兵种!B:D,3,0)</f>
        <v>200</v>
      </c>
      <c r="I434" s="16" t="str">
        <f>VLOOKUP(E434,绝技!B:C,2,0)</f>
        <v>震天咆哮</v>
      </c>
      <c r="J434" s="31">
        <v>95</v>
      </c>
      <c r="K434" s="31">
        <v>113</v>
      </c>
      <c r="L434" s="31">
        <v>66</v>
      </c>
      <c r="M434" s="33">
        <v>22</v>
      </c>
      <c r="N434" s="1">
        <f>SUM(J434:M434)</f>
        <v>296</v>
      </c>
      <c r="O434" s="34">
        <v>1</v>
      </c>
      <c r="P434" s="1">
        <f>INT(O434*(H434+J434+K434))</f>
        <v>408</v>
      </c>
      <c r="Q434" s="1">
        <f>INT(J434*O434*1)</f>
        <v>95</v>
      </c>
      <c r="R434" s="1">
        <f>INT(J434*O434*0.7)</f>
        <v>66</v>
      </c>
      <c r="S434" s="1">
        <f>INT(K434*O434*1)</f>
        <v>113</v>
      </c>
      <c r="T434" s="1">
        <f>INT(K434*O434*0.7)</f>
        <v>79</v>
      </c>
      <c r="U434" s="1">
        <f>INT(L434*O434*1)</f>
        <v>66</v>
      </c>
      <c r="V434" s="1">
        <f>INT(L434*O434*0.7)</f>
        <v>46</v>
      </c>
      <c r="W434" s="1">
        <f>SUM(Q434,S434,U434)</f>
        <v>274</v>
      </c>
    </row>
    <row r="435" spans="2:23" hidden="1">
      <c r="B435" s="26"/>
      <c r="C435" s="16">
        <v>433</v>
      </c>
      <c r="D435" s="26"/>
      <c r="E435" s="26"/>
      <c r="F435" s="2" t="s">
        <v>433</v>
      </c>
      <c r="G435" s="4" t="str">
        <f>VLOOKUP(D435,兵种!B:D,2,0)</f>
        <v>老百姓</v>
      </c>
      <c r="H435" s="18">
        <f>VLOOKUP(D435,兵种!B:D,3,0)</f>
        <v>100</v>
      </c>
      <c r="I435" s="16" t="str">
        <f>VLOOKUP(E435,绝技!B:C,2,0)</f>
        <v>无</v>
      </c>
      <c r="J435" s="31">
        <v>31</v>
      </c>
      <c r="K435" s="31">
        <v>24</v>
      </c>
      <c r="L435" s="31">
        <v>71</v>
      </c>
      <c r="M435" s="33">
        <v>66</v>
      </c>
      <c r="N435" s="1">
        <f>SUM(J435:M435)</f>
        <v>192</v>
      </c>
      <c r="O435" s="34">
        <v>1</v>
      </c>
      <c r="P435" s="1">
        <f>INT(O435*(H435+J435+K435))</f>
        <v>155</v>
      </c>
      <c r="Q435" s="1">
        <f>INT(J435*O435*1)</f>
        <v>31</v>
      </c>
      <c r="R435" s="1">
        <f>INT(J435*O435*0.7)</f>
        <v>21</v>
      </c>
      <c r="S435" s="1">
        <f>INT(K435*O435*1)</f>
        <v>24</v>
      </c>
      <c r="T435" s="1">
        <f>INT(K435*O435*0.7)</f>
        <v>16</v>
      </c>
      <c r="U435" s="1">
        <f>INT(L435*O435*1)</f>
        <v>71</v>
      </c>
      <c r="V435" s="1">
        <f>INT(L435*O435*0.7)</f>
        <v>49</v>
      </c>
      <c r="W435" s="1">
        <f>SUM(Q435,S435,U435)</f>
        <v>126</v>
      </c>
    </row>
    <row r="436" spans="2:23" hidden="1">
      <c r="B436" s="26"/>
      <c r="C436" s="16">
        <v>434</v>
      </c>
      <c r="D436" s="26">
        <v>3</v>
      </c>
      <c r="E436" s="26"/>
      <c r="F436" s="2" t="s">
        <v>434</v>
      </c>
      <c r="G436" s="4" t="str">
        <f>VLOOKUP(D436,兵种!B:D,2,0)</f>
        <v>战弓骑</v>
      </c>
      <c r="H436" s="18">
        <f>VLOOKUP(D436,兵种!B:D,3,0)</f>
        <v>200</v>
      </c>
      <c r="I436" s="16" t="str">
        <f>VLOOKUP(E436,绝技!B:C,2,0)</f>
        <v>无</v>
      </c>
      <c r="J436" s="31">
        <v>75</v>
      </c>
      <c r="K436" s="31">
        <v>87</v>
      </c>
      <c r="L436" s="31">
        <v>48</v>
      </c>
      <c r="M436" s="33">
        <v>46</v>
      </c>
      <c r="N436" s="1">
        <f>SUM(J436:M436)</f>
        <v>256</v>
      </c>
      <c r="O436" s="34">
        <v>1</v>
      </c>
      <c r="P436" s="1">
        <f>INT(O436*(H436+J436+K436))</f>
        <v>362</v>
      </c>
      <c r="Q436" s="1">
        <f>INT(J436*O436*1)</f>
        <v>75</v>
      </c>
      <c r="R436" s="1">
        <f>INT(J436*O436*0.7)</f>
        <v>52</v>
      </c>
      <c r="S436" s="1">
        <f>INT(K436*O436*1)</f>
        <v>87</v>
      </c>
      <c r="T436" s="1">
        <f>INT(K436*O436*0.7)</f>
        <v>60</v>
      </c>
      <c r="U436" s="1">
        <f>INT(L436*O436*1)</f>
        <v>48</v>
      </c>
      <c r="V436" s="1">
        <f>INT(L436*O436*0.7)</f>
        <v>33</v>
      </c>
      <c r="W436" s="1">
        <f>SUM(Q436,S436,U436)</f>
        <v>210</v>
      </c>
    </row>
    <row r="437" spans="2:23" hidden="1">
      <c r="B437" s="26"/>
      <c r="C437" s="16">
        <v>435</v>
      </c>
      <c r="D437" s="26">
        <v>4</v>
      </c>
      <c r="E437" s="26"/>
      <c r="F437" s="2" t="s">
        <v>435</v>
      </c>
      <c r="G437" s="4" t="str">
        <f>VLOOKUP(D437,兵种!B:D,2,0)</f>
        <v>弓弩手</v>
      </c>
      <c r="H437" s="18">
        <f>VLOOKUP(D437,兵种!B:D,3,0)</f>
        <v>150</v>
      </c>
      <c r="I437" s="16" t="str">
        <f>VLOOKUP(E437,绝技!B:C,2,0)</f>
        <v>无</v>
      </c>
      <c r="J437" s="31">
        <v>83</v>
      </c>
      <c r="K437" s="31">
        <v>71</v>
      </c>
      <c r="L437" s="31">
        <v>81</v>
      </c>
      <c r="M437" s="33">
        <v>64</v>
      </c>
      <c r="N437" s="1">
        <f>SUM(J437:M437)</f>
        <v>299</v>
      </c>
      <c r="O437" s="34">
        <v>1</v>
      </c>
      <c r="P437" s="1">
        <f>INT(O437*(H437+J437+K437))</f>
        <v>304</v>
      </c>
      <c r="Q437" s="1">
        <f>INT(J437*O437*1)</f>
        <v>83</v>
      </c>
      <c r="R437" s="1">
        <f>INT(J437*O437*0.7)</f>
        <v>58</v>
      </c>
      <c r="S437" s="1">
        <f>INT(K437*O437*1)</f>
        <v>71</v>
      </c>
      <c r="T437" s="1">
        <f>INT(K437*O437*0.7)</f>
        <v>49</v>
      </c>
      <c r="U437" s="1">
        <f>INT(L437*O437*1)</f>
        <v>81</v>
      </c>
      <c r="V437" s="1">
        <f>INT(L437*O437*0.7)</f>
        <v>56</v>
      </c>
      <c r="W437" s="1">
        <f>SUM(Q437,S437,U437)</f>
        <v>235</v>
      </c>
    </row>
    <row r="438" spans="2:23" hidden="1">
      <c r="B438" s="26"/>
      <c r="C438" s="16">
        <v>436</v>
      </c>
      <c r="D438" s="26">
        <v>4</v>
      </c>
      <c r="E438" s="26"/>
      <c r="F438" s="2" t="s">
        <v>436</v>
      </c>
      <c r="G438" s="4" t="str">
        <f>VLOOKUP(D438,兵种!B:D,2,0)</f>
        <v>弓弩手</v>
      </c>
      <c r="H438" s="18">
        <f>VLOOKUP(D438,兵种!B:D,3,0)</f>
        <v>150</v>
      </c>
      <c r="I438" s="16" t="str">
        <f>VLOOKUP(E438,绝技!B:C,2,0)</f>
        <v>无</v>
      </c>
      <c r="J438" s="31">
        <v>73</v>
      </c>
      <c r="K438" s="31">
        <v>81</v>
      </c>
      <c r="L438" s="31">
        <v>45</v>
      </c>
      <c r="M438" s="33">
        <v>37</v>
      </c>
      <c r="N438" s="1">
        <f>SUM(J438:M438)</f>
        <v>236</v>
      </c>
      <c r="O438" s="34">
        <v>1</v>
      </c>
      <c r="P438" s="1">
        <f>INT(O438*(H438+J438+K438))</f>
        <v>304</v>
      </c>
      <c r="Q438" s="1">
        <f>INT(J438*O438*1)</f>
        <v>73</v>
      </c>
      <c r="R438" s="1">
        <f>INT(J438*O438*0.7)</f>
        <v>51</v>
      </c>
      <c r="S438" s="1">
        <f>INT(K438*O438*1)</f>
        <v>81</v>
      </c>
      <c r="T438" s="1">
        <f>INT(K438*O438*0.7)</f>
        <v>56</v>
      </c>
      <c r="U438" s="1">
        <f>INT(L438*O438*1)</f>
        <v>45</v>
      </c>
      <c r="V438" s="1">
        <f>INT(L438*O438*0.7)</f>
        <v>31</v>
      </c>
      <c r="W438" s="1">
        <f>SUM(Q438,S438,U438)</f>
        <v>199</v>
      </c>
    </row>
    <row r="439" spans="2:23" hidden="1">
      <c r="B439" s="26"/>
      <c r="C439" s="16">
        <v>437</v>
      </c>
      <c r="D439" s="26"/>
      <c r="E439" s="26"/>
      <c r="F439" s="2" t="s">
        <v>437</v>
      </c>
      <c r="G439" s="4" t="str">
        <f>VLOOKUP(D439,兵种!B:D,2,0)</f>
        <v>老百姓</v>
      </c>
      <c r="H439" s="18">
        <f>VLOOKUP(D439,兵种!B:D,3,0)</f>
        <v>100</v>
      </c>
      <c r="I439" s="16" t="str">
        <f>VLOOKUP(E439,绝技!B:C,2,0)</f>
        <v>无</v>
      </c>
      <c r="J439" s="31">
        <v>72</v>
      </c>
      <c r="K439" s="31">
        <v>70</v>
      </c>
      <c r="L439" s="31">
        <v>62</v>
      </c>
      <c r="M439" s="33">
        <v>58</v>
      </c>
      <c r="N439" s="1">
        <f>SUM(J439:M439)</f>
        <v>262</v>
      </c>
      <c r="O439" s="34">
        <v>1</v>
      </c>
      <c r="P439" s="1">
        <f>INT(O439*(H439+J439+K439))</f>
        <v>242</v>
      </c>
      <c r="Q439" s="1">
        <f>INT(J439*O439*1)</f>
        <v>72</v>
      </c>
      <c r="R439" s="1">
        <f>INT(J439*O439*0.7)</f>
        <v>50</v>
      </c>
      <c r="S439" s="1">
        <f>INT(K439*O439*1)</f>
        <v>70</v>
      </c>
      <c r="T439" s="1">
        <f>INT(K439*O439*0.7)</f>
        <v>49</v>
      </c>
      <c r="U439" s="1">
        <f>INT(L439*O439*1)</f>
        <v>62</v>
      </c>
      <c r="V439" s="1">
        <f>INT(L439*O439*0.7)</f>
        <v>43</v>
      </c>
      <c r="W439" s="1">
        <f>SUM(Q439,S439,U439)</f>
        <v>204</v>
      </c>
    </row>
    <row r="440" spans="2:23" hidden="1">
      <c r="B440" s="26"/>
      <c r="C440" s="16">
        <v>438</v>
      </c>
      <c r="D440" s="26"/>
      <c r="E440" s="26"/>
      <c r="F440" s="2" t="s">
        <v>438</v>
      </c>
      <c r="G440" s="4" t="str">
        <f>VLOOKUP(D440,兵种!B:D,2,0)</f>
        <v>老百姓</v>
      </c>
      <c r="H440" s="18">
        <f>VLOOKUP(D440,兵种!B:D,3,0)</f>
        <v>100</v>
      </c>
      <c r="I440" s="16" t="str">
        <f>VLOOKUP(E440,绝技!B:C,2,0)</f>
        <v>无</v>
      </c>
      <c r="J440" s="31">
        <v>75</v>
      </c>
      <c r="K440" s="31">
        <v>74</v>
      </c>
      <c r="L440" s="31">
        <v>71</v>
      </c>
      <c r="M440" s="33">
        <v>72</v>
      </c>
      <c r="N440" s="1">
        <f>SUM(J440:M440)</f>
        <v>292</v>
      </c>
      <c r="O440" s="34">
        <v>1</v>
      </c>
      <c r="P440" s="1">
        <f>INT(O440*(H440+J440+K440))</f>
        <v>249</v>
      </c>
      <c r="Q440" s="1">
        <f>INT(J440*O440*1)</f>
        <v>75</v>
      </c>
      <c r="R440" s="1">
        <f>INT(J440*O440*0.7)</f>
        <v>52</v>
      </c>
      <c r="S440" s="1">
        <f>INT(K440*O440*1)</f>
        <v>74</v>
      </c>
      <c r="T440" s="1">
        <f>INT(K440*O440*0.7)</f>
        <v>51</v>
      </c>
      <c r="U440" s="1">
        <f>INT(L440*O440*1)</f>
        <v>71</v>
      </c>
      <c r="V440" s="1">
        <f>INT(L440*O440*0.7)</f>
        <v>49</v>
      </c>
      <c r="W440" s="1">
        <f>SUM(Q440,S440,U440)</f>
        <v>220</v>
      </c>
    </row>
    <row r="441" spans="2:23" hidden="1">
      <c r="B441" s="26"/>
      <c r="C441" s="16">
        <v>439</v>
      </c>
      <c r="D441" s="26">
        <v>2</v>
      </c>
      <c r="E441" s="26"/>
      <c r="F441" s="2" t="s">
        <v>439</v>
      </c>
      <c r="G441" s="4" t="str">
        <f>VLOOKUP(D441,兵种!B:D,2,0)</f>
        <v>亲卫队</v>
      </c>
      <c r="H441" s="18">
        <f>VLOOKUP(D441,兵种!B:D,3,0)</f>
        <v>200</v>
      </c>
      <c r="I441" s="16" t="str">
        <f>VLOOKUP(E441,绝技!B:C,2,0)</f>
        <v>无</v>
      </c>
      <c r="J441" s="31">
        <v>101</v>
      </c>
      <c r="K441" s="31">
        <v>93</v>
      </c>
      <c r="L441" s="31">
        <v>83</v>
      </c>
      <c r="M441" s="33">
        <v>68</v>
      </c>
      <c r="N441" s="1">
        <f>SUM(J441:M441)</f>
        <v>345</v>
      </c>
      <c r="O441" s="34">
        <v>1</v>
      </c>
      <c r="P441" s="1">
        <f>INT(O441*(H441+J441+K441))</f>
        <v>394</v>
      </c>
      <c r="Q441" s="1">
        <f>INT(J441*O441*1)</f>
        <v>101</v>
      </c>
      <c r="R441" s="1">
        <f>INT(J441*O441*0.7)</f>
        <v>70</v>
      </c>
      <c r="S441" s="1">
        <f>INT(K441*O441*1)</f>
        <v>93</v>
      </c>
      <c r="T441" s="1">
        <f>INT(K441*O441*0.7)</f>
        <v>65</v>
      </c>
      <c r="U441" s="1">
        <f>INT(L441*O441*1)</f>
        <v>83</v>
      </c>
      <c r="V441" s="1">
        <f>INT(L441*O441*0.7)</f>
        <v>58</v>
      </c>
      <c r="W441" s="1">
        <f>SUM(Q441,S441,U441)</f>
        <v>277</v>
      </c>
    </row>
    <row r="442" spans="2:23" hidden="1">
      <c r="B442" s="26"/>
      <c r="C442" s="16">
        <v>440</v>
      </c>
      <c r="D442" s="26">
        <v>2</v>
      </c>
      <c r="E442" s="26"/>
      <c r="F442" s="2" t="s">
        <v>440</v>
      </c>
      <c r="G442" s="4" t="str">
        <f>VLOOKUP(D442,兵种!B:D,2,0)</f>
        <v>亲卫队</v>
      </c>
      <c r="H442" s="18">
        <f>VLOOKUP(D442,兵种!B:D,3,0)</f>
        <v>200</v>
      </c>
      <c r="I442" s="16" t="str">
        <f>VLOOKUP(E442,绝技!B:C,2,0)</f>
        <v>无</v>
      </c>
      <c r="J442" s="31">
        <v>78</v>
      </c>
      <c r="K442" s="31">
        <v>80</v>
      </c>
      <c r="L442" s="31">
        <v>68</v>
      </c>
      <c r="M442" s="33">
        <v>52</v>
      </c>
      <c r="N442" s="1">
        <f>SUM(J442:M442)</f>
        <v>278</v>
      </c>
      <c r="O442" s="34">
        <v>1</v>
      </c>
      <c r="P442" s="1">
        <f>INT(O442*(H442+J442+K442))</f>
        <v>358</v>
      </c>
      <c r="Q442" s="1">
        <f>INT(J442*O442*1)</f>
        <v>78</v>
      </c>
      <c r="R442" s="1">
        <f>INT(J442*O442*0.7)</f>
        <v>54</v>
      </c>
      <c r="S442" s="1">
        <f>INT(K442*O442*1)</f>
        <v>80</v>
      </c>
      <c r="T442" s="1">
        <f>INT(K442*O442*0.7)</f>
        <v>56</v>
      </c>
      <c r="U442" s="1">
        <f>INT(L442*O442*1)</f>
        <v>68</v>
      </c>
      <c r="V442" s="1">
        <f>INT(L442*O442*0.7)</f>
        <v>47</v>
      </c>
      <c r="W442" s="1">
        <f>SUM(Q442,S442,U442)</f>
        <v>226</v>
      </c>
    </row>
    <row r="443" spans="2:23" hidden="1">
      <c r="B443" s="26"/>
      <c r="C443" s="16">
        <v>441</v>
      </c>
      <c r="D443" s="26"/>
      <c r="E443" s="26"/>
      <c r="F443" s="2" t="s">
        <v>441</v>
      </c>
      <c r="G443" s="4" t="str">
        <f>VLOOKUP(D443,兵种!B:D,2,0)</f>
        <v>老百姓</v>
      </c>
      <c r="H443" s="18">
        <f>VLOOKUP(D443,兵种!B:D,3,0)</f>
        <v>100</v>
      </c>
      <c r="I443" s="16" t="str">
        <f>VLOOKUP(E443,绝技!B:C,2,0)</f>
        <v>无</v>
      </c>
      <c r="J443" s="31">
        <v>70</v>
      </c>
      <c r="K443" s="31">
        <v>43</v>
      </c>
      <c r="L443" s="31">
        <v>67</v>
      </c>
      <c r="M443" s="33">
        <v>74</v>
      </c>
      <c r="N443" s="1">
        <f>SUM(J443:M443)</f>
        <v>254</v>
      </c>
      <c r="O443" s="34">
        <v>1</v>
      </c>
      <c r="P443" s="1">
        <f>INT(O443*(H443+J443+K443))</f>
        <v>213</v>
      </c>
      <c r="Q443" s="1">
        <f>INT(J443*O443*1)</f>
        <v>70</v>
      </c>
      <c r="R443" s="1">
        <f>INT(J443*O443*0.7)</f>
        <v>49</v>
      </c>
      <c r="S443" s="1">
        <f>INT(K443*O443*1)</f>
        <v>43</v>
      </c>
      <c r="T443" s="1">
        <f>INT(K443*O443*0.7)</f>
        <v>30</v>
      </c>
      <c r="U443" s="1">
        <f>INT(L443*O443*1)</f>
        <v>67</v>
      </c>
      <c r="V443" s="1">
        <f>INT(L443*O443*0.7)</f>
        <v>46</v>
      </c>
      <c r="W443" s="1">
        <f>SUM(Q443,S443,U443)</f>
        <v>180</v>
      </c>
    </row>
    <row r="444" spans="2:23" hidden="1">
      <c r="B444" s="26"/>
      <c r="C444" s="16">
        <v>442</v>
      </c>
      <c r="D444" s="26"/>
      <c r="E444" s="26"/>
      <c r="F444" s="2" t="s">
        <v>442</v>
      </c>
      <c r="G444" s="4" t="str">
        <f>VLOOKUP(D444,兵种!B:D,2,0)</f>
        <v>老百姓</v>
      </c>
      <c r="H444" s="18">
        <f>VLOOKUP(D444,兵种!B:D,3,0)</f>
        <v>100</v>
      </c>
      <c r="I444" s="16" t="str">
        <f>VLOOKUP(E444,绝技!B:C,2,0)</f>
        <v>无</v>
      </c>
      <c r="J444" s="31">
        <v>51</v>
      </c>
      <c r="K444" s="31">
        <v>26</v>
      </c>
      <c r="L444" s="31">
        <v>73</v>
      </c>
      <c r="M444" s="33">
        <v>78</v>
      </c>
      <c r="N444" s="1">
        <f>SUM(J444:M444)</f>
        <v>228</v>
      </c>
      <c r="O444" s="34">
        <v>1</v>
      </c>
      <c r="P444" s="1">
        <f>INT(O444*(H444+J444+K444))</f>
        <v>177</v>
      </c>
      <c r="Q444" s="1">
        <f>INT(J444*O444*1)</f>
        <v>51</v>
      </c>
      <c r="R444" s="1">
        <f>INT(J444*O444*0.7)</f>
        <v>35</v>
      </c>
      <c r="S444" s="1">
        <f>INT(K444*O444*1)</f>
        <v>26</v>
      </c>
      <c r="T444" s="1">
        <f>INT(K444*O444*0.7)</f>
        <v>18</v>
      </c>
      <c r="U444" s="1">
        <f>INT(L444*O444*1)</f>
        <v>73</v>
      </c>
      <c r="V444" s="1">
        <f>INT(L444*O444*0.7)</f>
        <v>51</v>
      </c>
      <c r="W444" s="1">
        <f>SUM(Q444,S444,U444)</f>
        <v>150</v>
      </c>
    </row>
    <row r="445" spans="2:23" hidden="1">
      <c r="B445" s="26"/>
      <c r="C445" s="16">
        <v>443</v>
      </c>
      <c r="D445" s="26"/>
      <c r="E445" s="26"/>
      <c r="F445" s="2" t="s">
        <v>443</v>
      </c>
      <c r="G445" s="4" t="str">
        <f>VLOOKUP(D445,兵种!B:D,2,0)</f>
        <v>老百姓</v>
      </c>
      <c r="H445" s="18">
        <f>VLOOKUP(D445,兵种!B:D,3,0)</f>
        <v>100</v>
      </c>
      <c r="I445" s="16" t="str">
        <f>VLOOKUP(E445,绝技!B:C,2,0)</f>
        <v>无</v>
      </c>
      <c r="J445" s="31">
        <v>64</v>
      </c>
      <c r="K445" s="31">
        <v>63</v>
      </c>
      <c r="L445" s="31">
        <v>26</v>
      </c>
      <c r="M445" s="33">
        <v>35</v>
      </c>
      <c r="N445" s="1">
        <f>SUM(J445:M445)</f>
        <v>188</v>
      </c>
      <c r="O445" s="34">
        <v>1</v>
      </c>
      <c r="P445" s="1">
        <f>INT(O445*(H445+J445+K445))</f>
        <v>227</v>
      </c>
      <c r="Q445" s="1">
        <f>INT(J445*O445*1)</f>
        <v>64</v>
      </c>
      <c r="R445" s="1">
        <f>INT(J445*O445*0.7)</f>
        <v>44</v>
      </c>
      <c r="S445" s="1">
        <f>INT(K445*O445*1)</f>
        <v>63</v>
      </c>
      <c r="T445" s="1">
        <f>INT(K445*O445*0.7)</f>
        <v>44</v>
      </c>
      <c r="U445" s="1">
        <f>INT(L445*O445*1)</f>
        <v>26</v>
      </c>
      <c r="V445" s="1">
        <f>INT(L445*O445*0.7)</f>
        <v>18</v>
      </c>
      <c r="W445" s="1">
        <f>SUM(Q445,S445,U445)</f>
        <v>153</v>
      </c>
    </row>
    <row r="446" spans="2:23" hidden="1">
      <c r="B446" s="26"/>
      <c r="C446" s="16">
        <v>444</v>
      </c>
      <c r="D446" s="26"/>
      <c r="E446" s="26"/>
      <c r="F446" s="2" t="s">
        <v>444</v>
      </c>
      <c r="G446" s="4" t="str">
        <f>VLOOKUP(D446,兵种!B:D,2,0)</f>
        <v>老百姓</v>
      </c>
      <c r="H446" s="18">
        <f>VLOOKUP(D446,兵种!B:D,3,0)</f>
        <v>100</v>
      </c>
      <c r="I446" s="16" t="str">
        <f>VLOOKUP(E446,绝技!B:C,2,0)</f>
        <v>无</v>
      </c>
      <c r="J446" s="31">
        <v>62</v>
      </c>
      <c r="K446" s="31">
        <v>72</v>
      </c>
      <c r="L446" s="31">
        <v>45</v>
      </c>
      <c r="M446" s="33">
        <v>27</v>
      </c>
      <c r="N446" s="1">
        <f>SUM(J446:M446)</f>
        <v>206</v>
      </c>
      <c r="O446" s="34">
        <v>1</v>
      </c>
      <c r="P446" s="1">
        <f>INT(O446*(H446+J446+K446))</f>
        <v>234</v>
      </c>
      <c r="Q446" s="1">
        <f>INT(J446*O446*1)</f>
        <v>62</v>
      </c>
      <c r="R446" s="1">
        <f>INT(J446*O446*0.7)</f>
        <v>43</v>
      </c>
      <c r="S446" s="1">
        <f>INT(K446*O446*1)</f>
        <v>72</v>
      </c>
      <c r="T446" s="1">
        <f>INT(K446*O446*0.7)</f>
        <v>50</v>
      </c>
      <c r="U446" s="1">
        <f>INT(L446*O446*1)</f>
        <v>45</v>
      </c>
      <c r="V446" s="1">
        <f>INT(L446*O446*0.7)</f>
        <v>31</v>
      </c>
      <c r="W446" s="1">
        <f>SUM(Q446,S446,U446)</f>
        <v>179</v>
      </c>
    </row>
    <row r="447" spans="2:23" hidden="1">
      <c r="B447" s="26"/>
      <c r="C447" s="16">
        <v>445</v>
      </c>
      <c r="D447" s="26"/>
      <c r="E447" s="26"/>
      <c r="F447" s="2" t="s">
        <v>445</v>
      </c>
      <c r="G447" s="4" t="str">
        <f>VLOOKUP(D447,兵种!B:D,2,0)</f>
        <v>老百姓</v>
      </c>
      <c r="H447" s="18">
        <f>VLOOKUP(D447,兵种!B:D,3,0)</f>
        <v>100</v>
      </c>
      <c r="I447" s="16" t="str">
        <f>VLOOKUP(E447,绝技!B:C,2,0)</f>
        <v>无</v>
      </c>
      <c r="J447" s="31">
        <v>58</v>
      </c>
      <c r="K447" s="31">
        <v>65</v>
      </c>
      <c r="L447" s="31">
        <v>43</v>
      </c>
      <c r="M447" s="33">
        <v>48</v>
      </c>
      <c r="N447" s="1">
        <f>SUM(J447:M447)</f>
        <v>214</v>
      </c>
      <c r="O447" s="34">
        <v>1</v>
      </c>
      <c r="P447" s="1">
        <f>INT(O447*(H447+J447+K447))</f>
        <v>223</v>
      </c>
      <c r="Q447" s="1">
        <f>INT(J447*O447*1)</f>
        <v>58</v>
      </c>
      <c r="R447" s="1">
        <f>INT(J447*O447*0.7)</f>
        <v>40</v>
      </c>
      <c r="S447" s="1">
        <f>INT(K447*O447*1)</f>
        <v>65</v>
      </c>
      <c r="T447" s="1">
        <f>INT(K447*O447*0.7)</f>
        <v>45</v>
      </c>
      <c r="U447" s="1">
        <f>INT(L447*O447*1)</f>
        <v>43</v>
      </c>
      <c r="V447" s="1">
        <f>INT(L447*O447*0.7)</f>
        <v>30</v>
      </c>
      <c r="W447" s="1">
        <f>SUM(Q447,S447,U447)</f>
        <v>166</v>
      </c>
    </row>
    <row r="448" spans="2:23" hidden="1">
      <c r="B448" s="26"/>
      <c r="C448" s="16">
        <v>446</v>
      </c>
      <c r="D448" s="26">
        <v>5</v>
      </c>
      <c r="E448" s="26"/>
      <c r="F448" s="2" t="s">
        <v>446</v>
      </c>
      <c r="G448" s="4" t="str">
        <f>VLOOKUP(D448,兵种!B:D,2,0)</f>
        <v>霹雳车</v>
      </c>
      <c r="H448" s="18">
        <f>VLOOKUP(D448,兵种!B:D,3,0)</f>
        <v>100</v>
      </c>
      <c r="I448" s="16" t="str">
        <f>VLOOKUP(E448,绝技!B:C,2,0)</f>
        <v>无</v>
      </c>
      <c r="J448" s="31">
        <v>78</v>
      </c>
      <c r="K448" s="31">
        <v>55</v>
      </c>
      <c r="L448" s="31">
        <v>89</v>
      </c>
      <c r="M448" s="33">
        <v>83</v>
      </c>
      <c r="N448" s="1">
        <f>SUM(J448:M448)</f>
        <v>305</v>
      </c>
      <c r="O448" s="34">
        <v>1</v>
      </c>
      <c r="P448" s="1">
        <f>INT(O448*(H448+J448+K448))</f>
        <v>233</v>
      </c>
      <c r="Q448" s="1">
        <f>INT(J448*O448*1)</f>
        <v>78</v>
      </c>
      <c r="R448" s="1">
        <f>INT(J448*O448*0.7)</f>
        <v>54</v>
      </c>
      <c r="S448" s="1">
        <f>INT(K448*O448*1)</f>
        <v>55</v>
      </c>
      <c r="T448" s="1">
        <f>INT(K448*O448*0.7)</f>
        <v>38</v>
      </c>
      <c r="U448" s="1">
        <f>INT(L448*O448*1)</f>
        <v>89</v>
      </c>
      <c r="V448" s="1">
        <f>INT(L448*O448*0.7)</f>
        <v>62</v>
      </c>
      <c r="W448" s="1">
        <f>SUM(Q448,S448,U448)</f>
        <v>222</v>
      </c>
    </row>
    <row r="449" spans="2:23" hidden="1">
      <c r="B449" s="26"/>
      <c r="C449" s="16">
        <v>447</v>
      </c>
      <c r="D449" s="26">
        <v>1</v>
      </c>
      <c r="E449" s="26"/>
      <c r="F449" s="2" t="s">
        <v>447</v>
      </c>
      <c r="G449" s="4" t="str">
        <f>VLOOKUP(D449,兵种!B:D,2,0)</f>
        <v>近卫军</v>
      </c>
      <c r="H449" s="18">
        <f>VLOOKUP(D449,兵种!B:D,3,0)</f>
        <v>250</v>
      </c>
      <c r="I449" s="16" t="str">
        <f>VLOOKUP(E449,绝技!B:C,2,0)</f>
        <v>无</v>
      </c>
      <c r="J449" s="31">
        <v>61</v>
      </c>
      <c r="K449" s="31">
        <v>27</v>
      </c>
      <c r="L449" s="31">
        <v>76</v>
      </c>
      <c r="M449" s="33">
        <v>83</v>
      </c>
      <c r="N449" s="1">
        <f>SUM(J449:M449)</f>
        <v>247</v>
      </c>
      <c r="O449" s="34">
        <v>1</v>
      </c>
      <c r="P449" s="1">
        <f>INT(O449*(H449+J449+K449))</f>
        <v>338</v>
      </c>
      <c r="Q449" s="1">
        <f>INT(J449*O449*1)</f>
        <v>61</v>
      </c>
      <c r="R449" s="1">
        <f>INT(J449*O449*0.7)</f>
        <v>42</v>
      </c>
      <c r="S449" s="1">
        <f>INT(K449*O449*1)</f>
        <v>27</v>
      </c>
      <c r="T449" s="1">
        <f>INT(K449*O449*0.7)</f>
        <v>18</v>
      </c>
      <c r="U449" s="1">
        <f>INT(L449*O449*1)</f>
        <v>76</v>
      </c>
      <c r="V449" s="1">
        <f>INT(L449*O449*0.7)</f>
        <v>53</v>
      </c>
      <c r="W449" s="1">
        <f>SUM(Q449,S449,U449)</f>
        <v>164</v>
      </c>
    </row>
    <row r="450" spans="2:23" hidden="1">
      <c r="B450" s="26"/>
      <c r="C450" s="16">
        <v>448</v>
      </c>
      <c r="D450" s="26">
        <v>6</v>
      </c>
      <c r="E450" s="26"/>
      <c r="F450" s="2" t="s">
        <v>448</v>
      </c>
      <c r="G450" s="4" t="str">
        <f>VLOOKUP(D450,兵种!B:D,2,0)</f>
        <v>谋略家</v>
      </c>
      <c r="H450" s="18">
        <f>VLOOKUP(D450,兵种!B:D,3,0)</f>
        <v>150</v>
      </c>
      <c r="I450" s="16" t="str">
        <f>VLOOKUP(E450,绝技!B:C,2,0)</f>
        <v>无</v>
      </c>
      <c r="J450" s="31">
        <v>32</v>
      </c>
      <c r="K450" s="31">
        <v>14</v>
      </c>
      <c r="L450" s="31">
        <v>74</v>
      </c>
      <c r="M450" s="33">
        <v>110</v>
      </c>
      <c r="N450" s="1">
        <f>SUM(J450:M450)</f>
        <v>230</v>
      </c>
      <c r="O450" s="34">
        <v>1</v>
      </c>
      <c r="P450" s="1">
        <f>INT(O450*(H450+J450+K450))</f>
        <v>196</v>
      </c>
      <c r="Q450" s="1">
        <f>INT(J450*O450*1)</f>
        <v>32</v>
      </c>
      <c r="R450" s="1">
        <f>INT(J450*O450*0.7)</f>
        <v>22</v>
      </c>
      <c r="S450" s="1">
        <f>INT(K450*O450*1)</f>
        <v>14</v>
      </c>
      <c r="T450" s="1">
        <f>INT(K450*O450*0.7)</f>
        <v>9</v>
      </c>
      <c r="U450" s="1">
        <f>INT(L450*O450*1)</f>
        <v>74</v>
      </c>
      <c r="V450" s="1">
        <f>INT(L450*O450*0.7)</f>
        <v>51</v>
      </c>
      <c r="W450" s="1">
        <f>SUM(Q450,S450,U450)</f>
        <v>120</v>
      </c>
    </row>
    <row r="451" spans="2:23" hidden="1">
      <c r="B451" s="26"/>
      <c r="C451" s="16">
        <v>449</v>
      </c>
      <c r="D451" s="26">
        <v>5</v>
      </c>
      <c r="E451" s="26"/>
      <c r="F451" s="2" t="s">
        <v>449</v>
      </c>
      <c r="G451" s="4" t="str">
        <f>VLOOKUP(D451,兵种!B:D,2,0)</f>
        <v>霹雳车</v>
      </c>
      <c r="H451" s="18">
        <f>VLOOKUP(D451,兵种!B:D,3,0)</f>
        <v>100</v>
      </c>
      <c r="I451" s="16" t="str">
        <f>VLOOKUP(E451,绝技!B:C,2,0)</f>
        <v>无</v>
      </c>
      <c r="J451" s="31">
        <v>15</v>
      </c>
      <c r="K451" s="31">
        <v>4</v>
      </c>
      <c r="L451" s="31">
        <v>82</v>
      </c>
      <c r="M451" s="33">
        <v>77</v>
      </c>
      <c r="N451" s="1">
        <f>SUM(J451:M451)</f>
        <v>178</v>
      </c>
      <c r="O451" s="34">
        <v>1</v>
      </c>
      <c r="P451" s="1">
        <f>INT(O451*(H451+J451+K451))</f>
        <v>119</v>
      </c>
      <c r="Q451" s="1">
        <f>INT(J451*O451*1)</f>
        <v>15</v>
      </c>
      <c r="R451" s="1">
        <f>INT(J451*O451*0.7)</f>
        <v>10</v>
      </c>
      <c r="S451" s="1">
        <f>INT(K451*O451*1)</f>
        <v>4</v>
      </c>
      <c r="T451" s="1">
        <f>INT(K451*O451*0.7)</f>
        <v>2</v>
      </c>
      <c r="U451" s="1">
        <f>INT(L451*O451*1)</f>
        <v>82</v>
      </c>
      <c r="V451" s="1">
        <f>INT(L451*O451*0.7)</f>
        <v>57</v>
      </c>
      <c r="W451" s="1">
        <f>SUM(Q451,S451,U451)</f>
        <v>101</v>
      </c>
    </row>
    <row r="452" spans="2:23" hidden="1">
      <c r="B452" s="26"/>
      <c r="C452" s="16">
        <v>450</v>
      </c>
      <c r="D452" s="26"/>
      <c r="E452" s="26"/>
      <c r="F452" s="2" t="s">
        <v>450</v>
      </c>
      <c r="G452" s="4" t="str">
        <f>VLOOKUP(D452,兵种!B:D,2,0)</f>
        <v>老百姓</v>
      </c>
      <c r="H452" s="18">
        <f>VLOOKUP(D452,兵种!B:D,3,0)</f>
        <v>100</v>
      </c>
      <c r="I452" s="16" t="str">
        <f>VLOOKUP(E452,绝技!B:C,2,0)</f>
        <v>无</v>
      </c>
      <c r="J452" s="31">
        <v>72</v>
      </c>
      <c r="K452" s="31">
        <v>71</v>
      </c>
      <c r="L452" s="31">
        <v>65</v>
      </c>
      <c r="M452" s="33">
        <v>57</v>
      </c>
      <c r="N452" s="1">
        <f>SUM(J452:M452)</f>
        <v>265</v>
      </c>
      <c r="O452" s="34">
        <v>1</v>
      </c>
      <c r="P452" s="1">
        <f>INT(O452*(H452+J452+K452))</f>
        <v>243</v>
      </c>
      <c r="Q452" s="1">
        <f>INT(J452*O452*1)</f>
        <v>72</v>
      </c>
      <c r="R452" s="1">
        <f>INT(J452*O452*0.7)</f>
        <v>50</v>
      </c>
      <c r="S452" s="1">
        <f>INT(K452*O452*1)</f>
        <v>71</v>
      </c>
      <c r="T452" s="1">
        <f>INT(K452*O452*0.7)</f>
        <v>49</v>
      </c>
      <c r="U452" s="1">
        <f>INT(L452*O452*1)</f>
        <v>65</v>
      </c>
      <c r="V452" s="1">
        <f>INT(L452*O452*0.7)</f>
        <v>45</v>
      </c>
      <c r="W452" s="1">
        <f>SUM(Q452,S452,U452)</f>
        <v>208</v>
      </c>
    </row>
    <row r="453" spans="2:23" hidden="1">
      <c r="B453" s="26"/>
      <c r="C453" s="16">
        <v>451</v>
      </c>
      <c r="D453" s="26"/>
      <c r="E453" s="26"/>
      <c r="F453" s="2" t="s">
        <v>451</v>
      </c>
      <c r="G453" s="4" t="str">
        <f>VLOOKUP(D453,兵种!B:D,2,0)</f>
        <v>老百姓</v>
      </c>
      <c r="H453" s="18">
        <f>VLOOKUP(D453,兵种!B:D,3,0)</f>
        <v>100</v>
      </c>
      <c r="I453" s="16" t="str">
        <f>VLOOKUP(E453,绝技!B:C,2,0)</f>
        <v>无</v>
      </c>
      <c r="J453" s="31">
        <v>12</v>
      </c>
      <c r="K453" s="31">
        <v>22</v>
      </c>
      <c r="L453" s="31">
        <v>60</v>
      </c>
      <c r="M453" s="33">
        <v>75</v>
      </c>
      <c r="N453" s="1">
        <f>SUM(J453:M453)</f>
        <v>169</v>
      </c>
      <c r="O453" s="34">
        <v>1</v>
      </c>
      <c r="P453" s="1">
        <f>INT(O453*(H453+J453+K453))</f>
        <v>134</v>
      </c>
      <c r="Q453" s="1">
        <f>INT(J453*O453*1)</f>
        <v>12</v>
      </c>
      <c r="R453" s="1">
        <f>INT(J453*O453*0.7)</f>
        <v>8</v>
      </c>
      <c r="S453" s="1">
        <f>INT(K453*O453*1)</f>
        <v>22</v>
      </c>
      <c r="T453" s="1">
        <f>INT(K453*O453*0.7)</f>
        <v>15</v>
      </c>
      <c r="U453" s="1">
        <f>INT(L453*O453*1)</f>
        <v>60</v>
      </c>
      <c r="V453" s="1">
        <f>INT(L453*O453*0.7)</f>
        <v>42</v>
      </c>
      <c r="W453" s="1">
        <f>SUM(Q453,S453,U453)</f>
        <v>94</v>
      </c>
    </row>
    <row r="454" spans="2:23" hidden="1">
      <c r="B454" s="26"/>
      <c r="C454" s="16">
        <v>452</v>
      </c>
      <c r="D454" s="26"/>
      <c r="E454" s="26"/>
      <c r="F454" s="2" t="s">
        <v>452</v>
      </c>
      <c r="G454" s="4" t="str">
        <f>VLOOKUP(D454,兵种!B:D,2,0)</f>
        <v>老百姓</v>
      </c>
      <c r="H454" s="18">
        <f>VLOOKUP(D454,兵种!B:D,3,0)</f>
        <v>100</v>
      </c>
      <c r="I454" s="16" t="str">
        <f>VLOOKUP(E454,绝技!B:C,2,0)</f>
        <v>无</v>
      </c>
      <c r="J454" s="31">
        <v>70</v>
      </c>
      <c r="K454" s="31">
        <v>71</v>
      </c>
      <c r="L454" s="31">
        <v>25</v>
      </c>
      <c r="M454" s="33">
        <v>23</v>
      </c>
      <c r="N454" s="1">
        <f>SUM(J454:M454)</f>
        <v>189</v>
      </c>
      <c r="O454" s="34">
        <v>1</v>
      </c>
      <c r="P454" s="1">
        <f>INT(O454*(H454+J454+K454))</f>
        <v>241</v>
      </c>
      <c r="Q454" s="1">
        <f>INT(J454*O454*1)</f>
        <v>70</v>
      </c>
      <c r="R454" s="1">
        <f>INT(J454*O454*0.7)</f>
        <v>49</v>
      </c>
      <c r="S454" s="1">
        <f>INT(K454*O454*1)</f>
        <v>71</v>
      </c>
      <c r="T454" s="1">
        <f>INT(K454*O454*0.7)</f>
        <v>49</v>
      </c>
      <c r="U454" s="1">
        <f>INT(L454*O454*1)</f>
        <v>25</v>
      </c>
      <c r="V454" s="1">
        <f>INT(L454*O454*0.7)</f>
        <v>17</v>
      </c>
      <c r="W454" s="1">
        <f>SUM(Q454,S454,U454)</f>
        <v>166</v>
      </c>
    </row>
    <row r="455" spans="2:23" hidden="1">
      <c r="B455" s="26"/>
      <c r="C455" s="16">
        <v>453</v>
      </c>
      <c r="D455" s="26"/>
      <c r="E455" s="26"/>
      <c r="F455" s="2" t="s">
        <v>453</v>
      </c>
      <c r="G455" s="4" t="str">
        <f>VLOOKUP(D455,兵种!B:D,2,0)</f>
        <v>老百姓</v>
      </c>
      <c r="H455" s="18">
        <f>VLOOKUP(D455,兵种!B:D,3,0)</f>
        <v>100</v>
      </c>
      <c r="I455" s="16" t="str">
        <f>VLOOKUP(E455,绝技!B:C,2,0)</f>
        <v>无</v>
      </c>
      <c r="J455" s="31">
        <v>46</v>
      </c>
      <c r="K455" s="31">
        <v>46</v>
      </c>
      <c r="L455" s="31">
        <v>68</v>
      </c>
      <c r="M455" s="33">
        <v>76</v>
      </c>
      <c r="N455" s="1">
        <f>SUM(J455:M455)</f>
        <v>236</v>
      </c>
      <c r="O455" s="34">
        <v>1</v>
      </c>
      <c r="P455" s="1">
        <f>INT(O455*(H455+J455+K455))</f>
        <v>192</v>
      </c>
      <c r="Q455" s="1">
        <f>INT(J455*O455*1)</f>
        <v>46</v>
      </c>
      <c r="R455" s="1">
        <f>INT(J455*O455*0.7)</f>
        <v>32</v>
      </c>
      <c r="S455" s="1">
        <f>INT(K455*O455*1)</f>
        <v>46</v>
      </c>
      <c r="T455" s="1">
        <f>INT(K455*O455*0.7)</f>
        <v>32</v>
      </c>
      <c r="U455" s="1">
        <f>INT(L455*O455*1)</f>
        <v>68</v>
      </c>
      <c r="V455" s="1">
        <f>INT(L455*O455*0.7)</f>
        <v>47</v>
      </c>
      <c r="W455" s="1">
        <f>SUM(Q455,S455,U455)</f>
        <v>160</v>
      </c>
    </row>
    <row r="456" spans="2:23" hidden="1">
      <c r="B456" s="26"/>
      <c r="C456" s="16">
        <v>454</v>
      </c>
      <c r="D456" s="26">
        <v>1</v>
      </c>
      <c r="E456" s="26"/>
      <c r="F456" s="2" t="s">
        <v>454</v>
      </c>
      <c r="G456" s="4" t="str">
        <f>VLOOKUP(D456,兵种!B:D,2,0)</f>
        <v>近卫军</v>
      </c>
      <c r="H456" s="18">
        <f>VLOOKUP(D456,兵种!B:D,3,0)</f>
        <v>250</v>
      </c>
      <c r="I456" s="16" t="str">
        <f>VLOOKUP(E456,绝技!B:C,2,0)</f>
        <v>无</v>
      </c>
      <c r="J456" s="31">
        <v>84</v>
      </c>
      <c r="K456" s="31">
        <v>73</v>
      </c>
      <c r="L456" s="31">
        <v>86</v>
      </c>
      <c r="M456" s="33">
        <v>78</v>
      </c>
      <c r="N456" s="1">
        <f>SUM(J456:M456)</f>
        <v>321</v>
      </c>
      <c r="O456" s="34">
        <v>1</v>
      </c>
      <c r="P456" s="1">
        <f>INT(O456*(H456+J456+K456))</f>
        <v>407</v>
      </c>
      <c r="Q456" s="1">
        <f>INT(J456*O456*1)</f>
        <v>84</v>
      </c>
      <c r="R456" s="1">
        <f>INT(J456*O456*0.7)</f>
        <v>58</v>
      </c>
      <c r="S456" s="1">
        <f>INT(K456*O456*1)</f>
        <v>73</v>
      </c>
      <c r="T456" s="1">
        <f>INT(K456*O456*0.7)</f>
        <v>51</v>
      </c>
      <c r="U456" s="1">
        <f>INT(L456*O456*1)</f>
        <v>86</v>
      </c>
      <c r="V456" s="1">
        <f>INT(L456*O456*0.7)</f>
        <v>60</v>
      </c>
      <c r="W456" s="1">
        <f>SUM(Q456,S456,U456)</f>
        <v>243</v>
      </c>
    </row>
    <row r="457" spans="2:23" hidden="1">
      <c r="B457" s="26"/>
      <c r="C457" s="16">
        <v>455</v>
      </c>
      <c r="D457" s="26">
        <v>4</v>
      </c>
      <c r="E457" s="26"/>
      <c r="F457" s="2" t="s">
        <v>455</v>
      </c>
      <c r="G457" s="4" t="str">
        <f>VLOOKUP(D457,兵种!B:D,2,0)</f>
        <v>弓弩手</v>
      </c>
      <c r="H457" s="18">
        <f>VLOOKUP(D457,兵种!B:D,3,0)</f>
        <v>150</v>
      </c>
      <c r="I457" s="16" t="str">
        <f>VLOOKUP(E457,绝技!B:C,2,0)</f>
        <v>无</v>
      </c>
      <c r="J457" s="31">
        <v>79</v>
      </c>
      <c r="K457" s="31">
        <v>64</v>
      </c>
      <c r="L457" s="31">
        <v>81</v>
      </c>
      <c r="M457" s="33">
        <v>80</v>
      </c>
      <c r="N457" s="1">
        <f>SUM(J457:M457)</f>
        <v>304</v>
      </c>
      <c r="O457" s="34">
        <v>1</v>
      </c>
      <c r="P457" s="1">
        <f>INT(O457*(H457+J457+K457))</f>
        <v>293</v>
      </c>
      <c r="Q457" s="1">
        <f>INT(J457*O457*1)</f>
        <v>79</v>
      </c>
      <c r="R457" s="1">
        <f>INT(J457*O457*0.7)</f>
        <v>55</v>
      </c>
      <c r="S457" s="1">
        <f>INT(K457*O457*1)</f>
        <v>64</v>
      </c>
      <c r="T457" s="1">
        <f>INT(K457*O457*0.7)</f>
        <v>44</v>
      </c>
      <c r="U457" s="1">
        <f>INT(L457*O457*1)</f>
        <v>81</v>
      </c>
      <c r="V457" s="1">
        <f>INT(L457*O457*0.7)</f>
        <v>56</v>
      </c>
      <c r="W457" s="1">
        <f>SUM(Q457,S457,U457)</f>
        <v>224</v>
      </c>
    </row>
    <row r="458" spans="2:23" hidden="1">
      <c r="B458" s="26"/>
      <c r="C458" s="16">
        <v>456</v>
      </c>
      <c r="D458" s="26"/>
      <c r="E458" s="26"/>
      <c r="F458" s="2" t="s">
        <v>456</v>
      </c>
      <c r="G458" s="4" t="str">
        <f>VLOOKUP(D458,兵种!B:D,2,0)</f>
        <v>老百姓</v>
      </c>
      <c r="H458" s="18">
        <f>VLOOKUP(D458,兵种!B:D,3,0)</f>
        <v>100</v>
      </c>
      <c r="I458" s="16" t="str">
        <f>VLOOKUP(E458,绝技!B:C,2,0)</f>
        <v>无</v>
      </c>
      <c r="J458" s="31">
        <v>76</v>
      </c>
      <c r="K458" s="31">
        <v>71</v>
      </c>
      <c r="L458" s="31">
        <v>63</v>
      </c>
      <c r="M458" s="33">
        <v>53</v>
      </c>
      <c r="N458" s="1">
        <f>SUM(J458:M458)</f>
        <v>263</v>
      </c>
      <c r="O458" s="34">
        <v>1</v>
      </c>
      <c r="P458" s="1">
        <f>INT(O458*(H458+J458+K458))</f>
        <v>247</v>
      </c>
      <c r="Q458" s="1">
        <f>INT(J458*O458*1)</f>
        <v>76</v>
      </c>
      <c r="R458" s="1">
        <f>INT(J458*O458*0.7)</f>
        <v>53</v>
      </c>
      <c r="S458" s="1">
        <f>INT(K458*O458*1)</f>
        <v>71</v>
      </c>
      <c r="T458" s="1">
        <f>INT(K458*O458*0.7)</f>
        <v>49</v>
      </c>
      <c r="U458" s="1">
        <f>INT(L458*O458*1)</f>
        <v>63</v>
      </c>
      <c r="V458" s="1">
        <f>INT(L458*O458*0.7)</f>
        <v>44</v>
      </c>
      <c r="W458" s="1">
        <f>SUM(Q458,S458,U458)</f>
        <v>210</v>
      </c>
    </row>
    <row r="459" spans="2:23" hidden="1">
      <c r="B459" s="26"/>
      <c r="C459" s="16">
        <v>457</v>
      </c>
      <c r="D459" s="26"/>
      <c r="E459" s="26"/>
      <c r="F459" s="2" t="s">
        <v>457</v>
      </c>
      <c r="G459" s="4" t="str">
        <f>VLOOKUP(D459,兵种!B:D,2,0)</f>
        <v>老百姓</v>
      </c>
      <c r="H459" s="18">
        <f>VLOOKUP(D459,兵种!B:D,3,0)</f>
        <v>100</v>
      </c>
      <c r="I459" s="16" t="str">
        <f>VLOOKUP(E459,绝技!B:C,2,0)</f>
        <v>无</v>
      </c>
      <c r="J459" s="31">
        <v>66</v>
      </c>
      <c r="K459" s="31">
        <v>42</v>
      </c>
      <c r="L459" s="31">
        <v>74</v>
      </c>
      <c r="M459" s="33">
        <v>78</v>
      </c>
      <c r="N459" s="1">
        <f>SUM(J459:M459)</f>
        <v>260</v>
      </c>
      <c r="O459" s="34">
        <v>1</v>
      </c>
      <c r="P459" s="1">
        <f>INT(O459*(H459+J459+K459))</f>
        <v>208</v>
      </c>
      <c r="Q459" s="1">
        <f>INT(J459*O459*1)</f>
        <v>66</v>
      </c>
      <c r="R459" s="1">
        <f>INT(J459*O459*0.7)</f>
        <v>46</v>
      </c>
      <c r="S459" s="1">
        <f>INT(K459*O459*1)</f>
        <v>42</v>
      </c>
      <c r="T459" s="1">
        <f>INT(K459*O459*0.7)</f>
        <v>29</v>
      </c>
      <c r="U459" s="1">
        <f>INT(L459*O459*1)</f>
        <v>74</v>
      </c>
      <c r="V459" s="1">
        <f>INT(L459*O459*0.7)</f>
        <v>51</v>
      </c>
      <c r="W459" s="1">
        <f>SUM(Q459,S459,U459)</f>
        <v>182</v>
      </c>
    </row>
    <row r="460" spans="2:23" hidden="1">
      <c r="B460" s="26"/>
      <c r="C460" s="16">
        <v>458</v>
      </c>
      <c r="D460" s="26">
        <v>1</v>
      </c>
      <c r="E460" s="26"/>
      <c r="F460" s="2" t="s">
        <v>458</v>
      </c>
      <c r="G460" s="4" t="str">
        <f>VLOOKUP(D460,兵种!B:D,2,0)</f>
        <v>近卫军</v>
      </c>
      <c r="H460" s="18">
        <f>VLOOKUP(D460,兵种!B:D,3,0)</f>
        <v>250</v>
      </c>
      <c r="I460" s="16" t="str">
        <f>VLOOKUP(E460,绝技!B:C,2,0)</f>
        <v>无</v>
      </c>
      <c r="J460" s="31">
        <v>74</v>
      </c>
      <c r="K460" s="31">
        <v>87</v>
      </c>
      <c r="L460" s="31">
        <v>43</v>
      </c>
      <c r="M460" s="33">
        <v>40</v>
      </c>
      <c r="N460" s="1">
        <f>SUM(J460:M460)</f>
        <v>244</v>
      </c>
      <c r="O460" s="34">
        <v>1</v>
      </c>
      <c r="P460" s="1">
        <f>INT(O460*(H460+J460+K460))</f>
        <v>411</v>
      </c>
      <c r="Q460" s="1">
        <f>INT(J460*O460*1)</f>
        <v>74</v>
      </c>
      <c r="R460" s="1">
        <f>INT(J460*O460*0.7)</f>
        <v>51</v>
      </c>
      <c r="S460" s="1">
        <f>INT(K460*O460*1)</f>
        <v>87</v>
      </c>
      <c r="T460" s="1">
        <f>INT(K460*O460*0.7)</f>
        <v>60</v>
      </c>
      <c r="U460" s="1">
        <f>INT(L460*O460*1)</f>
        <v>43</v>
      </c>
      <c r="V460" s="1">
        <f>INT(L460*O460*0.7)</f>
        <v>30</v>
      </c>
      <c r="W460" s="1">
        <f>SUM(Q460,S460,U460)</f>
        <v>204</v>
      </c>
    </row>
    <row r="461" spans="2:23" hidden="1">
      <c r="B461" s="26"/>
      <c r="C461" s="16">
        <v>459</v>
      </c>
      <c r="D461" s="26"/>
      <c r="E461" s="26"/>
      <c r="F461" s="2" t="s">
        <v>459</v>
      </c>
      <c r="G461" s="4" t="str">
        <f>VLOOKUP(D461,兵种!B:D,2,0)</f>
        <v>老百姓</v>
      </c>
      <c r="H461" s="18">
        <f>VLOOKUP(D461,兵种!B:D,3,0)</f>
        <v>100</v>
      </c>
      <c r="I461" s="16" t="str">
        <f>VLOOKUP(E461,绝技!B:C,2,0)</f>
        <v>无</v>
      </c>
      <c r="J461" s="31">
        <v>66</v>
      </c>
      <c r="K461" s="31">
        <v>69</v>
      </c>
      <c r="L461" s="31">
        <v>40</v>
      </c>
      <c r="M461" s="33">
        <v>24</v>
      </c>
      <c r="N461" s="1">
        <f>SUM(J461:M461)</f>
        <v>199</v>
      </c>
      <c r="O461" s="34">
        <v>1</v>
      </c>
      <c r="P461" s="1">
        <f>INT(O461*(H461+J461+K461))</f>
        <v>235</v>
      </c>
      <c r="Q461" s="1">
        <f>INT(J461*O461*1)</f>
        <v>66</v>
      </c>
      <c r="R461" s="1">
        <f>INT(J461*O461*0.7)</f>
        <v>46</v>
      </c>
      <c r="S461" s="1">
        <f>INT(K461*O461*1)</f>
        <v>69</v>
      </c>
      <c r="T461" s="1">
        <f>INT(K461*O461*0.7)</f>
        <v>48</v>
      </c>
      <c r="U461" s="1">
        <f>INT(L461*O461*1)</f>
        <v>40</v>
      </c>
      <c r="V461" s="1">
        <f>INT(L461*O461*0.7)</f>
        <v>28</v>
      </c>
      <c r="W461" s="1">
        <f>SUM(Q461,S461,U461)</f>
        <v>175</v>
      </c>
    </row>
    <row r="462" spans="2:23" hidden="1">
      <c r="B462" s="26"/>
      <c r="C462" s="16">
        <v>460</v>
      </c>
      <c r="D462" s="26"/>
      <c r="E462" s="26"/>
      <c r="F462" s="2" t="s">
        <v>460</v>
      </c>
      <c r="G462" s="4" t="str">
        <f>VLOOKUP(D462,兵种!B:D,2,0)</f>
        <v>老百姓</v>
      </c>
      <c r="H462" s="18">
        <f>VLOOKUP(D462,兵种!B:D,3,0)</f>
        <v>100</v>
      </c>
      <c r="I462" s="16" t="str">
        <f>VLOOKUP(E462,绝技!B:C,2,0)</f>
        <v>无</v>
      </c>
      <c r="J462" s="31">
        <v>10</v>
      </c>
      <c r="K462" s="31">
        <v>9</v>
      </c>
      <c r="L462" s="31">
        <v>74</v>
      </c>
      <c r="M462" s="33">
        <v>78</v>
      </c>
      <c r="N462" s="1">
        <f>SUM(J462:M462)</f>
        <v>171</v>
      </c>
      <c r="O462" s="34">
        <v>1</v>
      </c>
      <c r="P462" s="1">
        <f>INT(O462*(H462+J462+K462))</f>
        <v>119</v>
      </c>
      <c r="Q462" s="1">
        <f>INT(J462*O462*1)</f>
        <v>10</v>
      </c>
      <c r="R462" s="1">
        <f>INT(J462*O462*0.7)</f>
        <v>7</v>
      </c>
      <c r="S462" s="1">
        <f>INT(K462*O462*1)</f>
        <v>9</v>
      </c>
      <c r="T462" s="1">
        <f>INT(K462*O462*0.7)</f>
        <v>6</v>
      </c>
      <c r="U462" s="1">
        <f>INT(L462*O462*1)</f>
        <v>74</v>
      </c>
      <c r="V462" s="1">
        <f>INT(L462*O462*0.7)</f>
        <v>51</v>
      </c>
      <c r="W462" s="1">
        <f>SUM(Q462,S462,U462)</f>
        <v>93</v>
      </c>
    </row>
    <row r="463" spans="2:23" hidden="1">
      <c r="B463" s="26"/>
      <c r="C463" s="16">
        <v>461</v>
      </c>
      <c r="D463" s="26">
        <v>6</v>
      </c>
      <c r="E463" s="26"/>
      <c r="F463" s="2" t="s">
        <v>461</v>
      </c>
      <c r="G463" s="4" t="str">
        <f>VLOOKUP(D463,兵种!B:D,2,0)</f>
        <v>谋略家</v>
      </c>
      <c r="H463" s="18">
        <f>VLOOKUP(D463,兵种!B:D,3,0)</f>
        <v>150</v>
      </c>
      <c r="I463" s="16" t="str">
        <f>VLOOKUP(E463,绝技!B:C,2,0)</f>
        <v>无</v>
      </c>
      <c r="J463" s="31">
        <v>70</v>
      </c>
      <c r="K463" s="31">
        <v>49</v>
      </c>
      <c r="L463" s="31">
        <v>91</v>
      </c>
      <c r="M463" s="33">
        <v>79</v>
      </c>
      <c r="N463" s="1">
        <f>SUM(J463:M463)</f>
        <v>289</v>
      </c>
      <c r="O463" s="34">
        <v>1</v>
      </c>
      <c r="P463" s="1">
        <f>INT(O463*(H463+J463+K463))</f>
        <v>269</v>
      </c>
      <c r="Q463" s="1">
        <f>INT(J463*O463*1)</f>
        <v>70</v>
      </c>
      <c r="R463" s="1">
        <f>INT(J463*O463*0.7)</f>
        <v>49</v>
      </c>
      <c r="S463" s="1">
        <f>INT(K463*O463*1)</f>
        <v>49</v>
      </c>
      <c r="T463" s="1">
        <f>INT(K463*O463*0.7)</f>
        <v>34</v>
      </c>
      <c r="U463" s="1">
        <f>INT(L463*O463*1)</f>
        <v>91</v>
      </c>
      <c r="V463" s="1">
        <f>INT(L463*O463*0.7)</f>
        <v>63</v>
      </c>
      <c r="W463" s="1">
        <f>SUM(Q463,S463,U463)</f>
        <v>210</v>
      </c>
    </row>
    <row r="464" spans="2:23" hidden="1">
      <c r="B464" s="26"/>
      <c r="C464" s="16">
        <v>462</v>
      </c>
      <c r="D464" s="26"/>
      <c r="E464" s="26"/>
      <c r="F464" s="2" t="s">
        <v>462</v>
      </c>
      <c r="G464" s="4" t="str">
        <f>VLOOKUP(D464,兵种!B:D,2,0)</f>
        <v>老百姓</v>
      </c>
      <c r="H464" s="18">
        <f>VLOOKUP(D464,兵种!B:D,3,0)</f>
        <v>100</v>
      </c>
      <c r="I464" s="16" t="str">
        <f>VLOOKUP(E464,绝技!B:C,2,0)</f>
        <v>无</v>
      </c>
      <c r="J464" s="31">
        <v>69</v>
      </c>
      <c r="K464" s="31">
        <v>74</v>
      </c>
      <c r="L464" s="31">
        <v>17</v>
      </c>
      <c r="M464" s="33">
        <v>24</v>
      </c>
      <c r="N464" s="1">
        <f>SUM(J464:M464)</f>
        <v>184</v>
      </c>
      <c r="O464" s="34">
        <v>1</v>
      </c>
      <c r="P464" s="1">
        <f>INT(O464*(H464+J464+K464))</f>
        <v>243</v>
      </c>
      <c r="Q464" s="1">
        <f>INT(J464*O464*1)</f>
        <v>69</v>
      </c>
      <c r="R464" s="1">
        <f>INT(J464*O464*0.7)</f>
        <v>48</v>
      </c>
      <c r="S464" s="1">
        <f>INT(K464*O464*1)</f>
        <v>74</v>
      </c>
      <c r="T464" s="1">
        <f>INT(K464*O464*0.7)</f>
        <v>51</v>
      </c>
      <c r="U464" s="1">
        <f>INT(L464*O464*1)</f>
        <v>17</v>
      </c>
      <c r="V464" s="1">
        <f>INT(L464*O464*0.7)</f>
        <v>11</v>
      </c>
      <c r="W464" s="1">
        <f>SUM(Q464,S464,U464)</f>
        <v>160</v>
      </c>
    </row>
    <row r="465" spans="2:23" hidden="1">
      <c r="B465" s="26"/>
      <c r="C465" s="16">
        <v>463</v>
      </c>
      <c r="D465" s="26"/>
      <c r="E465" s="26"/>
      <c r="F465" s="2" t="s">
        <v>463</v>
      </c>
      <c r="G465" s="4" t="str">
        <f>VLOOKUP(D465,兵种!B:D,2,0)</f>
        <v>老百姓</v>
      </c>
      <c r="H465" s="18">
        <f>VLOOKUP(D465,兵种!B:D,3,0)</f>
        <v>100</v>
      </c>
      <c r="I465" s="16" t="str">
        <f>VLOOKUP(E465,绝技!B:C,2,0)</f>
        <v>无</v>
      </c>
      <c r="J465" s="31">
        <v>15</v>
      </c>
      <c r="K465" s="31">
        <v>5</v>
      </c>
      <c r="L465" s="31">
        <v>64</v>
      </c>
      <c r="M465" s="33">
        <v>72</v>
      </c>
      <c r="N465" s="1">
        <f>SUM(J465:M465)</f>
        <v>156</v>
      </c>
      <c r="O465" s="34">
        <v>1</v>
      </c>
      <c r="P465" s="1">
        <f>INT(O465*(H465+J465+K465))</f>
        <v>120</v>
      </c>
      <c r="Q465" s="1">
        <f>INT(J465*O465*1)</f>
        <v>15</v>
      </c>
      <c r="R465" s="1">
        <f>INT(J465*O465*0.7)</f>
        <v>10</v>
      </c>
      <c r="S465" s="1">
        <f>INT(K465*O465*1)</f>
        <v>5</v>
      </c>
      <c r="T465" s="1">
        <f>INT(K465*O465*0.7)</f>
        <v>3</v>
      </c>
      <c r="U465" s="1">
        <f>INT(L465*O465*1)</f>
        <v>64</v>
      </c>
      <c r="V465" s="1">
        <f>INT(L465*O465*0.7)</f>
        <v>44</v>
      </c>
      <c r="W465" s="1">
        <f>SUM(Q465,S465,U465)</f>
        <v>84</v>
      </c>
    </row>
    <row r="466" spans="2:23" hidden="1">
      <c r="B466" s="26"/>
      <c r="C466" s="16">
        <v>464</v>
      </c>
      <c r="D466" s="26"/>
      <c r="E466" s="26"/>
      <c r="F466" s="2" t="s">
        <v>464</v>
      </c>
      <c r="G466" s="4" t="str">
        <f>VLOOKUP(D466,兵种!B:D,2,0)</f>
        <v>老百姓</v>
      </c>
      <c r="H466" s="18">
        <f>VLOOKUP(D466,兵种!B:D,3,0)</f>
        <v>100</v>
      </c>
      <c r="I466" s="16" t="str">
        <f>VLOOKUP(E466,绝技!B:C,2,0)</f>
        <v>无</v>
      </c>
      <c r="J466" s="31">
        <v>69</v>
      </c>
      <c r="K466" s="31">
        <v>73</v>
      </c>
      <c r="L466" s="31">
        <v>40</v>
      </c>
      <c r="M466" s="33">
        <v>36</v>
      </c>
      <c r="N466" s="1">
        <f>SUM(J466:M466)</f>
        <v>218</v>
      </c>
      <c r="O466" s="34">
        <v>1</v>
      </c>
      <c r="P466" s="1">
        <f>INT(O466*(H466+J466+K466))</f>
        <v>242</v>
      </c>
      <c r="Q466" s="1">
        <f>INT(J466*O466*1)</f>
        <v>69</v>
      </c>
      <c r="R466" s="1">
        <f>INT(J466*O466*0.7)</f>
        <v>48</v>
      </c>
      <c r="S466" s="1">
        <f>INT(K466*O466*1)</f>
        <v>73</v>
      </c>
      <c r="T466" s="1">
        <f>INT(K466*O466*0.7)</f>
        <v>51</v>
      </c>
      <c r="U466" s="1">
        <f>INT(L466*O466*1)</f>
        <v>40</v>
      </c>
      <c r="V466" s="1">
        <f>INT(L466*O466*0.7)</f>
        <v>28</v>
      </c>
      <c r="W466" s="1">
        <f>SUM(Q466,S466,U466)</f>
        <v>182</v>
      </c>
    </row>
    <row r="467" spans="2:23" hidden="1">
      <c r="B467" s="26"/>
      <c r="C467" s="16">
        <v>465</v>
      </c>
      <c r="D467" s="26"/>
      <c r="E467" s="26"/>
      <c r="F467" s="2" t="s">
        <v>465</v>
      </c>
      <c r="G467" s="4" t="str">
        <f>VLOOKUP(D467,兵种!B:D,2,0)</f>
        <v>老百姓</v>
      </c>
      <c r="H467" s="18">
        <f>VLOOKUP(D467,兵种!B:D,3,0)</f>
        <v>100</v>
      </c>
      <c r="I467" s="16" t="str">
        <f>VLOOKUP(E467,绝技!B:C,2,0)</f>
        <v>无</v>
      </c>
      <c r="J467" s="31">
        <v>70</v>
      </c>
      <c r="K467" s="31">
        <v>76</v>
      </c>
      <c r="L467" s="31">
        <v>35</v>
      </c>
      <c r="M467" s="33">
        <v>40</v>
      </c>
      <c r="N467" s="1">
        <f>SUM(J467:M467)</f>
        <v>221</v>
      </c>
      <c r="O467" s="34">
        <v>1</v>
      </c>
      <c r="P467" s="1">
        <f>INT(O467*(H467+J467+K467))</f>
        <v>246</v>
      </c>
      <c r="Q467" s="1">
        <f>INT(J467*O467*1)</f>
        <v>70</v>
      </c>
      <c r="R467" s="1">
        <f>INT(J467*O467*0.7)</f>
        <v>49</v>
      </c>
      <c r="S467" s="1">
        <f>INT(K467*O467*1)</f>
        <v>76</v>
      </c>
      <c r="T467" s="1">
        <f>INT(K467*O467*0.7)</f>
        <v>53</v>
      </c>
      <c r="U467" s="1">
        <f>INT(L467*O467*1)</f>
        <v>35</v>
      </c>
      <c r="V467" s="1">
        <f>INT(L467*O467*0.7)</f>
        <v>24</v>
      </c>
      <c r="W467" s="1">
        <f>SUM(Q467,S467,U467)</f>
        <v>181</v>
      </c>
    </row>
    <row r="468" spans="2:23" hidden="1">
      <c r="B468" s="26"/>
      <c r="C468" s="16">
        <v>466</v>
      </c>
      <c r="D468" s="26">
        <v>2</v>
      </c>
      <c r="E468" s="26"/>
      <c r="F468" s="2" t="s">
        <v>466</v>
      </c>
      <c r="G468" s="4" t="str">
        <f>VLOOKUP(D468,兵种!B:D,2,0)</f>
        <v>亲卫队</v>
      </c>
      <c r="H468" s="18">
        <f>VLOOKUP(D468,兵种!B:D,3,0)</f>
        <v>200</v>
      </c>
      <c r="I468" s="16" t="str">
        <f>VLOOKUP(E468,绝技!B:C,2,0)</f>
        <v>无</v>
      </c>
      <c r="J468" s="31">
        <v>84</v>
      </c>
      <c r="K468" s="31">
        <v>79</v>
      </c>
      <c r="L468" s="31">
        <v>79</v>
      </c>
      <c r="M468" s="33">
        <v>74</v>
      </c>
      <c r="N468" s="1">
        <f>SUM(J468:M468)</f>
        <v>316</v>
      </c>
      <c r="O468" s="34">
        <v>1</v>
      </c>
      <c r="P468" s="1">
        <f>INT(O468*(H468+J468+K468))</f>
        <v>363</v>
      </c>
      <c r="Q468" s="1">
        <f>INT(J468*O468*1)</f>
        <v>84</v>
      </c>
      <c r="R468" s="1">
        <f>INT(J468*O468*0.7)</f>
        <v>58</v>
      </c>
      <c r="S468" s="1">
        <f>INT(K468*O468*1)</f>
        <v>79</v>
      </c>
      <c r="T468" s="1">
        <f>INT(K468*O468*0.7)</f>
        <v>55</v>
      </c>
      <c r="U468" s="1">
        <f>INT(L468*O468*1)</f>
        <v>79</v>
      </c>
      <c r="V468" s="1">
        <f>INT(L468*O468*0.7)</f>
        <v>55</v>
      </c>
      <c r="W468" s="1">
        <f>SUM(Q468,S468,U468)</f>
        <v>242</v>
      </c>
    </row>
    <row r="469" spans="2:23" hidden="1">
      <c r="B469" s="26"/>
      <c r="C469" s="16">
        <v>467</v>
      </c>
      <c r="D469" s="26"/>
      <c r="E469" s="26"/>
      <c r="F469" s="2" t="s">
        <v>467</v>
      </c>
      <c r="G469" s="4" t="str">
        <f>VLOOKUP(D469,兵种!B:D,2,0)</f>
        <v>老百姓</v>
      </c>
      <c r="H469" s="18">
        <f>VLOOKUP(D469,兵种!B:D,3,0)</f>
        <v>100</v>
      </c>
      <c r="I469" s="16" t="str">
        <f>VLOOKUP(E469,绝技!B:C,2,0)</f>
        <v>无</v>
      </c>
      <c r="J469" s="31">
        <v>56</v>
      </c>
      <c r="K469" s="31">
        <v>35</v>
      </c>
      <c r="L469" s="31">
        <v>75</v>
      </c>
      <c r="M469" s="33">
        <v>71</v>
      </c>
      <c r="N469" s="1">
        <f>SUM(J469:M469)</f>
        <v>237</v>
      </c>
      <c r="O469" s="34">
        <v>1</v>
      </c>
      <c r="P469" s="1">
        <f>INT(O469*(H469+J469+K469))</f>
        <v>191</v>
      </c>
      <c r="Q469" s="1">
        <f>INT(J469*O469*1)</f>
        <v>56</v>
      </c>
      <c r="R469" s="1">
        <f>INT(J469*O469*0.7)</f>
        <v>39</v>
      </c>
      <c r="S469" s="1">
        <f>INT(K469*O469*1)</f>
        <v>35</v>
      </c>
      <c r="T469" s="1">
        <f>INT(K469*O469*0.7)</f>
        <v>24</v>
      </c>
      <c r="U469" s="1">
        <f>INT(L469*O469*1)</f>
        <v>75</v>
      </c>
      <c r="V469" s="1">
        <f>INT(L469*O469*0.7)</f>
        <v>52</v>
      </c>
      <c r="W469" s="1">
        <f>SUM(Q469,S469,U469)</f>
        <v>166</v>
      </c>
    </row>
    <row r="470" spans="2:23" hidden="1">
      <c r="B470" s="26"/>
      <c r="C470" s="16">
        <v>468</v>
      </c>
      <c r="D470" s="26"/>
      <c r="E470" s="26"/>
      <c r="F470" s="2" t="s">
        <v>468</v>
      </c>
      <c r="G470" s="4" t="str">
        <f>VLOOKUP(D470,兵种!B:D,2,0)</f>
        <v>老百姓</v>
      </c>
      <c r="H470" s="18">
        <f>VLOOKUP(D470,兵种!B:D,3,0)</f>
        <v>100</v>
      </c>
      <c r="I470" s="16" t="str">
        <f>VLOOKUP(E470,绝技!B:C,2,0)</f>
        <v>无</v>
      </c>
      <c r="J470" s="31">
        <v>16</v>
      </c>
      <c r="K470" s="31">
        <v>15</v>
      </c>
      <c r="L470" s="31">
        <v>71</v>
      </c>
      <c r="M470" s="33">
        <v>72</v>
      </c>
      <c r="N470" s="1">
        <f>SUM(J470:M470)</f>
        <v>174</v>
      </c>
      <c r="O470" s="34">
        <v>1</v>
      </c>
      <c r="P470" s="1">
        <f>INT(O470*(H470+J470+K470))</f>
        <v>131</v>
      </c>
      <c r="Q470" s="1">
        <f>INT(J470*O470*1)</f>
        <v>16</v>
      </c>
      <c r="R470" s="1">
        <f>INT(J470*O470*0.7)</f>
        <v>11</v>
      </c>
      <c r="S470" s="1">
        <f>INT(K470*O470*1)</f>
        <v>15</v>
      </c>
      <c r="T470" s="1">
        <f>INT(K470*O470*0.7)</f>
        <v>10</v>
      </c>
      <c r="U470" s="1">
        <f>INT(L470*O470*1)</f>
        <v>71</v>
      </c>
      <c r="V470" s="1">
        <f>INT(L470*O470*0.7)</f>
        <v>49</v>
      </c>
      <c r="W470" s="1">
        <f>SUM(Q470,S470,U470)</f>
        <v>102</v>
      </c>
    </row>
    <row r="471" spans="2:23" hidden="1">
      <c r="B471" s="26"/>
      <c r="C471" s="16">
        <v>469</v>
      </c>
      <c r="D471" s="26">
        <v>4</v>
      </c>
      <c r="E471" s="26"/>
      <c r="F471" s="2" t="s">
        <v>469</v>
      </c>
      <c r="G471" s="4" t="str">
        <f>VLOOKUP(D471,兵种!B:D,2,0)</f>
        <v>弓弩手</v>
      </c>
      <c r="H471" s="18">
        <f>VLOOKUP(D471,兵种!B:D,3,0)</f>
        <v>150</v>
      </c>
      <c r="I471" s="16" t="str">
        <f>VLOOKUP(E471,绝技!B:C,2,0)</f>
        <v>无</v>
      </c>
      <c r="J471" s="31">
        <v>81</v>
      </c>
      <c r="K471" s="31">
        <v>80</v>
      </c>
      <c r="L471" s="31">
        <v>71</v>
      </c>
      <c r="M471" s="33">
        <v>55</v>
      </c>
      <c r="N471" s="1">
        <f>SUM(J471:M471)</f>
        <v>287</v>
      </c>
      <c r="O471" s="34">
        <v>1</v>
      </c>
      <c r="P471" s="1">
        <f>INT(O471*(H471+J471+K471))</f>
        <v>311</v>
      </c>
      <c r="Q471" s="1">
        <f>INT(J471*O471*1)</f>
        <v>81</v>
      </c>
      <c r="R471" s="1">
        <f>INT(J471*O471*0.7)</f>
        <v>56</v>
      </c>
      <c r="S471" s="1">
        <f>INT(K471*O471*1)</f>
        <v>80</v>
      </c>
      <c r="T471" s="1">
        <f>INT(K471*O471*0.7)</f>
        <v>56</v>
      </c>
      <c r="U471" s="1">
        <f>INT(L471*O471*1)</f>
        <v>71</v>
      </c>
      <c r="V471" s="1">
        <f>INT(L471*O471*0.7)</f>
        <v>49</v>
      </c>
      <c r="W471" s="1">
        <f>SUM(Q471,S471,U471)</f>
        <v>232</v>
      </c>
    </row>
    <row r="472" spans="2:23" hidden="1">
      <c r="B472" s="26"/>
      <c r="C472" s="16">
        <v>470</v>
      </c>
      <c r="D472" s="26"/>
      <c r="E472" s="26"/>
      <c r="F472" s="2" t="s">
        <v>470</v>
      </c>
      <c r="G472" s="4" t="str">
        <f>VLOOKUP(D472,兵种!B:D,2,0)</f>
        <v>老百姓</v>
      </c>
      <c r="H472" s="18">
        <f>VLOOKUP(D472,兵种!B:D,3,0)</f>
        <v>100</v>
      </c>
      <c r="I472" s="16" t="str">
        <f>VLOOKUP(E472,绝技!B:C,2,0)</f>
        <v>无</v>
      </c>
      <c r="J472" s="31">
        <v>66</v>
      </c>
      <c r="K472" s="31">
        <v>66</v>
      </c>
      <c r="L472" s="31">
        <v>53</v>
      </c>
      <c r="M472" s="33">
        <v>39</v>
      </c>
      <c r="N472" s="1">
        <f>SUM(J472:M472)</f>
        <v>224</v>
      </c>
      <c r="O472" s="34">
        <v>1</v>
      </c>
      <c r="P472" s="1">
        <f>INT(O472*(H472+J472+K472))</f>
        <v>232</v>
      </c>
      <c r="Q472" s="1">
        <f>INT(J472*O472*1)</f>
        <v>66</v>
      </c>
      <c r="R472" s="1">
        <f>INT(J472*O472*0.7)</f>
        <v>46</v>
      </c>
      <c r="S472" s="1">
        <f>INT(K472*O472*1)</f>
        <v>66</v>
      </c>
      <c r="T472" s="1">
        <f>INT(K472*O472*0.7)</f>
        <v>46</v>
      </c>
      <c r="U472" s="1">
        <f>INT(L472*O472*1)</f>
        <v>53</v>
      </c>
      <c r="V472" s="1">
        <f>INT(L472*O472*0.7)</f>
        <v>37</v>
      </c>
      <c r="W472" s="1">
        <f>SUM(Q472,S472,U472)</f>
        <v>185</v>
      </c>
    </row>
    <row r="473" spans="2:23" hidden="1">
      <c r="B473" s="26"/>
      <c r="C473" s="16">
        <v>471</v>
      </c>
      <c r="D473" s="26">
        <v>1</v>
      </c>
      <c r="E473" s="26"/>
      <c r="F473" s="2" t="s">
        <v>471</v>
      </c>
      <c r="G473" s="4" t="str">
        <f>VLOOKUP(D473,兵种!B:D,2,0)</f>
        <v>近卫军</v>
      </c>
      <c r="H473" s="18">
        <f>VLOOKUP(D473,兵种!B:D,3,0)</f>
        <v>250</v>
      </c>
      <c r="I473" s="16" t="str">
        <f>VLOOKUP(E473,绝技!B:C,2,0)</f>
        <v>无</v>
      </c>
      <c r="J473" s="31">
        <v>68</v>
      </c>
      <c r="K473" s="31">
        <v>106</v>
      </c>
      <c r="L473" s="31">
        <v>35</v>
      </c>
      <c r="M473" s="33">
        <v>29</v>
      </c>
      <c r="N473" s="1">
        <f>SUM(J473:M473)</f>
        <v>238</v>
      </c>
      <c r="O473" s="34">
        <v>1</v>
      </c>
      <c r="P473" s="1">
        <f>INT(O473*(H473+J473+K473))</f>
        <v>424</v>
      </c>
      <c r="Q473" s="1">
        <f>INT(J473*O473*1)</f>
        <v>68</v>
      </c>
      <c r="R473" s="1">
        <f>INT(J473*O473*0.7)</f>
        <v>47</v>
      </c>
      <c r="S473" s="1">
        <f>INT(K473*O473*1)</f>
        <v>106</v>
      </c>
      <c r="T473" s="1">
        <f>INT(K473*O473*0.7)</f>
        <v>74</v>
      </c>
      <c r="U473" s="1">
        <f>INT(L473*O473*1)</f>
        <v>35</v>
      </c>
      <c r="V473" s="1">
        <f>INT(L473*O473*0.7)</f>
        <v>24</v>
      </c>
      <c r="W473" s="1">
        <f>SUM(Q473,S473,U473)</f>
        <v>209</v>
      </c>
    </row>
    <row r="474" spans="2:23" hidden="1">
      <c r="B474" s="26"/>
      <c r="C474" s="16">
        <v>472</v>
      </c>
      <c r="D474" s="26"/>
      <c r="E474" s="26"/>
      <c r="F474" s="2" t="s">
        <v>472</v>
      </c>
      <c r="G474" s="4" t="str">
        <f>VLOOKUP(D474,兵种!B:D,2,0)</f>
        <v>老百姓</v>
      </c>
      <c r="H474" s="18">
        <f>VLOOKUP(D474,兵种!B:D,3,0)</f>
        <v>100</v>
      </c>
      <c r="I474" s="16" t="str">
        <f>VLOOKUP(E474,绝技!B:C,2,0)</f>
        <v>无</v>
      </c>
      <c r="J474" s="31">
        <v>68</v>
      </c>
      <c r="K474" s="31">
        <v>65</v>
      </c>
      <c r="L474" s="31">
        <v>56</v>
      </c>
      <c r="M474" s="33">
        <v>61</v>
      </c>
      <c r="N474" s="1">
        <f>SUM(J474:M474)</f>
        <v>250</v>
      </c>
      <c r="O474" s="34">
        <v>1</v>
      </c>
      <c r="P474" s="1">
        <f>INT(O474*(H474+J474+K474))</f>
        <v>233</v>
      </c>
      <c r="Q474" s="1">
        <f>INT(J474*O474*1)</f>
        <v>68</v>
      </c>
      <c r="R474" s="1">
        <f>INT(J474*O474*0.7)</f>
        <v>47</v>
      </c>
      <c r="S474" s="1">
        <f>INT(K474*O474*1)</f>
        <v>65</v>
      </c>
      <c r="T474" s="1">
        <f>INT(K474*O474*0.7)</f>
        <v>45</v>
      </c>
      <c r="U474" s="1">
        <f>INT(L474*O474*1)</f>
        <v>56</v>
      </c>
      <c r="V474" s="1">
        <f>INT(L474*O474*0.7)</f>
        <v>39</v>
      </c>
      <c r="W474" s="1">
        <f>SUM(Q474,S474,U474)</f>
        <v>189</v>
      </c>
    </row>
    <row r="475" spans="2:23" hidden="1">
      <c r="B475" s="26"/>
      <c r="C475" s="16">
        <v>473</v>
      </c>
      <c r="D475" s="26"/>
      <c r="E475" s="26"/>
      <c r="F475" s="2" t="s">
        <v>473</v>
      </c>
      <c r="G475" s="4" t="str">
        <f>VLOOKUP(D475,兵种!B:D,2,0)</f>
        <v>老百姓</v>
      </c>
      <c r="H475" s="18">
        <f>VLOOKUP(D475,兵种!B:D,3,0)</f>
        <v>100</v>
      </c>
      <c r="I475" s="16" t="str">
        <f>VLOOKUP(E475,绝技!B:C,2,0)</f>
        <v>无</v>
      </c>
      <c r="J475" s="31">
        <v>47</v>
      </c>
      <c r="K475" s="31">
        <v>60</v>
      </c>
      <c r="L475" s="31">
        <v>55</v>
      </c>
      <c r="M475" s="33">
        <v>15</v>
      </c>
      <c r="N475" s="1">
        <f>SUM(J475:M475)</f>
        <v>177</v>
      </c>
      <c r="O475" s="34">
        <v>1</v>
      </c>
      <c r="P475" s="1">
        <f>INT(O475*(H475+J475+K475))</f>
        <v>207</v>
      </c>
      <c r="Q475" s="1">
        <f>INT(J475*O475*1)</f>
        <v>47</v>
      </c>
      <c r="R475" s="1">
        <f>INT(J475*O475*0.7)</f>
        <v>32</v>
      </c>
      <c r="S475" s="1">
        <f>INT(K475*O475*1)</f>
        <v>60</v>
      </c>
      <c r="T475" s="1">
        <f>INT(K475*O475*0.7)</f>
        <v>42</v>
      </c>
      <c r="U475" s="1">
        <f>INT(L475*O475*1)</f>
        <v>55</v>
      </c>
      <c r="V475" s="1">
        <f>INT(L475*O475*0.7)</f>
        <v>38</v>
      </c>
      <c r="W475" s="1">
        <f>SUM(Q475,S475,U475)</f>
        <v>162</v>
      </c>
    </row>
    <row r="476" spans="2:23" hidden="1">
      <c r="B476" s="26"/>
      <c r="C476" s="16">
        <v>474</v>
      </c>
      <c r="D476" s="26"/>
      <c r="E476" s="26"/>
      <c r="F476" s="2" t="s">
        <v>474</v>
      </c>
      <c r="G476" s="4" t="str">
        <f>VLOOKUP(D476,兵种!B:D,2,0)</f>
        <v>老百姓</v>
      </c>
      <c r="H476" s="18">
        <f>VLOOKUP(D476,兵种!B:D,3,0)</f>
        <v>100</v>
      </c>
      <c r="I476" s="16" t="str">
        <f>VLOOKUP(E476,绝技!B:C,2,0)</f>
        <v>无</v>
      </c>
      <c r="J476" s="31">
        <v>66</v>
      </c>
      <c r="K476" s="31">
        <v>66</v>
      </c>
      <c r="L476" s="31">
        <v>72</v>
      </c>
      <c r="M476" s="33">
        <v>76</v>
      </c>
      <c r="N476" s="1">
        <f>SUM(J476:M476)</f>
        <v>280</v>
      </c>
      <c r="O476" s="34">
        <v>1</v>
      </c>
      <c r="P476" s="1">
        <f>INT(O476*(H476+J476+K476))</f>
        <v>232</v>
      </c>
      <c r="Q476" s="1">
        <f>INT(J476*O476*1)</f>
        <v>66</v>
      </c>
      <c r="R476" s="1">
        <f>INT(J476*O476*0.7)</f>
        <v>46</v>
      </c>
      <c r="S476" s="1">
        <f>INT(K476*O476*1)</f>
        <v>66</v>
      </c>
      <c r="T476" s="1">
        <f>INT(K476*O476*0.7)</f>
        <v>46</v>
      </c>
      <c r="U476" s="1">
        <f>INT(L476*O476*1)</f>
        <v>72</v>
      </c>
      <c r="V476" s="1">
        <f>INT(L476*O476*0.7)</f>
        <v>50</v>
      </c>
      <c r="W476" s="1">
        <f>SUM(Q476,S476,U476)</f>
        <v>204</v>
      </c>
    </row>
    <row r="477" spans="2:23" hidden="1">
      <c r="B477" s="26"/>
      <c r="C477" s="16">
        <v>475</v>
      </c>
      <c r="D477" s="26">
        <v>6</v>
      </c>
      <c r="E477" s="26"/>
      <c r="F477" s="2" t="s">
        <v>475</v>
      </c>
      <c r="G477" s="4" t="str">
        <f>VLOOKUP(D477,兵种!B:D,2,0)</f>
        <v>谋略家</v>
      </c>
      <c r="H477" s="18">
        <f>VLOOKUP(D477,兵种!B:D,3,0)</f>
        <v>150</v>
      </c>
      <c r="I477" s="16" t="str">
        <f>VLOOKUP(E477,绝技!B:C,2,0)</f>
        <v>无</v>
      </c>
      <c r="J477" s="31">
        <v>72</v>
      </c>
      <c r="K477" s="31">
        <v>29</v>
      </c>
      <c r="L477" s="31">
        <v>100</v>
      </c>
      <c r="M477" s="33">
        <v>91</v>
      </c>
      <c r="N477" s="1">
        <f>SUM(J477:M477)</f>
        <v>292</v>
      </c>
      <c r="O477" s="34">
        <v>1</v>
      </c>
      <c r="P477" s="1">
        <f>INT(O477*(H477+J477+K477))</f>
        <v>251</v>
      </c>
      <c r="Q477" s="1">
        <f>INT(J477*O477*1)</f>
        <v>72</v>
      </c>
      <c r="R477" s="1">
        <f>INT(J477*O477*0.7)</f>
        <v>50</v>
      </c>
      <c r="S477" s="1">
        <f>INT(K477*O477*1)</f>
        <v>29</v>
      </c>
      <c r="T477" s="1">
        <f>INT(K477*O477*0.7)</f>
        <v>20</v>
      </c>
      <c r="U477" s="1">
        <f>INT(L477*O477*1)</f>
        <v>100</v>
      </c>
      <c r="V477" s="1">
        <f>INT(L477*O477*0.7)</f>
        <v>70</v>
      </c>
      <c r="W477" s="1">
        <f>SUM(Q477,S477,U477)</f>
        <v>201</v>
      </c>
    </row>
    <row r="478" spans="2:23" hidden="1">
      <c r="B478" s="26"/>
      <c r="C478" s="16">
        <v>476</v>
      </c>
      <c r="D478" s="26"/>
      <c r="E478" s="26"/>
      <c r="F478" s="2" t="s">
        <v>476</v>
      </c>
      <c r="G478" s="4" t="str">
        <f>VLOOKUP(D478,兵种!B:D,2,0)</f>
        <v>老百姓</v>
      </c>
      <c r="H478" s="18">
        <f>VLOOKUP(D478,兵种!B:D,3,0)</f>
        <v>100</v>
      </c>
      <c r="I478" s="16" t="str">
        <f>VLOOKUP(E478,绝技!B:C,2,0)</f>
        <v>无</v>
      </c>
      <c r="J478" s="31">
        <v>51</v>
      </c>
      <c r="K478" s="31">
        <v>73</v>
      </c>
      <c r="L478" s="31">
        <v>39</v>
      </c>
      <c r="M478" s="33">
        <v>26</v>
      </c>
      <c r="N478" s="1">
        <f>SUM(J478:M478)</f>
        <v>189</v>
      </c>
      <c r="O478" s="34">
        <v>1</v>
      </c>
      <c r="P478" s="1">
        <f>INT(O478*(H478+J478+K478))</f>
        <v>224</v>
      </c>
      <c r="Q478" s="1">
        <f>INT(J478*O478*1)</f>
        <v>51</v>
      </c>
      <c r="R478" s="1">
        <f>INT(J478*O478*0.7)</f>
        <v>35</v>
      </c>
      <c r="S478" s="1">
        <f>INT(K478*O478*1)</f>
        <v>73</v>
      </c>
      <c r="T478" s="1">
        <f>INT(K478*O478*0.7)</f>
        <v>51</v>
      </c>
      <c r="U478" s="1">
        <f>INT(L478*O478*1)</f>
        <v>39</v>
      </c>
      <c r="V478" s="1">
        <f>INT(L478*O478*0.7)</f>
        <v>27</v>
      </c>
      <c r="W478" s="1">
        <f>SUM(Q478,S478,U478)</f>
        <v>163</v>
      </c>
    </row>
    <row r="479" spans="2:23" hidden="1">
      <c r="B479" s="26"/>
      <c r="C479" s="16">
        <v>477</v>
      </c>
      <c r="D479" s="26">
        <v>5</v>
      </c>
      <c r="E479" s="26"/>
      <c r="F479" s="2" t="s">
        <v>477</v>
      </c>
      <c r="G479" s="4" t="str">
        <f>VLOOKUP(D479,兵种!B:D,2,0)</f>
        <v>霹雳车</v>
      </c>
      <c r="H479" s="18">
        <f>VLOOKUP(D479,兵种!B:D,3,0)</f>
        <v>100</v>
      </c>
      <c r="I479" s="16" t="str">
        <f>VLOOKUP(E479,绝技!B:C,2,0)</f>
        <v>无</v>
      </c>
      <c r="J479" s="31">
        <v>80</v>
      </c>
      <c r="K479" s="31">
        <v>72</v>
      </c>
      <c r="L479" s="31">
        <v>80</v>
      </c>
      <c r="M479" s="33">
        <v>78</v>
      </c>
      <c r="N479" s="1">
        <f>SUM(J479:M479)</f>
        <v>310</v>
      </c>
      <c r="O479" s="34">
        <v>1</v>
      </c>
      <c r="P479" s="1">
        <f>INT(O479*(H479+J479+K479))</f>
        <v>252</v>
      </c>
      <c r="Q479" s="1">
        <f>INT(J479*O479*1)</f>
        <v>80</v>
      </c>
      <c r="R479" s="1">
        <f>INT(J479*O479*0.7)</f>
        <v>56</v>
      </c>
      <c r="S479" s="1">
        <f>INT(K479*O479*1)</f>
        <v>72</v>
      </c>
      <c r="T479" s="1">
        <f>INT(K479*O479*0.7)</f>
        <v>50</v>
      </c>
      <c r="U479" s="1">
        <f>INT(L479*O479*1)</f>
        <v>80</v>
      </c>
      <c r="V479" s="1">
        <f>INT(L479*O479*0.7)</f>
        <v>56</v>
      </c>
      <c r="W479" s="1">
        <f>SUM(Q479,S479,U479)</f>
        <v>232</v>
      </c>
    </row>
    <row r="480" spans="2:23" hidden="1">
      <c r="B480" s="26"/>
      <c r="C480" s="16">
        <v>478</v>
      </c>
      <c r="D480" s="26"/>
      <c r="E480" s="26"/>
      <c r="F480" s="2" t="s">
        <v>478</v>
      </c>
      <c r="G480" s="4" t="str">
        <f>VLOOKUP(D480,兵种!B:D,2,0)</f>
        <v>老百姓</v>
      </c>
      <c r="H480" s="18">
        <f>VLOOKUP(D480,兵种!B:D,3,0)</f>
        <v>100</v>
      </c>
      <c r="I480" s="16" t="str">
        <f>VLOOKUP(E480,绝技!B:C,2,0)</f>
        <v>无</v>
      </c>
      <c r="J480" s="31">
        <v>29</v>
      </c>
      <c r="K480" s="31">
        <v>41</v>
      </c>
      <c r="L480" s="31">
        <v>71</v>
      </c>
      <c r="M480" s="33">
        <v>76</v>
      </c>
      <c r="N480" s="1">
        <f>SUM(J480:M480)</f>
        <v>217</v>
      </c>
      <c r="O480" s="34">
        <v>1</v>
      </c>
      <c r="P480" s="1">
        <f>INT(O480*(H480+J480+K480))</f>
        <v>170</v>
      </c>
      <c r="Q480" s="1">
        <f>INT(J480*O480*1)</f>
        <v>29</v>
      </c>
      <c r="R480" s="1">
        <f>INT(J480*O480*0.7)</f>
        <v>20</v>
      </c>
      <c r="S480" s="1">
        <f>INT(K480*O480*1)</f>
        <v>41</v>
      </c>
      <c r="T480" s="1">
        <f>INT(K480*O480*0.7)</f>
        <v>28</v>
      </c>
      <c r="U480" s="1">
        <f>INT(L480*O480*1)</f>
        <v>71</v>
      </c>
      <c r="V480" s="1">
        <f>INT(L480*O480*0.7)</f>
        <v>49</v>
      </c>
      <c r="W480" s="1">
        <f>SUM(Q480,S480,U480)</f>
        <v>141</v>
      </c>
    </row>
    <row r="481" spans="2:23" hidden="1">
      <c r="B481" s="26"/>
      <c r="C481" s="16">
        <v>479</v>
      </c>
      <c r="D481" s="26">
        <v>6</v>
      </c>
      <c r="E481" s="26"/>
      <c r="F481" s="2" t="s">
        <v>479</v>
      </c>
      <c r="G481" s="4" t="str">
        <f>VLOOKUP(D481,兵种!B:D,2,0)</f>
        <v>谋略家</v>
      </c>
      <c r="H481" s="18">
        <f>VLOOKUP(D481,兵种!B:D,3,0)</f>
        <v>150</v>
      </c>
      <c r="I481" s="16" t="str">
        <f>VLOOKUP(E481,绝技!B:C,2,0)</f>
        <v>无</v>
      </c>
      <c r="J481" s="31">
        <v>47</v>
      </c>
      <c r="K481" s="31">
        <v>28</v>
      </c>
      <c r="L481" s="31">
        <v>78</v>
      </c>
      <c r="M481" s="33">
        <v>93</v>
      </c>
      <c r="N481" s="1">
        <f>SUM(J481:M481)</f>
        <v>246</v>
      </c>
      <c r="O481" s="34">
        <v>1</v>
      </c>
      <c r="P481" s="1">
        <f>INT(O481*(H481+J481+K481))</f>
        <v>225</v>
      </c>
      <c r="Q481" s="1">
        <f>INT(J481*O481*1)</f>
        <v>47</v>
      </c>
      <c r="R481" s="1">
        <f>INT(J481*O481*0.7)</f>
        <v>32</v>
      </c>
      <c r="S481" s="1">
        <f>INT(K481*O481*1)</f>
        <v>28</v>
      </c>
      <c r="T481" s="1">
        <f>INT(K481*O481*0.7)</f>
        <v>19</v>
      </c>
      <c r="U481" s="1">
        <f>INT(L481*O481*1)</f>
        <v>78</v>
      </c>
      <c r="V481" s="1">
        <f>INT(L481*O481*0.7)</f>
        <v>54</v>
      </c>
      <c r="W481" s="1">
        <f>SUM(Q481,S481,U481)</f>
        <v>153</v>
      </c>
    </row>
    <row r="482" spans="2:23" hidden="1">
      <c r="B482" s="26"/>
      <c r="C482" s="16">
        <v>480</v>
      </c>
      <c r="D482" s="26">
        <v>1</v>
      </c>
      <c r="E482" s="26"/>
      <c r="F482" s="2" t="s">
        <v>480</v>
      </c>
      <c r="G482" s="4" t="str">
        <f>VLOOKUP(D482,兵种!B:D,2,0)</f>
        <v>近卫军</v>
      </c>
      <c r="H482" s="18">
        <f>VLOOKUP(D482,兵种!B:D,3,0)</f>
        <v>250</v>
      </c>
      <c r="I482" s="16" t="str">
        <f>VLOOKUP(E482,绝技!B:C,2,0)</f>
        <v>无</v>
      </c>
      <c r="J482" s="31">
        <v>57</v>
      </c>
      <c r="K482" s="31">
        <v>34</v>
      </c>
      <c r="L482" s="31">
        <v>74</v>
      </c>
      <c r="M482" s="33">
        <v>87</v>
      </c>
      <c r="N482" s="1">
        <f>SUM(J482:M482)</f>
        <v>252</v>
      </c>
      <c r="O482" s="34">
        <v>1</v>
      </c>
      <c r="P482" s="1">
        <f>INT(O482*(H482+J482+K482))</f>
        <v>341</v>
      </c>
      <c r="Q482" s="1">
        <f>INT(J482*O482*1)</f>
        <v>57</v>
      </c>
      <c r="R482" s="1">
        <f>INT(J482*O482*0.7)</f>
        <v>39</v>
      </c>
      <c r="S482" s="1">
        <f>INT(K482*O482*1)</f>
        <v>34</v>
      </c>
      <c r="T482" s="1">
        <f>INT(K482*O482*0.7)</f>
        <v>23</v>
      </c>
      <c r="U482" s="1">
        <f>INT(L482*O482*1)</f>
        <v>74</v>
      </c>
      <c r="V482" s="1">
        <f>INT(L482*O482*0.7)</f>
        <v>51</v>
      </c>
      <c r="W482" s="1">
        <f>SUM(Q482,S482,U482)</f>
        <v>165</v>
      </c>
    </row>
    <row r="483" spans="2:23" hidden="1">
      <c r="B483" s="26"/>
      <c r="C483" s="16">
        <v>481</v>
      </c>
      <c r="D483" s="26">
        <v>3</v>
      </c>
      <c r="E483" s="26"/>
      <c r="F483" s="2" t="s">
        <v>481</v>
      </c>
      <c r="G483" s="4" t="str">
        <f>VLOOKUP(D483,兵种!B:D,2,0)</f>
        <v>战弓骑</v>
      </c>
      <c r="H483" s="18">
        <f>VLOOKUP(D483,兵种!B:D,3,0)</f>
        <v>200</v>
      </c>
      <c r="I483" s="16" t="str">
        <f>VLOOKUP(E483,绝技!B:C,2,0)</f>
        <v>无</v>
      </c>
      <c r="J483" s="31">
        <v>94</v>
      </c>
      <c r="K483" s="31">
        <v>87</v>
      </c>
      <c r="L483" s="31">
        <v>92</v>
      </c>
      <c r="M483" s="33">
        <v>81</v>
      </c>
      <c r="N483" s="1">
        <f>SUM(J483:M483)</f>
        <v>354</v>
      </c>
      <c r="O483" s="34">
        <v>1</v>
      </c>
      <c r="P483" s="1">
        <f>INT(O483*(H483+J483+K483))</f>
        <v>381</v>
      </c>
      <c r="Q483" s="1">
        <f>INT(J483*O483*1)</f>
        <v>94</v>
      </c>
      <c r="R483" s="1">
        <f>INT(J483*O483*0.7)</f>
        <v>65</v>
      </c>
      <c r="S483" s="1">
        <f>INT(K483*O483*1)</f>
        <v>87</v>
      </c>
      <c r="T483" s="1">
        <f>INT(K483*O483*0.7)</f>
        <v>60</v>
      </c>
      <c r="U483" s="1">
        <f>INT(L483*O483*1)</f>
        <v>92</v>
      </c>
      <c r="V483" s="1">
        <f>INT(L483*O483*0.7)</f>
        <v>64</v>
      </c>
      <c r="W483" s="1">
        <f>SUM(Q483,S483,U483)</f>
        <v>273</v>
      </c>
    </row>
    <row r="484" spans="2:23" hidden="1">
      <c r="B484" s="26"/>
      <c r="C484" s="16">
        <v>482</v>
      </c>
      <c r="D484" s="26"/>
      <c r="E484" s="26"/>
      <c r="F484" s="2" t="s">
        <v>482</v>
      </c>
      <c r="G484" s="4" t="str">
        <f>VLOOKUP(D484,兵种!B:D,2,0)</f>
        <v>老百姓</v>
      </c>
      <c r="H484" s="18">
        <f>VLOOKUP(D484,兵种!B:D,3,0)</f>
        <v>100</v>
      </c>
      <c r="I484" s="16" t="str">
        <f>VLOOKUP(E484,绝技!B:C,2,0)</f>
        <v>无</v>
      </c>
      <c r="J484" s="31">
        <v>33</v>
      </c>
      <c r="K484" s="31">
        <v>24</v>
      </c>
      <c r="L484" s="31">
        <v>77</v>
      </c>
      <c r="M484" s="33">
        <v>59</v>
      </c>
      <c r="N484" s="1">
        <f>SUM(J484:M484)</f>
        <v>193</v>
      </c>
      <c r="O484" s="34">
        <v>1</v>
      </c>
      <c r="P484" s="1">
        <f>INT(O484*(H484+J484+K484))</f>
        <v>157</v>
      </c>
      <c r="Q484" s="1">
        <f>INT(J484*O484*1)</f>
        <v>33</v>
      </c>
      <c r="R484" s="1">
        <f>INT(J484*O484*0.7)</f>
        <v>23</v>
      </c>
      <c r="S484" s="1">
        <f>INT(K484*O484*1)</f>
        <v>24</v>
      </c>
      <c r="T484" s="1">
        <f>INT(K484*O484*0.7)</f>
        <v>16</v>
      </c>
      <c r="U484" s="1">
        <f>INT(L484*O484*1)</f>
        <v>77</v>
      </c>
      <c r="V484" s="1">
        <f>INT(L484*O484*0.7)</f>
        <v>53</v>
      </c>
      <c r="W484" s="1">
        <f>SUM(Q484,S484,U484)</f>
        <v>134</v>
      </c>
    </row>
    <row r="485" spans="2:23" hidden="1">
      <c r="B485" s="26"/>
      <c r="C485" s="16">
        <v>483</v>
      </c>
      <c r="D485" s="26"/>
      <c r="E485" s="26"/>
      <c r="F485" s="2" t="s">
        <v>483</v>
      </c>
      <c r="G485" s="4" t="str">
        <f>VLOOKUP(D485,兵种!B:D,2,0)</f>
        <v>老百姓</v>
      </c>
      <c r="H485" s="18">
        <f>VLOOKUP(D485,兵种!B:D,3,0)</f>
        <v>100</v>
      </c>
      <c r="I485" s="16" t="str">
        <f>VLOOKUP(E485,绝技!B:C,2,0)</f>
        <v>无</v>
      </c>
      <c r="J485" s="31">
        <v>65</v>
      </c>
      <c r="K485" s="31">
        <v>59</v>
      </c>
      <c r="L485" s="31">
        <v>76</v>
      </c>
      <c r="M485" s="33">
        <v>78</v>
      </c>
      <c r="N485" s="1">
        <f>SUM(J485:M485)</f>
        <v>278</v>
      </c>
      <c r="O485" s="34">
        <v>1</v>
      </c>
      <c r="P485" s="1">
        <f>INT(O485*(H485+J485+K485))</f>
        <v>224</v>
      </c>
      <c r="Q485" s="1">
        <f>INT(J485*O485*1)</f>
        <v>65</v>
      </c>
      <c r="R485" s="1">
        <f>INT(J485*O485*0.7)</f>
        <v>45</v>
      </c>
      <c r="S485" s="1">
        <f>INT(K485*O485*1)</f>
        <v>59</v>
      </c>
      <c r="T485" s="1">
        <f>INT(K485*O485*0.7)</f>
        <v>41</v>
      </c>
      <c r="U485" s="1">
        <f>INT(L485*O485*1)</f>
        <v>76</v>
      </c>
      <c r="V485" s="1">
        <f>INT(L485*O485*0.7)</f>
        <v>53</v>
      </c>
      <c r="W485" s="1">
        <f>SUM(Q485,S485,U485)</f>
        <v>200</v>
      </c>
    </row>
    <row r="486" spans="2:23" hidden="1">
      <c r="B486" s="26"/>
      <c r="C486" s="16">
        <v>484</v>
      </c>
      <c r="D486" s="26"/>
      <c r="E486" s="26"/>
      <c r="F486" s="2" t="s">
        <v>484</v>
      </c>
      <c r="G486" s="4" t="str">
        <f>VLOOKUP(D486,兵种!B:D,2,0)</f>
        <v>老百姓</v>
      </c>
      <c r="H486" s="18">
        <f>VLOOKUP(D486,兵种!B:D,3,0)</f>
        <v>100</v>
      </c>
      <c r="I486" s="16" t="str">
        <f>VLOOKUP(E486,绝技!B:C,2,0)</f>
        <v>无</v>
      </c>
      <c r="J486" s="31">
        <v>51</v>
      </c>
      <c r="K486" s="31">
        <v>27</v>
      </c>
      <c r="L486" s="31">
        <v>63</v>
      </c>
      <c r="M486" s="33">
        <v>63</v>
      </c>
      <c r="N486" s="1">
        <f>SUM(J486:M486)</f>
        <v>204</v>
      </c>
      <c r="O486" s="34">
        <v>1</v>
      </c>
      <c r="P486" s="1">
        <f>INT(O486*(H486+J486+K486))</f>
        <v>178</v>
      </c>
      <c r="Q486" s="1">
        <f>INT(J486*O486*1)</f>
        <v>51</v>
      </c>
      <c r="R486" s="1">
        <f>INT(J486*O486*0.7)</f>
        <v>35</v>
      </c>
      <c r="S486" s="1">
        <f>INT(K486*O486*1)</f>
        <v>27</v>
      </c>
      <c r="T486" s="1">
        <f>INT(K486*O486*0.7)</f>
        <v>18</v>
      </c>
      <c r="U486" s="1">
        <f>INT(L486*O486*1)</f>
        <v>63</v>
      </c>
      <c r="V486" s="1">
        <f>INT(L486*O486*0.7)</f>
        <v>44</v>
      </c>
      <c r="W486" s="1">
        <f>SUM(Q486,S486,U486)</f>
        <v>141</v>
      </c>
    </row>
    <row r="487" spans="2:23" hidden="1">
      <c r="B487" s="26"/>
      <c r="C487" s="16">
        <v>485</v>
      </c>
      <c r="D487" s="26"/>
      <c r="E487" s="26"/>
      <c r="F487" s="2" t="s">
        <v>485</v>
      </c>
      <c r="G487" s="4" t="str">
        <f>VLOOKUP(D487,兵种!B:D,2,0)</f>
        <v>老百姓</v>
      </c>
      <c r="H487" s="18">
        <f>VLOOKUP(D487,兵种!B:D,3,0)</f>
        <v>100</v>
      </c>
      <c r="I487" s="16" t="str">
        <f>VLOOKUP(E487,绝技!B:C,2,0)</f>
        <v>无</v>
      </c>
      <c r="J487" s="31">
        <v>61</v>
      </c>
      <c r="K487" s="31">
        <v>73</v>
      </c>
      <c r="L487" s="31">
        <v>45</v>
      </c>
      <c r="M487" s="33">
        <v>36</v>
      </c>
      <c r="N487" s="1">
        <f>SUM(J487:M487)</f>
        <v>215</v>
      </c>
      <c r="O487" s="34">
        <v>1</v>
      </c>
      <c r="P487" s="1">
        <f>INT(O487*(H487+J487+K487))</f>
        <v>234</v>
      </c>
      <c r="Q487" s="1">
        <f>INT(J487*O487*1)</f>
        <v>61</v>
      </c>
      <c r="R487" s="1">
        <f>INT(J487*O487*0.7)</f>
        <v>42</v>
      </c>
      <c r="S487" s="1">
        <f>INT(K487*O487*1)</f>
        <v>73</v>
      </c>
      <c r="T487" s="1">
        <f>INT(K487*O487*0.7)</f>
        <v>51</v>
      </c>
      <c r="U487" s="1">
        <f>INT(L487*O487*1)</f>
        <v>45</v>
      </c>
      <c r="V487" s="1">
        <f>INT(L487*O487*0.7)</f>
        <v>31</v>
      </c>
      <c r="W487" s="1">
        <f>SUM(Q487,S487,U487)</f>
        <v>179</v>
      </c>
    </row>
    <row r="488" spans="2:23" hidden="1">
      <c r="B488" s="26"/>
      <c r="C488" s="16">
        <v>486</v>
      </c>
      <c r="D488" s="26">
        <v>3</v>
      </c>
      <c r="E488" s="26"/>
      <c r="F488" s="2" t="s">
        <v>486</v>
      </c>
      <c r="G488" s="4" t="str">
        <f>VLOOKUP(D488,兵种!B:D,2,0)</f>
        <v>战弓骑</v>
      </c>
      <c r="H488" s="18">
        <f>VLOOKUP(D488,兵种!B:D,3,0)</f>
        <v>200</v>
      </c>
      <c r="I488" s="16" t="str">
        <f>VLOOKUP(E488,绝技!B:C,2,0)</f>
        <v>无</v>
      </c>
      <c r="J488" s="31">
        <v>73</v>
      </c>
      <c r="K488" s="31">
        <v>52</v>
      </c>
      <c r="L488" s="31">
        <v>81</v>
      </c>
      <c r="M488" s="33">
        <v>85</v>
      </c>
      <c r="N488" s="1">
        <f>SUM(J488:M488)</f>
        <v>291</v>
      </c>
      <c r="O488" s="34">
        <v>1</v>
      </c>
      <c r="P488" s="1">
        <f>INT(O488*(H488+J488+K488))</f>
        <v>325</v>
      </c>
      <c r="Q488" s="1">
        <f>INT(J488*O488*1)</f>
        <v>73</v>
      </c>
      <c r="R488" s="1">
        <f>INT(J488*O488*0.7)</f>
        <v>51</v>
      </c>
      <c r="S488" s="1">
        <f>INT(K488*O488*1)</f>
        <v>52</v>
      </c>
      <c r="T488" s="1">
        <f>INT(K488*O488*0.7)</f>
        <v>36</v>
      </c>
      <c r="U488" s="1">
        <f>INT(L488*O488*1)</f>
        <v>81</v>
      </c>
      <c r="V488" s="1">
        <f>INT(L488*O488*0.7)</f>
        <v>56</v>
      </c>
      <c r="W488" s="1">
        <f>SUM(Q488,S488,U488)</f>
        <v>206</v>
      </c>
    </row>
    <row r="489" spans="2:23" hidden="1">
      <c r="B489" s="26"/>
      <c r="C489" s="16">
        <v>487</v>
      </c>
      <c r="D489" s="26"/>
      <c r="E489" s="26"/>
      <c r="F489" s="2" t="s">
        <v>487</v>
      </c>
      <c r="G489" s="4" t="str">
        <f>VLOOKUP(D489,兵种!B:D,2,0)</f>
        <v>老百姓</v>
      </c>
      <c r="H489" s="18">
        <f>VLOOKUP(D489,兵种!B:D,3,0)</f>
        <v>100</v>
      </c>
      <c r="I489" s="16" t="str">
        <f>VLOOKUP(E489,绝技!B:C,2,0)</f>
        <v>无</v>
      </c>
      <c r="J489" s="31">
        <v>61</v>
      </c>
      <c r="K489" s="31">
        <v>71</v>
      </c>
      <c r="L489" s="31">
        <v>50</v>
      </c>
      <c r="M489" s="33">
        <v>52</v>
      </c>
      <c r="N489" s="1">
        <f>SUM(J489:M489)</f>
        <v>234</v>
      </c>
      <c r="O489" s="34">
        <v>1</v>
      </c>
      <c r="P489" s="1">
        <f>INT(O489*(H489+J489+K489))</f>
        <v>232</v>
      </c>
      <c r="Q489" s="1">
        <f>INT(J489*O489*1)</f>
        <v>61</v>
      </c>
      <c r="R489" s="1">
        <f>INT(J489*O489*0.7)</f>
        <v>42</v>
      </c>
      <c r="S489" s="1">
        <f>INT(K489*O489*1)</f>
        <v>71</v>
      </c>
      <c r="T489" s="1">
        <f>INT(K489*O489*0.7)</f>
        <v>49</v>
      </c>
      <c r="U489" s="1">
        <f>INT(L489*O489*1)</f>
        <v>50</v>
      </c>
      <c r="V489" s="1">
        <f>INT(L489*O489*0.7)</f>
        <v>35</v>
      </c>
      <c r="W489" s="1">
        <f>SUM(Q489,S489,U489)</f>
        <v>182</v>
      </c>
    </row>
    <row r="490" spans="2:23" hidden="1">
      <c r="B490" s="26"/>
      <c r="C490" s="16">
        <v>488</v>
      </c>
      <c r="D490" s="26">
        <v>1</v>
      </c>
      <c r="E490" s="26"/>
      <c r="F490" s="2" t="s">
        <v>488</v>
      </c>
      <c r="G490" s="4" t="str">
        <f>VLOOKUP(D490,兵种!B:D,2,0)</f>
        <v>近卫军</v>
      </c>
      <c r="H490" s="18">
        <f>VLOOKUP(D490,兵种!B:D,3,0)</f>
        <v>250</v>
      </c>
      <c r="I490" s="16" t="str">
        <f>VLOOKUP(E490,绝技!B:C,2,0)</f>
        <v>无</v>
      </c>
      <c r="J490" s="31">
        <v>72</v>
      </c>
      <c r="K490" s="31">
        <v>85</v>
      </c>
      <c r="L490" s="31">
        <v>50</v>
      </c>
      <c r="M490" s="33">
        <v>48</v>
      </c>
      <c r="N490" s="1">
        <f>SUM(J490:M490)</f>
        <v>255</v>
      </c>
      <c r="O490" s="34">
        <v>1</v>
      </c>
      <c r="P490" s="1">
        <f>INT(O490*(H490+J490+K490))</f>
        <v>407</v>
      </c>
      <c r="Q490" s="1">
        <f>INT(J490*O490*1)</f>
        <v>72</v>
      </c>
      <c r="R490" s="1">
        <f>INT(J490*O490*0.7)</f>
        <v>50</v>
      </c>
      <c r="S490" s="1">
        <f>INT(K490*O490*1)</f>
        <v>85</v>
      </c>
      <c r="T490" s="1">
        <f>INT(K490*O490*0.7)</f>
        <v>59</v>
      </c>
      <c r="U490" s="1">
        <f>INT(L490*O490*1)</f>
        <v>50</v>
      </c>
      <c r="V490" s="1">
        <f>INT(L490*O490*0.7)</f>
        <v>35</v>
      </c>
      <c r="W490" s="1">
        <f>SUM(Q490,S490,U490)</f>
        <v>207</v>
      </c>
    </row>
    <row r="491" spans="2:23" hidden="1">
      <c r="B491" s="26"/>
      <c r="C491" s="16">
        <v>489</v>
      </c>
      <c r="D491" s="26"/>
      <c r="E491" s="26"/>
      <c r="F491" s="2" t="s">
        <v>489</v>
      </c>
      <c r="G491" s="4" t="str">
        <f>VLOOKUP(D491,兵种!B:D,2,0)</f>
        <v>老百姓</v>
      </c>
      <c r="H491" s="18">
        <f>VLOOKUP(D491,兵种!B:D,3,0)</f>
        <v>100</v>
      </c>
      <c r="I491" s="16" t="str">
        <f>VLOOKUP(E491,绝技!B:C,2,0)</f>
        <v>无</v>
      </c>
      <c r="J491" s="31">
        <v>44</v>
      </c>
      <c r="K491" s="31">
        <v>32</v>
      </c>
      <c r="L491" s="31">
        <v>31</v>
      </c>
      <c r="M491" s="33">
        <v>71</v>
      </c>
      <c r="N491" s="1">
        <f>SUM(J491:M491)</f>
        <v>178</v>
      </c>
      <c r="O491" s="34">
        <v>1</v>
      </c>
      <c r="P491" s="1">
        <f>INT(O491*(H491+J491+K491))</f>
        <v>176</v>
      </c>
      <c r="Q491" s="1">
        <f>INT(J491*O491*1)</f>
        <v>44</v>
      </c>
      <c r="R491" s="1">
        <f>INT(J491*O491*0.7)</f>
        <v>30</v>
      </c>
      <c r="S491" s="1">
        <f>INT(K491*O491*1)</f>
        <v>32</v>
      </c>
      <c r="T491" s="1">
        <f>INT(K491*O491*0.7)</f>
        <v>22</v>
      </c>
      <c r="U491" s="1">
        <f>INT(L491*O491*1)</f>
        <v>31</v>
      </c>
      <c r="V491" s="1">
        <f>INT(L491*O491*0.7)</f>
        <v>21</v>
      </c>
      <c r="W491" s="1">
        <f>SUM(Q491,S491,U491)</f>
        <v>107</v>
      </c>
    </row>
    <row r="492" spans="2:23" hidden="1">
      <c r="B492" s="26"/>
      <c r="C492" s="16">
        <v>490</v>
      </c>
      <c r="D492" s="26"/>
      <c r="E492" s="26"/>
      <c r="F492" s="2" t="s">
        <v>490</v>
      </c>
      <c r="G492" s="4" t="str">
        <f>VLOOKUP(D492,兵种!B:D,2,0)</f>
        <v>老百姓</v>
      </c>
      <c r="H492" s="18">
        <f>VLOOKUP(D492,兵种!B:D,3,0)</f>
        <v>100</v>
      </c>
      <c r="I492" s="16" t="str">
        <f>VLOOKUP(E492,绝技!B:C,2,0)</f>
        <v>无</v>
      </c>
      <c r="J492" s="31">
        <v>65</v>
      </c>
      <c r="K492" s="31">
        <v>66</v>
      </c>
      <c r="L492" s="31">
        <v>46</v>
      </c>
      <c r="M492" s="33">
        <v>44</v>
      </c>
      <c r="N492" s="1">
        <f>SUM(J492:M492)</f>
        <v>221</v>
      </c>
      <c r="O492" s="34">
        <v>1</v>
      </c>
      <c r="P492" s="1">
        <f>INT(O492*(H492+J492+K492))</f>
        <v>231</v>
      </c>
      <c r="Q492" s="1">
        <f>INT(J492*O492*1)</f>
        <v>65</v>
      </c>
      <c r="R492" s="1">
        <f>INT(J492*O492*0.7)</f>
        <v>45</v>
      </c>
      <c r="S492" s="1">
        <f>INT(K492*O492*1)</f>
        <v>66</v>
      </c>
      <c r="T492" s="1">
        <f>INT(K492*O492*0.7)</f>
        <v>46</v>
      </c>
      <c r="U492" s="1">
        <f>INT(L492*O492*1)</f>
        <v>46</v>
      </c>
      <c r="V492" s="1">
        <f>INT(L492*O492*0.7)</f>
        <v>32</v>
      </c>
      <c r="W492" s="1">
        <f>SUM(Q492,S492,U492)</f>
        <v>177</v>
      </c>
    </row>
    <row r="493" spans="2:23" hidden="1">
      <c r="B493" s="26"/>
      <c r="C493" s="16">
        <v>491</v>
      </c>
      <c r="D493" s="26"/>
      <c r="E493" s="26"/>
      <c r="F493" s="2" t="s">
        <v>491</v>
      </c>
      <c r="G493" s="4" t="str">
        <f>VLOOKUP(D493,兵种!B:D,2,0)</f>
        <v>老百姓</v>
      </c>
      <c r="H493" s="18">
        <f>VLOOKUP(D493,兵种!B:D,3,0)</f>
        <v>100</v>
      </c>
      <c r="I493" s="16" t="str">
        <f>VLOOKUP(E493,绝技!B:C,2,0)</f>
        <v>无</v>
      </c>
      <c r="J493" s="31">
        <v>56</v>
      </c>
      <c r="K493" s="31">
        <v>53</v>
      </c>
      <c r="L493" s="31">
        <v>65</v>
      </c>
      <c r="M493" s="33">
        <v>63</v>
      </c>
      <c r="N493" s="1">
        <f>SUM(J493:M493)</f>
        <v>237</v>
      </c>
      <c r="O493" s="34">
        <v>1</v>
      </c>
      <c r="P493" s="1">
        <f>INT(O493*(H493+J493+K493))</f>
        <v>209</v>
      </c>
      <c r="Q493" s="1">
        <f>INT(J493*O493*1)</f>
        <v>56</v>
      </c>
      <c r="R493" s="1">
        <f>INT(J493*O493*0.7)</f>
        <v>39</v>
      </c>
      <c r="S493" s="1">
        <f>INT(K493*O493*1)</f>
        <v>53</v>
      </c>
      <c r="T493" s="1">
        <f>INT(K493*O493*0.7)</f>
        <v>37</v>
      </c>
      <c r="U493" s="1">
        <f>INT(L493*O493*1)</f>
        <v>65</v>
      </c>
      <c r="V493" s="1">
        <f>INT(L493*O493*0.7)</f>
        <v>45</v>
      </c>
      <c r="W493" s="1">
        <f>SUM(Q493,S493,U493)</f>
        <v>174</v>
      </c>
    </row>
    <row r="494" spans="2:23" hidden="1">
      <c r="B494" s="26"/>
      <c r="C494" s="16">
        <v>492</v>
      </c>
      <c r="D494" s="26">
        <v>6</v>
      </c>
      <c r="E494" s="26"/>
      <c r="F494" s="2" t="s">
        <v>492</v>
      </c>
      <c r="G494" s="4" t="str">
        <f>VLOOKUP(D494,兵种!B:D,2,0)</f>
        <v>谋略家</v>
      </c>
      <c r="H494" s="18">
        <f>VLOOKUP(D494,兵种!B:D,3,0)</f>
        <v>150</v>
      </c>
      <c r="I494" s="16" t="str">
        <f>VLOOKUP(E494,绝技!B:C,2,0)</f>
        <v>无</v>
      </c>
      <c r="J494" s="31">
        <v>19</v>
      </c>
      <c r="K494" s="31">
        <v>25</v>
      </c>
      <c r="L494" s="31">
        <v>80</v>
      </c>
      <c r="M494" s="33">
        <v>82</v>
      </c>
      <c r="N494" s="1">
        <f>SUM(J494:M494)</f>
        <v>206</v>
      </c>
      <c r="O494" s="34">
        <v>1</v>
      </c>
      <c r="P494" s="1">
        <f>INT(O494*(H494+J494+K494))</f>
        <v>194</v>
      </c>
      <c r="Q494" s="1">
        <f>INT(J494*O494*1)</f>
        <v>19</v>
      </c>
      <c r="R494" s="1">
        <f>INT(J494*O494*0.7)</f>
        <v>13</v>
      </c>
      <c r="S494" s="1">
        <f>INT(K494*O494*1)</f>
        <v>25</v>
      </c>
      <c r="T494" s="1">
        <f>INT(K494*O494*0.7)</f>
        <v>17</v>
      </c>
      <c r="U494" s="1">
        <f>INT(L494*O494*1)</f>
        <v>80</v>
      </c>
      <c r="V494" s="1">
        <f>INT(L494*O494*0.7)</f>
        <v>56</v>
      </c>
      <c r="W494" s="1">
        <f>SUM(Q494,S494,U494)</f>
        <v>124</v>
      </c>
    </row>
    <row r="495" spans="2:23" hidden="1">
      <c r="B495" s="26"/>
      <c r="C495" s="16">
        <v>493</v>
      </c>
      <c r="D495" s="26">
        <v>2</v>
      </c>
      <c r="E495" s="26"/>
      <c r="F495" s="2" t="s">
        <v>493</v>
      </c>
      <c r="G495" s="4" t="str">
        <f>VLOOKUP(D495,兵种!B:D,2,0)</f>
        <v>亲卫队</v>
      </c>
      <c r="H495" s="18">
        <f>VLOOKUP(D495,兵种!B:D,3,0)</f>
        <v>200</v>
      </c>
      <c r="I495" s="16" t="str">
        <f>VLOOKUP(E495,绝技!B:C,2,0)</f>
        <v>无</v>
      </c>
      <c r="J495" s="31">
        <v>74</v>
      </c>
      <c r="K495" s="31">
        <v>87</v>
      </c>
      <c r="L495" s="31">
        <v>69</v>
      </c>
      <c r="M495" s="33">
        <v>19</v>
      </c>
      <c r="N495" s="1">
        <f>SUM(J495:M495)</f>
        <v>249</v>
      </c>
      <c r="O495" s="34">
        <v>1</v>
      </c>
      <c r="P495" s="1">
        <f>INT(O495*(H495+J495+K495))</f>
        <v>361</v>
      </c>
      <c r="Q495" s="1">
        <f>INT(J495*O495*1)</f>
        <v>74</v>
      </c>
      <c r="R495" s="1">
        <f>INT(J495*O495*0.7)</f>
        <v>51</v>
      </c>
      <c r="S495" s="1">
        <f>INT(K495*O495*1)</f>
        <v>87</v>
      </c>
      <c r="T495" s="1">
        <f>INT(K495*O495*0.7)</f>
        <v>60</v>
      </c>
      <c r="U495" s="1">
        <f>INT(L495*O495*1)</f>
        <v>69</v>
      </c>
      <c r="V495" s="1">
        <f>INT(L495*O495*0.7)</f>
        <v>48</v>
      </c>
      <c r="W495" s="1">
        <f>SUM(Q495,S495,U495)</f>
        <v>230</v>
      </c>
    </row>
    <row r="496" spans="2:23" hidden="1">
      <c r="B496" s="26"/>
      <c r="C496" s="16">
        <v>494</v>
      </c>
      <c r="D496" s="26">
        <v>5</v>
      </c>
      <c r="E496" s="26"/>
      <c r="F496" s="2" t="s">
        <v>494</v>
      </c>
      <c r="G496" s="4" t="str">
        <f>VLOOKUP(D496,兵种!B:D,2,0)</f>
        <v>霹雳车</v>
      </c>
      <c r="H496" s="18">
        <f>VLOOKUP(D496,兵种!B:D,3,0)</f>
        <v>100</v>
      </c>
      <c r="I496" s="16" t="str">
        <f>VLOOKUP(E496,绝技!B:C,2,0)</f>
        <v>无</v>
      </c>
      <c r="J496" s="31">
        <v>72</v>
      </c>
      <c r="K496" s="31">
        <v>85</v>
      </c>
      <c r="L496" s="31">
        <v>69</v>
      </c>
      <c r="M496" s="33">
        <v>55</v>
      </c>
      <c r="N496" s="1">
        <f>SUM(J496:M496)</f>
        <v>281</v>
      </c>
      <c r="O496" s="34">
        <v>1</v>
      </c>
      <c r="P496" s="1">
        <f>INT(O496*(H496+J496+K496))</f>
        <v>257</v>
      </c>
      <c r="Q496" s="1">
        <f>INT(J496*O496*1)</f>
        <v>72</v>
      </c>
      <c r="R496" s="1">
        <f>INT(J496*O496*0.7)</f>
        <v>50</v>
      </c>
      <c r="S496" s="1">
        <f>INT(K496*O496*1)</f>
        <v>85</v>
      </c>
      <c r="T496" s="1">
        <f>INT(K496*O496*0.7)</f>
        <v>59</v>
      </c>
      <c r="U496" s="1">
        <f>INT(L496*O496*1)</f>
        <v>69</v>
      </c>
      <c r="V496" s="1">
        <f>INT(L496*O496*0.7)</f>
        <v>48</v>
      </c>
      <c r="W496" s="1">
        <f>SUM(Q496,S496,U496)</f>
        <v>226</v>
      </c>
    </row>
    <row r="497" spans="2:23" hidden="1">
      <c r="B497" s="26"/>
      <c r="C497" s="16">
        <v>495</v>
      </c>
      <c r="D497" s="26"/>
      <c r="E497" s="26"/>
      <c r="F497" s="2" t="s">
        <v>495</v>
      </c>
      <c r="G497" s="4" t="str">
        <f>VLOOKUP(D497,兵种!B:D,2,0)</f>
        <v>老百姓</v>
      </c>
      <c r="H497" s="18">
        <f>VLOOKUP(D497,兵种!B:D,3,0)</f>
        <v>100</v>
      </c>
      <c r="I497" s="16" t="str">
        <f>VLOOKUP(E497,绝技!B:C,2,0)</f>
        <v>无</v>
      </c>
      <c r="J497" s="31">
        <v>17</v>
      </c>
      <c r="K497" s="31">
        <v>13</v>
      </c>
      <c r="L497" s="31">
        <v>56</v>
      </c>
      <c r="M497" s="33">
        <v>71</v>
      </c>
      <c r="N497" s="1">
        <f>SUM(J497:M497)</f>
        <v>157</v>
      </c>
      <c r="O497" s="34">
        <v>1</v>
      </c>
      <c r="P497" s="1">
        <f>INT(O497*(H497+J497+K497))</f>
        <v>130</v>
      </c>
      <c r="Q497" s="1">
        <f>INT(J497*O497*1)</f>
        <v>17</v>
      </c>
      <c r="R497" s="1">
        <f>INT(J497*O497*0.7)</f>
        <v>11</v>
      </c>
      <c r="S497" s="1">
        <f>INT(K497*O497*1)</f>
        <v>13</v>
      </c>
      <c r="T497" s="1">
        <f>INT(K497*O497*0.7)</f>
        <v>9</v>
      </c>
      <c r="U497" s="1">
        <f>INT(L497*O497*1)</f>
        <v>56</v>
      </c>
      <c r="V497" s="1">
        <f>INT(L497*O497*0.7)</f>
        <v>39</v>
      </c>
      <c r="W497" s="1">
        <f>SUM(Q497,S497,U497)</f>
        <v>86</v>
      </c>
    </row>
    <row r="498" spans="2:23" hidden="1">
      <c r="B498" s="26"/>
      <c r="C498" s="16">
        <v>496</v>
      </c>
      <c r="D498" s="26"/>
      <c r="E498" s="26"/>
      <c r="F498" s="2" t="s">
        <v>496</v>
      </c>
      <c r="G498" s="4" t="str">
        <f>VLOOKUP(D498,兵种!B:D,2,0)</f>
        <v>老百姓</v>
      </c>
      <c r="H498" s="18">
        <f>VLOOKUP(D498,兵种!B:D,3,0)</f>
        <v>100</v>
      </c>
      <c r="I498" s="16" t="str">
        <f>VLOOKUP(E498,绝技!B:C,2,0)</f>
        <v>无</v>
      </c>
      <c r="J498" s="31">
        <v>68</v>
      </c>
      <c r="K498" s="31">
        <v>73</v>
      </c>
      <c r="L498" s="31">
        <v>31</v>
      </c>
      <c r="M498" s="33">
        <v>37</v>
      </c>
      <c r="N498" s="1">
        <f>SUM(J498:M498)</f>
        <v>209</v>
      </c>
      <c r="O498" s="34">
        <v>1</v>
      </c>
      <c r="P498" s="1">
        <f>INT(O498*(H498+J498+K498))</f>
        <v>241</v>
      </c>
      <c r="Q498" s="1">
        <f>INT(J498*O498*1)</f>
        <v>68</v>
      </c>
      <c r="R498" s="1">
        <f>INT(J498*O498*0.7)</f>
        <v>47</v>
      </c>
      <c r="S498" s="1">
        <f>INT(K498*O498*1)</f>
        <v>73</v>
      </c>
      <c r="T498" s="1">
        <f>INT(K498*O498*0.7)</f>
        <v>51</v>
      </c>
      <c r="U498" s="1">
        <f>INT(L498*O498*1)</f>
        <v>31</v>
      </c>
      <c r="V498" s="1">
        <f>INT(L498*O498*0.7)</f>
        <v>21</v>
      </c>
      <c r="W498" s="1">
        <f>SUM(Q498,S498,U498)</f>
        <v>172</v>
      </c>
    </row>
    <row r="499" spans="2:23" hidden="1">
      <c r="B499" s="26"/>
      <c r="C499" s="16">
        <v>497</v>
      </c>
      <c r="D499" s="26"/>
      <c r="E499" s="26"/>
      <c r="F499" s="2" t="s">
        <v>497</v>
      </c>
      <c r="G499" s="4" t="str">
        <f>VLOOKUP(D499,兵种!B:D,2,0)</f>
        <v>老百姓</v>
      </c>
      <c r="H499" s="18">
        <f>VLOOKUP(D499,兵种!B:D,3,0)</f>
        <v>100</v>
      </c>
      <c r="I499" s="16" t="str">
        <f>VLOOKUP(E499,绝技!B:C,2,0)</f>
        <v>无</v>
      </c>
      <c r="J499" s="31">
        <v>67</v>
      </c>
      <c r="K499" s="31">
        <v>74</v>
      </c>
      <c r="L499" s="31">
        <v>59</v>
      </c>
      <c r="M499" s="33">
        <v>53</v>
      </c>
      <c r="N499" s="1">
        <f>SUM(J499:M499)</f>
        <v>253</v>
      </c>
      <c r="O499" s="34">
        <v>1</v>
      </c>
      <c r="P499" s="1">
        <f>INT(O499*(H499+J499+K499))</f>
        <v>241</v>
      </c>
      <c r="Q499" s="1">
        <f>INT(J499*O499*1)</f>
        <v>67</v>
      </c>
      <c r="R499" s="1">
        <f>INT(J499*O499*0.7)</f>
        <v>46</v>
      </c>
      <c r="S499" s="1">
        <f>INT(K499*O499*1)</f>
        <v>74</v>
      </c>
      <c r="T499" s="1">
        <f>INT(K499*O499*0.7)</f>
        <v>51</v>
      </c>
      <c r="U499" s="1">
        <f>INT(L499*O499*1)</f>
        <v>59</v>
      </c>
      <c r="V499" s="1">
        <f>INT(L499*O499*0.7)</f>
        <v>41</v>
      </c>
      <c r="W499" s="1">
        <f>SUM(Q499,S499,U499)</f>
        <v>200</v>
      </c>
    </row>
    <row r="500" spans="2:23" hidden="1">
      <c r="B500" s="26"/>
      <c r="C500" s="16">
        <v>498</v>
      </c>
      <c r="D500" s="26"/>
      <c r="E500" s="26"/>
      <c r="F500" s="2" t="s">
        <v>498</v>
      </c>
      <c r="G500" s="4" t="str">
        <f>VLOOKUP(D500,兵种!B:D,2,0)</f>
        <v>老百姓</v>
      </c>
      <c r="H500" s="18">
        <f>VLOOKUP(D500,兵种!B:D,3,0)</f>
        <v>100</v>
      </c>
      <c r="I500" s="16" t="str">
        <f>VLOOKUP(E500,绝技!B:C,2,0)</f>
        <v>无</v>
      </c>
      <c r="J500" s="31">
        <v>49</v>
      </c>
      <c r="K500" s="31">
        <v>60</v>
      </c>
      <c r="L500" s="31">
        <v>25</v>
      </c>
      <c r="M500" s="33">
        <v>12</v>
      </c>
      <c r="N500" s="1">
        <f>SUM(J500:M500)</f>
        <v>146</v>
      </c>
      <c r="O500" s="34">
        <v>1</v>
      </c>
      <c r="P500" s="1">
        <f>INT(O500*(H500+J500+K500))</f>
        <v>209</v>
      </c>
      <c r="Q500" s="1">
        <f>INT(J500*O500*1)</f>
        <v>49</v>
      </c>
      <c r="R500" s="1">
        <f>INT(J500*O500*0.7)</f>
        <v>34</v>
      </c>
      <c r="S500" s="1">
        <f>INT(K500*O500*1)</f>
        <v>60</v>
      </c>
      <c r="T500" s="1">
        <f>INT(K500*O500*0.7)</f>
        <v>42</v>
      </c>
      <c r="U500" s="1">
        <f>INT(L500*O500*1)</f>
        <v>25</v>
      </c>
      <c r="V500" s="1">
        <f>INT(L500*O500*0.7)</f>
        <v>17</v>
      </c>
      <c r="W500" s="1">
        <f>SUM(Q500,S500,U500)</f>
        <v>134</v>
      </c>
    </row>
    <row r="501" spans="2:23" hidden="1">
      <c r="B501" s="26"/>
      <c r="C501" s="16">
        <v>499</v>
      </c>
      <c r="D501" s="26"/>
      <c r="E501" s="26"/>
      <c r="F501" s="2" t="s">
        <v>499</v>
      </c>
      <c r="G501" s="4" t="str">
        <f>VLOOKUP(D501,兵种!B:D,2,0)</f>
        <v>老百姓</v>
      </c>
      <c r="H501" s="18">
        <f>VLOOKUP(D501,兵种!B:D,3,0)</f>
        <v>100</v>
      </c>
      <c r="I501" s="16" t="str">
        <f>VLOOKUP(E501,绝技!B:C,2,0)</f>
        <v>无</v>
      </c>
      <c r="J501" s="31">
        <v>61</v>
      </c>
      <c r="K501" s="31">
        <v>75</v>
      </c>
      <c r="L501" s="31">
        <v>29</v>
      </c>
      <c r="M501" s="33">
        <v>17</v>
      </c>
      <c r="N501" s="1">
        <f>SUM(J501:M501)</f>
        <v>182</v>
      </c>
      <c r="O501" s="34">
        <v>1</v>
      </c>
      <c r="P501" s="1">
        <f>INT(O501*(H501+J501+K501))</f>
        <v>236</v>
      </c>
      <c r="Q501" s="1">
        <f>INT(J501*O501*1)</f>
        <v>61</v>
      </c>
      <c r="R501" s="1">
        <f>INT(J501*O501*0.7)</f>
        <v>42</v>
      </c>
      <c r="S501" s="1">
        <f>INT(K501*O501*1)</f>
        <v>75</v>
      </c>
      <c r="T501" s="1">
        <f>INT(K501*O501*0.7)</f>
        <v>52</v>
      </c>
      <c r="U501" s="1">
        <f>INT(L501*O501*1)</f>
        <v>29</v>
      </c>
      <c r="V501" s="1">
        <f>INT(L501*O501*0.7)</f>
        <v>20</v>
      </c>
      <c r="W501" s="1">
        <f>SUM(Q501,S501,U501)</f>
        <v>165</v>
      </c>
    </row>
    <row r="502" spans="2:23" hidden="1">
      <c r="B502" s="26"/>
      <c r="C502" s="16">
        <v>500</v>
      </c>
      <c r="D502" s="26">
        <v>5</v>
      </c>
      <c r="E502" s="26"/>
      <c r="F502" s="2" t="s">
        <v>500</v>
      </c>
      <c r="G502" s="4" t="str">
        <f>VLOOKUP(D502,兵种!B:D,2,0)</f>
        <v>霹雳车</v>
      </c>
      <c r="H502" s="18">
        <f>VLOOKUP(D502,兵种!B:D,3,0)</f>
        <v>100</v>
      </c>
      <c r="I502" s="16" t="str">
        <f>VLOOKUP(E502,绝技!B:C,2,0)</f>
        <v>无</v>
      </c>
      <c r="J502" s="31">
        <v>66</v>
      </c>
      <c r="K502" s="31">
        <v>32</v>
      </c>
      <c r="L502" s="31">
        <v>74</v>
      </c>
      <c r="M502" s="33">
        <v>87</v>
      </c>
      <c r="N502" s="1">
        <f>SUM(J502:M502)</f>
        <v>259</v>
      </c>
      <c r="O502" s="34">
        <v>1</v>
      </c>
      <c r="P502" s="1">
        <f>INT(O502*(H502+J502+K502))</f>
        <v>198</v>
      </c>
      <c r="Q502" s="1">
        <f>INT(J502*O502*1)</f>
        <v>66</v>
      </c>
      <c r="R502" s="1">
        <f>INT(J502*O502*0.7)</f>
        <v>46</v>
      </c>
      <c r="S502" s="1">
        <f>INT(K502*O502*1)</f>
        <v>32</v>
      </c>
      <c r="T502" s="1">
        <f>INT(K502*O502*0.7)</f>
        <v>22</v>
      </c>
      <c r="U502" s="1">
        <f>INT(L502*O502*1)</f>
        <v>74</v>
      </c>
      <c r="V502" s="1">
        <f>INT(L502*O502*0.7)</f>
        <v>51</v>
      </c>
      <c r="W502" s="1">
        <f>SUM(Q502,S502,U502)</f>
        <v>172</v>
      </c>
    </row>
    <row r="503" spans="2:23" hidden="1">
      <c r="B503" s="26"/>
      <c r="C503" s="16">
        <v>501</v>
      </c>
      <c r="D503" s="26">
        <v>5</v>
      </c>
      <c r="E503" s="26"/>
      <c r="F503" s="2" t="s">
        <v>501</v>
      </c>
      <c r="G503" s="4" t="str">
        <f>VLOOKUP(D503,兵种!B:D,2,0)</f>
        <v>霹雳车</v>
      </c>
      <c r="H503" s="18">
        <f>VLOOKUP(D503,兵种!B:D,3,0)</f>
        <v>100</v>
      </c>
      <c r="I503" s="16" t="str">
        <f>VLOOKUP(E503,绝技!B:C,2,0)</f>
        <v>无</v>
      </c>
      <c r="J503" s="31">
        <v>85</v>
      </c>
      <c r="K503" s="31">
        <v>30</v>
      </c>
      <c r="L503" s="31">
        <v>85</v>
      </c>
      <c r="M503" s="33">
        <v>80</v>
      </c>
      <c r="N503" s="1">
        <f>SUM(J503:M503)</f>
        <v>280</v>
      </c>
      <c r="O503" s="34">
        <v>1</v>
      </c>
      <c r="P503" s="1">
        <f>INT(O503*(H503+J503+K503))</f>
        <v>215</v>
      </c>
      <c r="Q503" s="1">
        <f>INT(J503*O503*1)</f>
        <v>85</v>
      </c>
      <c r="R503" s="1">
        <f>INT(J503*O503*0.7)</f>
        <v>59</v>
      </c>
      <c r="S503" s="1">
        <f>INT(K503*O503*1)</f>
        <v>30</v>
      </c>
      <c r="T503" s="1">
        <f>INT(K503*O503*0.7)</f>
        <v>21</v>
      </c>
      <c r="U503" s="1">
        <f>INT(L503*O503*1)</f>
        <v>85</v>
      </c>
      <c r="V503" s="1">
        <f>INT(L503*O503*0.7)</f>
        <v>59</v>
      </c>
      <c r="W503" s="1">
        <f>SUM(Q503,S503,U503)</f>
        <v>200</v>
      </c>
    </row>
    <row r="504" spans="2:23" hidden="1">
      <c r="B504" s="26"/>
      <c r="C504" s="16">
        <v>502</v>
      </c>
      <c r="D504" s="26"/>
      <c r="E504" s="26"/>
      <c r="F504" s="2" t="s">
        <v>502</v>
      </c>
      <c r="G504" s="4" t="str">
        <f>VLOOKUP(D504,兵种!B:D,2,0)</f>
        <v>老百姓</v>
      </c>
      <c r="H504" s="18">
        <f>VLOOKUP(D504,兵种!B:D,3,0)</f>
        <v>100</v>
      </c>
      <c r="I504" s="16" t="str">
        <f>VLOOKUP(E504,绝技!B:C,2,0)</f>
        <v>无</v>
      </c>
      <c r="J504" s="31">
        <v>67</v>
      </c>
      <c r="K504" s="31">
        <v>69</v>
      </c>
      <c r="L504" s="31">
        <v>72</v>
      </c>
      <c r="M504" s="33">
        <v>44</v>
      </c>
      <c r="N504" s="1">
        <f>SUM(J504:M504)</f>
        <v>252</v>
      </c>
      <c r="O504" s="34">
        <v>1</v>
      </c>
      <c r="P504" s="1">
        <f>INT(O504*(H504+J504+K504))</f>
        <v>236</v>
      </c>
      <c r="Q504" s="1">
        <f>INT(J504*O504*1)</f>
        <v>67</v>
      </c>
      <c r="R504" s="1">
        <f>INT(J504*O504*0.7)</f>
        <v>46</v>
      </c>
      <c r="S504" s="1">
        <f>INT(K504*O504*1)</f>
        <v>69</v>
      </c>
      <c r="T504" s="1">
        <f>INT(K504*O504*0.7)</f>
        <v>48</v>
      </c>
      <c r="U504" s="1">
        <f>INT(L504*O504*1)</f>
        <v>72</v>
      </c>
      <c r="V504" s="1">
        <f>INT(L504*O504*0.7)</f>
        <v>50</v>
      </c>
      <c r="W504" s="1">
        <f>SUM(Q504,S504,U504)</f>
        <v>208</v>
      </c>
    </row>
    <row r="505" spans="2:23" hidden="1">
      <c r="B505" s="26"/>
      <c r="C505" s="16">
        <v>503</v>
      </c>
      <c r="D505" s="26"/>
      <c r="E505" s="26"/>
      <c r="F505" s="2" t="s">
        <v>503</v>
      </c>
      <c r="G505" s="4" t="str">
        <f>VLOOKUP(D505,兵种!B:D,2,0)</f>
        <v>老百姓</v>
      </c>
      <c r="H505" s="18">
        <f>VLOOKUP(D505,兵种!B:D,3,0)</f>
        <v>100</v>
      </c>
      <c r="I505" s="16" t="str">
        <f>VLOOKUP(E505,绝技!B:C,2,0)</f>
        <v>无</v>
      </c>
      <c r="J505" s="31">
        <v>49</v>
      </c>
      <c r="K505" s="31">
        <v>65</v>
      </c>
      <c r="L505" s="31">
        <v>25</v>
      </c>
      <c r="M505" s="33">
        <v>27</v>
      </c>
      <c r="N505" s="1">
        <f>SUM(J505:M505)</f>
        <v>166</v>
      </c>
      <c r="O505" s="34">
        <v>1</v>
      </c>
      <c r="P505" s="1">
        <f>INT(O505*(H505+J505+K505))</f>
        <v>214</v>
      </c>
      <c r="Q505" s="1">
        <f>INT(J505*O505*1)</f>
        <v>49</v>
      </c>
      <c r="R505" s="1">
        <f>INT(J505*O505*0.7)</f>
        <v>34</v>
      </c>
      <c r="S505" s="1">
        <f>INT(K505*O505*1)</f>
        <v>65</v>
      </c>
      <c r="T505" s="1">
        <f>INT(K505*O505*0.7)</f>
        <v>45</v>
      </c>
      <c r="U505" s="1">
        <f>INT(L505*O505*1)</f>
        <v>25</v>
      </c>
      <c r="V505" s="1">
        <f>INT(L505*O505*0.7)</f>
        <v>17</v>
      </c>
      <c r="W505" s="1">
        <f>SUM(Q505,S505,U505)</f>
        <v>139</v>
      </c>
    </row>
    <row r="506" spans="2:23" hidden="1">
      <c r="B506" s="26"/>
      <c r="C506" s="16">
        <v>504</v>
      </c>
      <c r="D506" s="26"/>
      <c r="E506" s="26"/>
      <c r="F506" s="2" t="s">
        <v>504</v>
      </c>
      <c r="G506" s="4" t="str">
        <f>VLOOKUP(D506,兵种!B:D,2,0)</f>
        <v>老百姓</v>
      </c>
      <c r="H506" s="18">
        <f>VLOOKUP(D506,兵种!B:D,3,0)</f>
        <v>100</v>
      </c>
      <c r="I506" s="16" t="str">
        <f>VLOOKUP(E506,绝技!B:C,2,0)</f>
        <v>无</v>
      </c>
      <c r="J506" s="31">
        <v>8</v>
      </c>
      <c r="K506" s="31">
        <v>9</v>
      </c>
      <c r="L506" s="31">
        <v>70</v>
      </c>
      <c r="M506" s="33">
        <v>79</v>
      </c>
      <c r="N506" s="1">
        <f>SUM(J506:M506)</f>
        <v>166</v>
      </c>
      <c r="O506" s="34">
        <v>1</v>
      </c>
      <c r="P506" s="1">
        <f>INT(O506*(H506+J506+K506))</f>
        <v>117</v>
      </c>
      <c r="Q506" s="1">
        <f>INT(J506*O506*1)</f>
        <v>8</v>
      </c>
      <c r="R506" s="1">
        <f>INT(J506*O506*0.7)</f>
        <v>5</v>
      </c>
      <c r="S506" s="1">
        <f>INT(K506*O506*1)</f>
        <v>9</v>
      </c>
      <c r="T506" s="1">
        <f>INT(K506*O506*0.7)</f>
        <v>6</v>
      </c>
      <c r="U506" s="1">
        <f>INT(L506*O506*1)</f>
        <v>70</v>
      </c>
      <c r="V506" s="1">
        <f>INT(L506*O506*0.7)</f>
        <v>49</v>
      </c>
      <c r="W506" s="1">
        <f>SUM(Q506,S506,U506)</f>
        <v>87</v>
      </c>
    </row>
    <row r="507" spans="2:23" hidden="1">
      <c r="B507" s="26"/>
      <c r="C507" s="16">
        <v>505</v>
      </c>
      <c r="D507" s="26">
        <v>3</v>
      </c>
      <c r="E507" s="26"/>
      <c r="F507" s="2" t="s">
        <v>505</v>
      </c>
      <c r="G507" s="4" t="str">
        <f>VLOOKUP(D507,兵种!B:D,2,0)</f>
        <v>战弓骑</v>
      </c>
      <c r="H507" s="18">
        <f>VLOOKUP(D507,兵种!B:D,3,0)</f>
        <v>200</v>
      </c>
      <c r="I507" s="16" t="str">
        <f>VLOOKUP(E507,绝技!B:C,2,0)</f>
        <v>无</v>
      </c>
      <c r="J507" s="31">
        <v>78</v>
      </c>
      <c r="K507" s="31">
        <v>88</v>
      </c>
      <c r="L507" s="31">
        <v>53</v>
      </c>
      <c r="M507" s="33">
        <v>46</v>
      </c>
      <c r="N507" s="1">
        <f>SUM(J507:M507)</f>
        <v>265</v>
      </c>
      <c r="O507" s="34">
        <v>1</v>
      </c>
      <c r="P507" s="1">
        <f>INT(O507*(H507+J507+K507))</f>
        <v>366</v>
      </c>
      <c r="Q507" s="1">
        <f>INT(J507*O507*1)</f>
        <v>78</v>
      </c>
      <c r="R507" s="1">
        <f>INT(J507*O507*0.7)</f>
        <v>54</v>
      </c>
      <c r="S507" s="1">
        <f>INT(K507*O507*1)</f>
        <v>88</v>
      </c>
      <c r="T507" s="1">
        <f>INT(K507*O507*0.7)</f>
        <v>61</v>
      </c>
      <c r="U507" s="1">
        <f>INT(L507*O507*1)</f>
        <v>53</v>
      </c>
      <c r="V507" s="1">
        <f>INT(L507*O507*0.7)</f>
        <v>37</v>
      </c>
      <c r="W507" s="1">
        <f>SUM(Q507,S507,U507)</f>
        <v>219</v>
      </c>
    </row>
    <row r="508" spans="2:23" hidden="1">
      <c r="B508" s="26"/>
      <c r="C508" s="16">
        <v>506</v>
      </c>
      <c r="D508" s="26"/>
      <c r="E508" s="26"/>
      <c r="F508" s="2" t="s">
        <v>506</v>
      </c>
      <c r="G508" s="4" t="str">
        <f>VLOOKUP(D508,兵种!B:D,2,0)</f>
        <v>老百姓</v>
      </c>
      <c r="H508" s="18">
        <f>VLOOKUP(D508,兵种!B:D,3,0)</f>
        <v>100</v>
      </c>
      <c r="I508" s="16" t="str">
        <f>VLOOKUP(E508,绝技!B:C,2,0)</f>
        <v>无</v>
      </c>
      <c r="J508" s="31">
        <v>71</v>
      </c>
      <c r="K508" s="31">
        <v>74</v>
      </c>
      <c r="L508" s="31">
        <v>16</v>
      </c>
      <c r="M508" s="33">
        <v>23</v>
      </c>
      <c r="N508" s="1">
        <f>SUM(J508:M508)</f>
        <v>184</v>
      </c>
      <c r="O508" s="34">
        <v>1</v>
      </c>
      <c r="P508" s="1">
        <f>INT(O508*(H508+J508+K508))</f>
        <v>245</v>
      </c>
      <c r="Q508" s="1">
        <f>INT(J508*O508*1)</f>
        <v>71</v>
      </c>
      <c r="R508" s="1">
        <f>INT(J508*O508*0.7)</f>
        <v>49</v>
      </c>
      <c r="S508" s="1">
        <f>INT(K508*O508*1)</f>
        <v>74</v>
      </c>
      <c r="T508" s="1">
        <f>INT(K508*O508*0.7)</f>
        <v>51</v>
      </c>
      <c r="U508" s="1">
        <f>INT(L508*O508*1)</f>
        <v>16</v>
      </c>
      <c r="V508" s="1">
        <f>INT(L508*O508*0.7)</f>
        <v>11</v>
      </c>
      <c r="W508" s="1">
        <f>SUM(Q508,S508,U508)</f>
        <v>161</v>
      </c>
    </row>
    <row r="509" spans="2:23" hidden="1">
      <c r="B509" s="26"/>
      <c r="C509" s="16">
        <v>507</v>
      </c>
      <c r="D509" s="26"/>
      <c r="E509" s="26"/>
      <c r="F509" s="2" t="s">
        <v>507</v>
      </c>
      <c r="G509" s="4" t="str">
        <f>VLOOKUP(D509,兵种!B:D,2,0)</f>
        <v>老百姓</v>
      </c>
      <c r="H509" s="18">
        <f>VLOOKUP(D509,兵种!B:D,3,0)</f>
        <v>100</v>
      </c>
      <c r="I509" s="16" t="str">
        <f>VLOOKUP(E509,绝技!B:C,2,0)</f>
        <v>无</v>
      </c>
      <c r="J509" s="31">
        <v>68</v>
      </c>
      <c r="K509" s="31">
        <v>73</v>
      </c>
      <c r="L509" s="31">
        <v>48</v>
      </c>
      <c r="M509" s="33">
        <v>45</v>
      </c>
      <c r="N509" s="1">
        <f>SUM(J509:M509)</f>
        <v>234</v>
      </c>
      <c r="O509" s="34">
        <v>1</v>
      </c>
      <c r="P509" s="1">
        <f>INT(O509*(H509+J509+K509))</f>
        <v>241</v>
      </c>
      <c r="Q509" s="1">
        <f>INT(J509*O509*1)</f>
        <v>68</v>
      </c>
      <c r="R509" s="1">
        <f>INT(J509*O509*0.7)</f>
        <v>47</v>
      </c>
      <c r="S509" s="1">
        <f>INT(K509*O509*1)</f>
        <v>73</v>
      </c>
      <c r="T509" s="1">
        <f>INT(K509*O509*0.7)</f>
        <v>51</v>
      </c>
      <c r="U509" s="1">
        <f>INT(L509*O509*1)</f>
        <v>48</v>
      </c>
      <c r="V509" s="1">
        <f>INT(L509*O509*0.7)</f>
        <v>33</v>
      </c>
      <c r="W509" s="1">
        <f>SUM(Q509,S509,U509)</f>
        <v>189</v>
      </c>
    </row>
    <row r="510" spans="2:23" hidden="1">
      <c r="B510" s="26"/>
      <c r="C510" s="16">
        <v>508</v>
      </c>
      <c r="D510" s="26"/>
      <c r="E510" s="26"/>
      <c r="F510" s="2" t="s">
        <v>508</v>
      </c>
      <c r="G510" s="4" t="str">
        <f>VLOOKUP(D510,兵种!B:D,2,0)</f>
        <v>老百姓</v>
      </c>
      <c r="H510" s="18">
        <f>VLOOKUP(D510,兵种!B:D,3,0)</f>
        <v>100</v>
      </c>
      <c r="I510" s="16" t="str">
        <f>VLOOKUP(E510,绝技!B:C,2,0)</f>
        <v>无</v>
      </c>
      <c r="J510" s="31">
        <v>2</v>
      </c>
      <c r="K510" s="31">
        <v>7</v>
      </c>
      <c r="L510" s="31">
        <v>60</v>
      </c>
      <c r="M510" s="33">
        <v>70</v>
      </c>
      <c r="N510" s="1">
        <f>SUM(J510:M510)</f>
        <v>139</v>
      </c>
      <c r="O510" s="34">
        <v>1</v>
      </c>
      <c r="P510" s="1">
        <f>INT(O510*(H510+J510+K510))</f>
        <v>109</v>
      </c>
      <c r="Q510" s="1">
        <f>INT(J510*O510*1)</f>
        <v>2</v>
      </c>
      <c r="R510" s="1">
        <f>INT(J510*O510*0.7)</f>
        <v>1</v>
      </c>
      <c r="S510" s="1">
        <f>INT(K510*O510*1)</f>
        <v>7</v>
      </c>
      <c r="T510" s="1">
        <f>INT(K510*O510*0.7)</f>
        <v>4</v>
      </c>
      <c r="U510" s="1">
        <f>INT(L510*O510*1)</f>
        <v>60</v>
      </c>
      <c r="V510" s="1">
        <f>INT(L510*O510*0.7)</f>
        <v>42</v>
      </c>
      <c r="W510" s="1">
        <f>SUM(Q510,S510,U510)</f>
        <v>69</v>
      </c>
    </row>
    <row r="511" spans="2:23" hidden="1">
      <c r="B511" s="26"/>
      <c r="C511" s="16">
        <v>509</v>
      </c>
      <c r="D511" s="26"/>
      <c r="E511" s="26"/>
      <c r="F511" s="2" t="s">
        <v>509</v>
      </c>
      <c r="G511" s="4" t="str">
        <f>VLOOKUP(D511,兵种!B:D,2,0)</f>
        <v>老百姓</v>
      </c>
      <c r="H511" s="18">
        <f>VLOOKUP(D511,兵种!B:D,3,0)</f>
        <v>100</v>
      </c>
      <c r="I511" s="16" t="str">
        <f>VLOOKUP(E511,绝技!B:C,2,0)</f>
        <v>无</v>
      </c>
      <c r="J511" s="31">
        <v>71</v>
      </c>
      <c r="K511" s="31">
        <v>74</v>
      </c>
      <c r="L511" s="31">
        <v>52</v>
      </c>
      <c r="M511" s="33">
        <v>25</v>
      </c>
      <c r="N511" s="1">
        <f>SUM(J511:M511)</f>
        <v>222</v>
      </c>
      <c r="O511" s="34">
        <v>1</v>
      </c>
      <c r="P511" s="1">
        <f>INT(O511*(H511+J511+K511))</f>
        <v>245</v>
      </c>
      <c r="Q511" s="1">
        <f>INT(J511*O511*1)</f>
        <v>71</v>
      </c>
      <c r="R511" s="1">
        <f>INT(J511*O511*0.7)</f>
        <v>49</v>
      </c>
      <c r="S511" s="1">
        <f>INT(K511*O511*1)</f>
        <v>74</v>
      </c>
      <c r="T511" s="1">
        <f>INT(K511*O511*0.7)</f>
        <v>51</v>
      </c>
      <c r="U511" s="1">
        <f>INT(L511*O511*1)</f>
        <v>52</v>
      </c>
      <c r="V511" s="1">
        <f>INT(L511*O511*0.7)</f>
        <v>36</v>
      </c>
      <c r="W511" s="1">
        <f>SUM(Q511,S511,U511)</f>
        <v>197</v>
      </c>
    </row>
    <row r="512" spans="2:23" hidden="1">
      <c r="B512" s="26"/>
      <c r="C512" s="16">
        <v>510</v>
      </c>
      <c r="D512" s="26"/>
      <c r="E512" s="26"/>
      <c r="F512" s="2" t="s">
        <v>510</v>
      </c>
      <c r="G512" s="4" t="str">
        <f>VLOOKUP(D512,兵种!B:D,2,0)</f>
        <v>老百姓</v>
      </c>
      <c r="H512" s="18">
        <f>VLOOKUP(D512,兵种!B:D,3,0)</f>
        <v>100</v>
      </c>
      <c r="I512" s="16" t="str">
        <f>VLOOKUP(E512,绝技!B:C,2,0)</f>
        <v>无</v>
      </c>
      <c r="J512" s="31">
        <v>38</v>
      </c>
      <c r="K512" s="31">
        <v>52</v>
      </c>
      <c r="L512" s="31">
        <v>31</v>
      </c>
      <c r="M512" s="33">
        <v>51</v>
      </c>
      <c r="N512" s="1">
        <f>SUM(J512:M512)</f>
        <v>172</v>
      </c>
      <c r="O512" s="34">
        <v>1</v>
      </c>
      <c r="P512" s="1">
        <f>INT(O512*(H512+J512+K512))</f>
        <v>190</v>
      </c>
      <c r="Q512" s="1">
        <f>INT(J512*O512*1)</f>
        <v>38</v>
      </c>
      <c r="R512" s="1">
        <f>INT(J512*O512*0.7)</f>
        <v>26</v>
      </c>
      <c r="S512" s="1">
        <f>INT(K512*O512*1)</f>
        <v>52</v>
      </c>
      <c r="T512" s="1">
        <f>INT(K512*O512*0.7)</f>
        <v>36</v>
      </c>
      <c r="U512" s="1">
        <f>INT(L512*O512*1)</f>
        <v>31</v>
      </c>
      <c r="V512" s="1">
        <f>INT(L512*O512*0.7)</f>
        <v>21</v>
      </c>
      <c r="W512" s="1">
        <f>SUM(Q512,S512,U512)</f>
        <v>121</v>
      </c>
    </row>
    <row r="513" spans="2:23" hidden="1">
      <c r="B513" s="26"/>
      <c r="C513" s="16">
        <v>511</v>
      </c>
      <c r="D513" s="26">
        <v>6</v>
      </c>
      <c r="E513" s="26"/>
      <c r="F513" s="2" t="s">
        <v>511</v>
      </c>
      <c r="G513" s="4" t="str">
        <f>VLOOKUP(D513,兵种!B:D,2,0)</f>
        <v>谋略家</v>
      </c>
      <c r="H513" s="18">
        <f>VLOOKUP(D513,兵种!B:D,3,0)</f>
        <v>150</v>
      </c>
      <c r="I513" s="16" t="str">
        <f>VLOOKUP(E513,绝技!B:C,2,0)</f>
        <v>无</v>
      </c>
      <c r="J513" s="31">
        <v>61</v>
      </c>
      <c r="K513" s="31">
        <v>67</v>
      </c>
      <c r="L513" s="31">
        <v>87</v>
      </c>
      <c r="M513" s="33">
        <v>68</v>
      </c>
      <c r="N513" s="1">
        <f>SUM(J513:M513)</f>
        <v>283</v>
      </c>
      <c r="O513" s="34">
        <v>1</v>
      </c>
      <c r="P513" s="1">
        <f>INT(O513*(H513+J513+K513))</f>
        <v>278</v>
      </c>
      <c r="Q513" s="1">
        <f>INT(J513*O513*1)</f>
        <v>61</v>
      </c>
      <c r="R513" s="1">
        <f>INT(J513*O513*0.7)</f>
        <v>42</v>
      </c>
      <c r="S513" s="1">
        <f>INT(K513*O513*1)</f>
        <v>67</v>
      </c>
      <c r="T513" s="1">
        <f>INT(K513*O513*0.7)</f>
        <v>46</v>
      </c>
      <c r="U513" s="1">
        <f>INT(L513*O513*1)</f>
        <v>87</v>
      </c>
      <c r="V513" s="1">
        <f>INT(L513*O513*0.7)</f>
        <v>60</v>
      </c>
      <c r="W513" s="1">
        <f>SUM(Q513,S513,U513)</f>
        <v>215</v>
      </c>
    </row>
    <row r="514" spans="2:23" hidden="1">
      <c r="B514" s="26"/>
      <c r="C514" s="16">
        <v>512</v>
      </c>
      <c r="D514" s="26">
        <v>2</v>
      </c>
      <c r="E514" s="26"/>
      <c r="F514" s="2" t="s">
        <v>512</v>
      </c>
      <c r="G514" s="4" t="str">
        <f>VLOOKUP(D514,兵种!B:D,2,0)</f>
        <v>亲卫队</v>
      </c>
      <c r="H514" s="18">
        <f>VLOOKUP(D514,兵种!B:D,3,0)</f>
        <v>200</v>
      </c>
      <c r="I514" s="16" t="str">
        <f>VLOOKUP(E514,绝技!B:C,2,0)</f>
        <v>无</v>
      </c>
      <c r="J514" s="31">
        <v>81</v>
      </c>
      <c r="K514" s="31">
        <v>85</v>
      </c>
      <c r="L514" s="31">
        <v>56</v>
      </c>
      <c r="M514" s="33">
        <v>54</v>
      </c>
      <c r="N514" s="1">
        <f>SUM(J514:M514)</f>
        <v>276</v>
      </c>
      <c r="O514" s="34">
        <v>1</v>
      </c>
      <c r="P514" s="1">
        <f>INT(O514*(H514+J514+K514))</f>
        <v>366</v>
      </c>
      <c r="Q514" s="1">
        <f>INT(J514*O514*1)</f>
        <v>81</v>
      </c>
      <c r="R514" s="1">
        <f>INT(J514*O514*0.7)</f>
        <v>56</v>
      </c>
      <c r="S514" s="1">
        <f>INT(K514*O514*1)</f>
        <v>85</v>
      </c>
      <c r="T514" s="1">
        <f>INT(K514*O514*0.7)</f>
        <v>59</v>
      </c>
      <c r="U514" s="1">
        <f>INT(L514*O514*1)</f>
        <v>56</v>
      </c>
      <c r="V514" s="1">
        <f>INT(L514*O514*0.7)</f>
        <v>39</v>
      </c>
      <c r="W514" s="1">
        <f>SUM(Q514,S514,U514)</f>
        <v>222</v>
      </c>
    </row>
    <row r="515" spans="2:23" hidden="1">
      <c r="B515" s="26"/>
      <c r="C515" s="16">
        <v>513</v>
      </c>
      <c r="D515" s="26"/>
      <c r="E515" s="26"/>
      <c r="F515" s="2" t="s">
        <v>513</v>
      </c>
      <c r="G515" s="4" t="str">
        <f>VLOOKUP(D515,兵种!B:D,2,0)</f>
        <v>老百姓</v>
      </c>
      <c r="H515" s="18">
        <f>VLOOKUP(D515,兵种!B:D,3,0)</f>
        <v>100</v>
      </c>
      <c r="I515" s="16" t="str">
        <f>VLOOKUP(E515,绝技!B:C,2,0)</f>
        <v>无</v>
      </c>
      <c r="J515" s="31">
        <v>67</v>
      </c>
      <c r="K515" s="31">
        <v>77</v>
      </c>
      <c r="L515" s="31">
        <v>64</v>
      </c>
      <c r="M515" s="33">
        <v>36</v>
      </c>
      <c r="N515" s="1">
        <f>SUM(J515:M515)</f>
        <v>244</v>
      </c>
      <c r="O515" s="34">
        <v>1</v>
      </c>
      <c r="P515" s="1">
        <f>INT(O515*(H515+J515+K515))</f>
        <v>244</v>
      </c>
      <c r="Q515" s="1">
        <f>INT(J515*O515*1)</f>
        <v>67</v>
      </c>
      <c r="R515" s="1">
        <f>INT(J515*O515*0.7)</f>
        <v>46</v>
      </c>
      <c r="S515" s="1">
        <f>INT(K515*O515*1)</f>
        <v>77</v>
      </c>
      <c r="T515" s="1">
        <f>INT(K515*O515*0.7)</f>
        <v>53</v>
      </c>
      <c r="U515" s="1">
        <f>INT(L515*O515*1)</f>
        <v>64</v>
      </c>
      <c r="V515" s="1">
        <f>INT(L515*O515*0.7)</f>
        <v>44</v>
      </c>
      <c r="W515" s="1">
        <f>SUM(Q515,S515,U515)</f>
        <v>208</v>
      </c>
    </row>
    <row r="516" spans="2:23" hidden="1">
      <c r="B516" s="26"/>
      <c r="C516" s="16">
        <v>514</v>
      </c>
      <c r="D516" s="26"/>
      <c r="E516" s="26"/>
      <c r="F516" s="2" t="s">
        <v>513</v>
      </c>
      <c r="G516" s="4" t="str">
        <f>VLOOKUP(D516,兵种!B:D,2,0)</f>
        <v>老百姓</v>
      </c>
      <c r="H516" s="18">
        <f>VLOOKUP(D516,兵种!B:D,3,0)</f>
        <v>100</v>
      </c>
      <c r="I516" s="16" t="str">
        <f>VLOOKUP(E516,绝技!B:C,2,0)</f>
        <v>无</v>
      </c>
      <c r="J516" s="31">
        <v>78</v>
      </c>
      <c r="K516" s="31">
        <v>72</v>
      </c>
      <c r="L516" s="31">
        <v>68</v>
      </c>
      <c r="M516" s="33">
        <v>78</v>
      </c>
      <c r="N516" s="1">
        <f>SUM(J516:M516)</f>
        <v>296</v>
      </c>
      <c r="O516" s="34">
        <v>1</v>
      </c>
      <c r="P516" s="1">
        <f>INT(O516*(H516+J516+K516))</f>
        <v>250</v>
      </c>
      <c r="Q516" s="1">
        <f>INT(J516*O516*1)</f>
        <v>78</v>
      </c>
      <c r="R516" s="1">
        <f>INT(J516*O516*0.7)</f>
        <v>54</v>
      </c>
      <c r="S516" s="1">
        <f>INT(K516*O516*1)</f>
        <v>72</v>
      </c>
      <c r="T516" s="1">
        <f>INT(K516*O516*0.7)</f>
        <v>50</v>
      </c>
      <c r="U516" s="1">
        <f>INT(L516*O516*1)</f>
        <v>68</v>
      </c>
      <c r="V516" s="1">
        <f>INT(L516*O516*0.7)</f>
        <v>47</v>
      </c>
      <c r="W516" s="1">
        <f>SUM(Q516,S516,U516)</f>
        <v>218</v>
      </c>
    </row>
    <row r="517" spans="2:23" hidden="1">
      <c r="B517" s="26"/>
      <c r="C517" s="16">
        <v>515</v>
      </c>
      <c r="D517" s="26">
        <v>2</v>
      </c>
      <c r="E517" s="26"/>
      <c r="F517" s="2" t="s">
        <v>514</v>
      </c>
      <c r="G517" s="4" t="str">
        <f>VLOOKUP(D517,兵种!B:D,2,0)</f>
        <v>亲卫队</v>
      </c>
      <c r="H517" s="18">
        <f>VLOOKUP(D517,兵种!B:D,3,0)</f>
        <v>200</v>
      </c>
      <c r="I517" s="16" t="str">
        <f>VLOOKUP(E517,绝技!B:C,2,0)</f>
        <v>无</v>
      </c>
      <c r="J517" s="31">
        <v>91</v>
      </c>
      <c r="K517" s="31">
        <v>112</v>
      </c>
      <c r="L517" s="31">
        <v>44</v>
      </c>
      <c r="M517" s="33">
        <v>26</v>
      </c>
      <c r="N517" s="1">
        <f>SUM(J517:M517)</f>
        <v>273</v>
      </c>
      <c r="O517" s="34">
        <v>1</v>
      </c>
      <c r="P517" s="1">
        <f>INT(O517*(H517+J517+K517))</f>
        <v>403</v>
      </c>
      <c r="Q517" s="1">
        <f>INT(J517*O517*1)</f>
        <v>91</v>
      </c>
      <c r="R517" s="1">
        <f>INT(J517*O517*0.7)</f>
        <v>63</v>
      </c>
      <c r="S517" s="1">
        <f>INT(K517*O517*1)</f>
        <v>112</v>
      </c>
      <c r="T517" s="1">
        <f>INT(K517*O517*0.7)</f>
        <v>78</v>
      </c>
      <c r="U517" s="1">
        <f>INT(L517*O517*1)</f>
        <v>44</v>
      </c>
      <c r="V517" s="1">
        <f>INT(L517*O517*0.7)</f>
        <v>30</v>
      </c>
      <c r="W517" s="1">
        <f>SUM(Q517,S517,U517)</f>
        <v>247</v>
      </c>
    </row>
    <row r="518" spans="2:23" hidden="1">
      <c r="B518" s="26"/>
      <c r="C518" s="16">
        <v>516</v>
      </c>
      <c r="D518" s="26"/>
      <c r="E518" s="26"/>
      <c r="F518" s="2" t="s">
        <v>515</v>
      </c>
      <c r="G518" s="4" t="str">
        <f>VLOOKUP(D518,兵种!B:D,2,0)</f>
        <v>老百姓</v>
      </c>
      <c r="H518" s="18">
        <f>VLOOKUP(D518,兵种!B:D,3,0)</f>
        <v>100</v>
      </c>
      <c r="I518" s="16" t="str">
        <f>VLOOKUP(E518,绝技!B:C,2,0)</f>
        <v>无</v>
      </c>
      <c r="J518" s="31">
        <v>70</v>
      </c>
      <c r="K518" s="31">
        <v>62</v>
      </c>
      <c r="L518" s="31">
        <v>56</v>
      </c>
      <c r="M518" s="33">
        <v>52</v>
      </c>
      <c r="N518" s="1">
        <f>SUM(J518:M518)</f>
        <v>240</v>
      </c>
      <c r="O518" s="34">
        <v>1</v>
      </c>
      <c r="P518" s="1">
        <f>INT(O518*(H518+J518+K518))</f>
        <v>232</v>
      </c>
      <c r="Q518" s="1">
        <f>INT(J518*O518*1)</f>
        <v>70</v>
      </c>
      <c r="R518" s="1">
        <f>INT(J518*O518*0.7)</f>
        <v>49</v>
      </c>
      <c r="S518" s="1">
        <f>INT(K518*O518*1)</f>
        <v>62</v>
      </c>
      <c r="T518" s="1">
        <f>INT(K518*O518*0.7)</f>
        <v>43</v>
      </c>
      <c r="U518" s="1">
        <f>INT(L518*O518*1)</f>
        <v>56</v>
      </c>
      <c r="V518" s="1">
        <f>INT(L518*O518*0.7)</f>
        <v>39</v>
      </c>
      <c r="W518" s="1">
        <f>SUM(Q518,S518,U518)</f>
        <v>188</v>
      </c>
    </row>
    <row r="519" spans="2:23" hidden="1">
      <c r="B519" s="26"/>
      <c r="C519" s="16">
        <v>517</v>
      </c>
      <c r="D519" s="26">
        <v>2</v>
      </c>
      <c r="E519" s="26"/>
      <c r="F519" s="2" t="s">
        <v>516</v>
      </c>
      <c r="G519" s="4" t="str">
        <f>VLOOKUP(D519,兵种!B:D,2,0)</f>
        <v>亲卫队</v>
      </c>
      <c r="H519" s="18">
        <f>VLOOKUP(D519,兵种!B:D,3,0)</f>
        <v>200</v>
      </c>
      <c r="I519" s="16" t="str">
        <f>VLOOKUP(E519,绝技!B:C,2,0)</f>
        <v>无</v>
      </c>
      <c r="J519" s="31">
        <v>82</v>
      </c>
      <c r="K519" s="31">
        <v>80</v>
      </c>
      <c r="L519" s="31">
        <v>51</v>
      </c>
      <c r="M519" s="33">
        <v>59</v>
      </c>
      <c r="N519" s="1">
        <f>SUM(J519:M519)</f>
        <v>272</v>
      </c>
      <c r="O519" s="34">
        <v>1</v>
      </c>
      <c r="P519" s="1">
        <f>INT(O519*(H519+J519+K519))</f>
        <v>362</v>
      </c>
      <c r="Q519" s="1">
        <f>INT(J519*O519*1)</f>
        <v>82</v>
      </c>
      <c r="R519" s="1">
        <f>INT(J519*O519*0.7)</f>
        <v>57</v>
      </c>
      <c r="S519" s="1">
        <f>INT(K519*O519*1)</f>
        <v>80</v>
      </c>
      <c r="T519" s="1">
        <f>INT(K519*O519*0.7)</f>
        <v>56</v>
      </c>
      <c r="U519" s="1">
        <f>INT(L519*O519*1)</f>
        <v>51</v>
      </c>
      <c r="V519" s="1">
        <f>INT(L519*O519*0.7)</f>
        <v>35</v>
      </c>
      <c r="W519" s="1">
        <f>SUM(Q519,S519,U519)</f>
        <v>213</v>
      </c>
    </row>
    <row r="520" spans="2:23" hidden="1">
      <c r="B520" s="26"/>
      <c r="C520" s="16">
        <v>518</v>
      </c>
      <c r="D520" s="26"/>
      <c r="E520" s="26"/>
      <c r="F520" s="2" t="s">
        <v>517</v>
      </c>
      <c r="G520" s="4" t="str">
        <f>VLOOKUP(D520,兵种!B:D,2,0)</f>
        <v>老百姓</v>
      </c>
      <c r="H520" s="18">
        <f>VLOOKUP(D520,兵种!B:D,3,0)</f>
        <v>100</v>
      </c>
      <c r="I520" s="16" t="str">
        <f>VLOOKUP(E520,绝技!B:C,2,0)</f>
        <v>无</v>
      </c>
      <c r="J520" s="31">
        <v>19</v>
      </c>
      <c r="K520" s="31">
        <v>12</v>
      </c>
      <c r="L520" s="31">
        <v>7</v>
      </c>
      <c r="M520" s="33">
        <v>35</v>
      </c>
      <c r="N520" s="1">
        <f>SUM(J520:M520)</f>
        <v>73</v>
      </c>
      <c r="O520" s="34">
        <v>1</v>
      </c>
      <c r="P520" s="1">
        <f>INT(O520*(H520+J520+K520))</f>
        <v>131</v>
      </c>
      <c r="Q520" s="1">
        <f>INT(J520*O520*1)</f>
        <v>19</v>
      </c>
      <c r="R520" s="1">
        <f>INT(J520*O520*0.7)</f>
        <v>13</v>
      </c>
      <c r="S520" s="1">
        <f>INT(K520*O520*1)</f>
        <v>12</v>
      </c>
      <c r="T520" s="1">
        <f>INT(K520*O520*0.7)</f>
        <v>8</v>
      </c>
      <c r="U520" s="1">
        <f>INT(L520*O520*1)</f>
        <v>7</v>
      </c>
      <c r="V520" s="1">
        <f>INT(L520*O520*0.7)</f>
        <v>4</v>
      </c>
      <c r="W520" s="1">
        <f>SUM(Q520,S520,U520)</f>
        <v>38</v>
      </c>
    </row>
    <row r="521" spans="2:23" hidden="1">
      <c r="B521" s="26"/>
      <c r="C521" s="16">
        <v>519</v>
      </c>
      <c r="D521" s="26">
        <v>6</v>
      </c>
      <c r="E521" s="26"/>
      <c r="F521" s="2" t="s">
        <v>518</v>
      </c>
      <c r="G521" s="4" t="str">
        <f>VLOOKUP(D521,兵种!B:D,2,0)</f>
        <v>谋略家</v>
      </c>
      <c r="H521" s="18">
        <f>VLOOKUP(D521,兵种!B:D,3,0)</f>
        <v>150</v>
      </c>
      <c r="I521" s="16" t="str">
        <f>VLOOKUP(E521,绝技!B:C,2,0)</f>
        <v>无</v>
      </c>
      <c r="J521" s="31">
        <v>46</v>
      </c>
      <c r="K521" s="31">
        <v>23</v>
      </c>
      <c r="L521" s="31">
        <v>85</v>
      </c>
      <c r="M521" s="33">
        <v>94</v>
      </c>
      <c r="N521" s="1">
        <f>SUM(J521:M521)</f>
        <v>248</v>
      </c>
      <c r="O521" s="34">
        <v>1</v>
      </c>
      <c r="P521" s="1">
        <f>INT(O521*(H521+J521+K521))</f>
        <v>219</v>
      </c>
      <c r="Q521" s="1">
        <f>INT(J521*O521*1)</f>
        <v>46</v>
      </c>
      <c r="R521" s="1">
        <f>INT(J521*O521*0.7)</f>
        <v>32</v>
      </c>
      <c r="S521" s="1">
        <f>INT(K521*O521*1)</f>
        <v>23</v>
      </c>
      <c r="T521" s="1">
        <f>INT(K521*O521*0.7)</f>
        <v>16</v>
      </c>
      <c r="U521" s="1">
        <f>INT(L521*O521*1)</f>
        <v>85</v>
      </c>
      <c r="V521" s="1">
        <f>INT(L521*O521*0.7)</f>
        <v>59</v>
      </c>
      <c r="W521" s="1">
        <f>SUM(Q521,S521,U521)</f>
        <v>154</v>
      </c>
    </row>
    <row r="522" spans="2:23" hidden="1">
      <c r="B522" s="26"/>
      <c r="C522" s="16">
        <v>520</v>
      </c>
      <c r="D522" s="26"/>
      <c r="E522" s="26"/>
      <c r="F522" s="2" t="s">
        <v>519</v>
      </c>
      <c r="G522" s="4" t="str">
        <f>VLOOKUP(D522,兵种!B:D,2,0)</f>
        <v>老百姓</v>
      </c>
      <c r="H522" s="18">
        <f>VLOOKUP(D522,兵种!B:D,3,0)</f>
        <v>100</v>
      </c>
      <c r="I522" s="16" t="str">
        <f>VLOOKUP(E522,绝技!B:C,2,0)</f>
        <v>无</v>
      </c>
      <c r="J522" s="31">
        <v>21</v>
      </c>
      <c r="K522" s="31">
        <v>25</v>
      </c>
      <c r="L522" s="31">
        <v>71</v>
      </c>
      <c r="M522" s="33">
        <v>65</v>
      </c>
      <c r="N522" s="1">
        <f>SUM(J522:M522)</f>
        <v>182</v>
      </c>
      <c r="O522" s="34">
        <v>1</v>
      </c>
      <c r="P522" s="1">
        <f>INT(O522*(H522+J522+K522))</f>
        <v>146</v>
      </c>
      <c r="Q522" s="1">
        <f>INT(J522*O522*1)</f>
        <v>21</v>
      </c>
      <c r="R522" s="1">
        <f>INT(J522*O522*0.7)</f>
        <v>14</v>
      </c>
      <c r="S522" s="1">
        <f>INT(K522*O522*1)</f>
        <v>25</v>
      </c>
      <c r="T522" s="1">
        <f>INT(K522*O522*0.7)</f>
        <v>17</v>
      </c>
      <c r="U522" s="1">
        <f>INT(L522*O522*1)</f>
        <v>71</v>
      </c>
      <c r="V522" s="1">
        <f>INT(L522*O522*0.7)</f>
        <v>49</v>
      </c>
      <c r="W522" s="1">
        <f>SUM(Q522,S522,U522)</f>
        <v>117</v>
      </c>
    </row>
    <row r="523" spans="2:23" hidden="1">
      <c r="B523" s="26"/>
      <c r="C523" s="16">
        <v>521</v>
      </c>
      <c r="D523" s="26"/>
      <c r="E523" s="26"/>
      <c r="F523" s="2" t="s">
        <v>520</v>
      </c>
      <c r="G523" s="4" t="str">
        <f>VLOOKUP(D523,兵种!B:D,2,0)</f>
        <v>老百姓</v>
      </c>
      <c r="H523" s="18">
        <f>VLOOKUP(D523,兵种!B:D,3,0)</f>
        <v>100</v>
      </c>
      <c r="I523" s="16" t="str">
        <f>VLOOKUP(E523,绝技!B:C,2,0)</f>
        <v>无</v>
      </c>
      <c r="J523" s="31">
        <v>41</v>
      </c>
      <c r="K523" s="31">
        <v>24</v>
      </c>
      <c r="L523" s="31">
        <v>71</v>
      </c>
      <c r="M523" s="33">
        <v>77</v>
      </c>
      <c r="N523" s="1">
        <f>SUM(J523:M523)</f>
        <v>213</v>
      </c>
      <c r="O523" s="34">
        <v>1</v>
      </c>
      <c r="P523" s="1">
        <f>INT(O523*(H523+J523+K523))</f>
        <v>165</v>
      </c>
      <c r="Q523" s="1">
        <f>INT(J523*O523*1)</f>
        <v>41</v>
      </c>
      <c r="R523" s="1">
        <f>INT(J523*O523*0.7)</f>
        <v>28</v>
      </c>
      <c r="S523" s="1">
        <f>INT(K523*O523*1)</f>
        <v>24</v>
      </c>
      <c r="T523" s="1">
        <f>INT(K523*O523*0.7)</f>
        <v>16</v>
      </c>
      <c r="U523" s="1">
        <f>INT(L523*O523*1)</f>
        <v>71</v>
      </c>
      <c r="V523" s="1">
        <f>INT(L523*O523*0.7)</f>
        <v>49</v>
      </c>
      <c r="W523" s="1">
        <f>SUM(Q523,S523,U523)</f>
        <v>136</v>
      </c>
    </row>
    <row r="524" spans="2:23" hidden="1">
      <c r="B524" s="26"/>
      <c r="C524" s="16">
        <v>522</v>
      </c>
      <c r="D524" s="26"/>
      <c r="E524" s="26"/>
      <c r="F524" s="2" t="s">
        <v>521</v>
      </c>
      <c r="G524" s="4" t="str">
        <f>VLOOKUP(D524,兵种!B:D,2,0)</f>
        <v>老百姓</v>
      </c>
      <c r="H524" s="18">
        <f>VLOOKUP(D524,兵种!B:D,3,0)</f>
        <v>100</v>
      </c>
      <c r="I524" s="16" t="str">
        <f>VLOOKUP(E524,绝技!B:C,2,0)</f>
        <v>无</v>
      </c>
      <c r="J524" s="31">
        <v>23</v>
      </c>
      <c r="K524" s="31">
        <v>22</v>
      </c>
      <c r="L524" s="31">
        <v>72</v>
      </c>
      <c r="M524" s="33">
        <v>69</v>
      </c>
      <c r="N524" s="1">
        <f>SUM(J524:M524)</f>
        <v>186</v>
      </c>
      <c r="O524" s="34">
        <v>1</v>
      </c>
      <c r="P524" s="1">
        <f>INT(O524*(H524+J524+K524))</f>
        <v>145</v>
      </c>
      <c r="Q524" s="1">
        <f>INT(J524*O524*1)</f>
        <v>23</v>
      </c>
      <c r="R524" s="1">
        <f>INT(J524*O524*0.7)</f>
        <v>16</v>
      </c>
      <c r="S524" s="1">
        <f>INT(K524*O524*1)</f>
        <v>22</v>
      </c>
      <c r="T524" s="1">
        <f>INT(K524*O524*0.7)</f>
        <v>15</v>
      </c>
      <c r="U524" s="1">
        <f>INT(L524*O524*1)</f>
        <v>72</v>
      </c>
      <c r="V524" s="1">
        <f>INT(L524*O524*0.7)</f>
        <v>50</v>
      </c>
      <c r="W524" s="1">
        <f>SUM(Q524,S524,U524)</f>
        <v>117</v>
      </c>
    </row>
    <row r="525" spans="2:23" hidden="1">
      <c r="B525" s="26"/>
      <c r="C525" s="16">
        <v>523</v>
      </c>
      <c r="D525" s="26">
        <v>4</v>
      </c>
      <c r="E525" s="26"/>
      <c r="F525" s="2" t="s">
        <v>522</v>
      </c>
      <c r="G525" s="4" t="str">
        <f>VLOOKUP(D525,兵种!B:D,2,0)</f>
        <v>弓弩手</v>
      </c>
      <c r="H525" s="18">
        <f>VLOOKUP(D525,兵种!B:D,3,0)</f>
        <v>150</v>
      </c>
      <c r="I525" s="16" t="str">
        <f>VLOOKUP(E525,绝技!B:C,2,0)</f>
        <v>无</v>
      </c>
      <c r="J525" s="31">
        <v>61</v>
      </c>
      <c r="K525" s="31">
        <v>18</v>
      </c>
      <c r="L525" s="31">
        <v>67</v>
      </c>
      <c r="M525" s="33">
        <v>82</v>
      </c>
      <c r="N525" s="1">
        <f>SUM(J525:M525)</f>
        <v>228</v>
      </c>
      <c r="O525" s="34">
        <v>1</v>
      </c>
      <c r="P525" s="1">
        <f>INT(O525*(H525+J525+K525))</f>
        <v>229</v>
      </c>
      <c r="Q525" s="1">
        <f>INT(J525*O525*1)</f>
        <v>61</v>
      </c>
      <c r="R525" s="1">
        <f>INT(J525*O525*0.7)</f>
        <v>42</v>
      </c>
      <c r="S525" s="1">
        <f>INT(K525*O525*1)</f>
        <v>18</v>
      </c>
      <c r="T525" s="1">
        <f>INT(K525*O525*0.7)</f>
        <v>12</v>
      </c>
      <c r="U525" s="1">
        <f>INT(L525*O525*1)</f>
        <v>67</v>
      </c>
      <c r="V525" s="1">
        <f>INT(L525*O525*0.7)</f>
        <v>46</v>
      </c>
      <c r="W525" s="1">
        <f>SUM(Q525,S525,U525)</f>
        <v>146</v>
      </c>
    </row>
    <row r="526" spans="2:23" hidden="1">
      <c r="B526" s="26"/>
      <c r="C526" s="16">
        <v>524</v>
      </c>
      <c r="D526" s="26">
        <v>2</v>
      </c>
      <c r="E526" s="26"/>
      <c r="F526" s="2" t="s">
        <v>523</v>
      </c>
      <c r="G526" s="4" t="str">
        <f>VLOOKUP(D526,兵种!B:D,2,0)</f>
        <v>亲卫队</v>
      </c>
      <c r="H526" s="18">
        <f>VLOOKUP(D526,兵种!B:D,3,0)</f>
        <v>200</v>
      </c>
      <c r="I526" s="16" t="str">
        <f>VLOOKUP(E526,绝技!B:C,2,0)</f>
        <v>无</v>
      </c>
      <c r="J526" s="31">
        <v>76</v>
      </c>
      <c r="K526" s="31">
        <v>80</v>
      </c>
      <c r="L526" s="31">
        <v>70</v>
      </c>
      <c r="M526" s="33">
        <v>28</v>
      </c>
      <c r="N526" s="1">
        <f>SUM(J526:M526)</f>
        <v>254</v>
      </c>
      <c r="O526" s="34">
        <v>1</v>
      </c>
      <c r="P526" s="1">
        <f>INT(O526*(H526+J526+K526))</f>
        <v>356</v>
      </c>
      <c r="Q526" s="1">
        <f>INT(J526*O526*1)</f>
        <v>76</v>
      </c>
      <c r="R526" s="1">
        <f>INT(J526*O526*0.7)</f>
        <v>53</v>
      </c>
      <c r="S526" s="1">
        <f>INT(K526*O526*1)</f>
        <v>80</v>
      </c>
      <c r="T526" s="1">
        <f>INT(K526*O526*0.7)</f>
        <v>56</v>
      </c>
      <c r="U526" s="1">
        <f>INT(L526*O526*1)</f>
        <v>70</v>
      </c>
      <c r="V526" s="1">
        <f>INT(L526*O526*0.7)</f>
        <v>49</v>
      </c>
      <c r="W526" s="1">
        <f>SUM(Q526,S526,U526)</f>
        <v>226</v>
      </c>
    </row>
    <row r="527" spans="2:23" hidden="1">
      <c r="B527" s="26"/>
      <c r="C527" s="16">
        <v>525</v>
      </c>
      <c r="D527" s="26"/>
      <c r="E527" s="26"/>
      <c r="F527" s="2" t="s">
        <v>524</v>
      </c>
      <c r="G527" s="4" t="str">
        <f>VLOOKUP(D527,兵种!B:D,2,0)</f>
        <v>老百姓</v>
      </c>
      <c r="H527" s="18">
        <f>VLOOKUP(D527,兵种!B:D,3,0)</f>
        <v>100</v>
      </c>
      <c r="I527" s="16" t="str">
        <f>VLOOKUP(E527,绝技!B:C,2,0)</f>
        <v>无</v>
      </c>
      <c r="J527" s="31">
        <v>66</v>
      </c>
      <c r="K527" s="31">
        <v>73</v>
      </c>
      <c r="L527" s="31">
        <v>31</v>
      </c>
      <c r="M527" s="33">
        <v>24</v>
      </c>
      <c r="N527" s="1">
        <f>SUM(J527:M527)</f>
        <v>194</v>
      </c>
      <c r="O527" s="34">
        <v>1</v>
      </c>
      <c r="P527" s="1">
        <f>INT(O527*(H527+J527+K527))</f>
        <v>239</v>
      </c>
      <c r="Q527" s="1">
        <f>INT(J527*O527*1)</f>
        <v>66</v>
      </c>
      <c r="R527" s="1">
        <f>INT(J527*O527*0.7)</f>
        <v>46</v>
      </c>
      <c r="S527" s="1">
        <f>INT(K527*O527*1)</f>
        <v>73</v>
      </c>
      <c r="T527" s="1">
        <f>INT(K527*O527*0.7)</f>
        <v>51</v>
      </c>
      <c r="U527" s="1">
        <f>INT(L527*O527*1)</f>
        <v>31</v>
      </c>
      <c r="V527" s="1">
        <f>INT(L527*O527*0.7)</f>
        <v>21</v>
      </c>
      <c r="W527" s="1">
        <f>SUM(Q527,S527,U527)</f>
        <v>170</v>
      </c>
    </row>
    <row r="528" spans="2:23" hidden="1">
      <c r="B528" s="26"/>
      <c r="C528" s="16">
        <v>526</v>
      </c>
      <c r="D528" s="26"/>
      <c r="E528" s="26"/>
      <c r="F528" s="2" t="s">
        <v>525</v>
      </c>
      <c r="G528" s="4" t="str">
        <f>VLOOKUP(D528,兵种!B:D,2,0)</f>
        <v>老百姓</v>
      </c>
      <c r="H528" s="18">
        <f>VLOOKUP(D528,兵种!B:D,3,0)</f>
        <v>100</v>
      </c>
      <c r="I528" s="16" t="str">
        <f>VLOOKUP(E528,绝技!B:C,2,0)</f>
        <v>无</v>
      </c>
      <c r="J528" s="31">
        <v>69</v>
      </c>
      <c r="K528" s="31">
        <v>61</v>
      </c>
      <c r="L528" s="31">
        <v>36</v>
      </c>
      <c r="M528" s="33">
        <v>31</v>
      </c>
      <c r="N528" s="1">
        <f>SUM(J528:M528)</f>
        <v>197</v>
      </c>
      <c r="O528" s="34">
        <v>1</v>
      </c>
      <c r="P528" s="1">
        <f>INT(O528*(H528+J528+K528))</f>
        <v>230</v>
      </c>
      <c r="Q528" s="1">
        <f>INT(J528*O528*1)</f>
        <v>69</v>
      </c>
      <c r="R528" s="1">
        <f>INT(J528*O528*0.7)</f>
        <v>48</v>
      </c>
      <c r="S528" s="1">
        <f>INT(K528*O528*1)</f>
        <v>61</v>
      </c>
      <c r="T528" s="1">
        <f>INT(K528*O528*0.7)</f>
        <v>42</v>
      </c>
      <c r="U528" s="1">
        <f>INT(L528*O528*1)</f>
        <v>36</v>
      </c>
      <c r="V528" s="1">
        <f>INT(L528*O528*0.7)</f>
        <v>25</v>
      </c>
      <c r="W528" s="1">
        <f>SUM(Q528,S528,U528)</f>
        <v>166</v>
      </c>
    </row>
    <row r="529" spans="2:23" hidden="1">
      <c r="B529" s="26"/>
      <c r="C529" s="16">
        <v>527</v>
      </c>
      <c r="D529" s="26"/>
      <c r="E529" s="26"/>
      <c r="F529" s="2" t="s">
        <v>526</v>
      </c>
      <c r="G529" s="4" t="str">
        <f>VLOOKUP(D529,兵种!B:D,2,0)</f>
        <v>老百姓</v>
      </c>
      <c r="H529" s="18">
        <f>VLOOKUP(D529,兵种!B:D,3,0)</f>
        <v>100</v>
      </c>
      <c r="I529" s="16" t="str">
        <f>VLOOKUP(E529,绝技!B:C,2,0)</f>
        <v>无</v>
      </c>
      <c r="J529" s="31">
        <v>56</v>
      </c>
      <c r="K529" s="31">
        <v>77</v>
      </c>
      <c r="L529" s="31">
        <v>4</v>
      </c>
      <c r="M529" s="33">
        <v>14</v>
      </c>
      <c r="N529" s="1">
        <f>SUM(J529:M529)</f>
        <v>151</v>
      </c>
      <c r="O529" s="34">
        <v>1</v>
      </c>
      <c r="P529" s="1">
        <f>INT(O529*(H529+J529+K529))</f>
        <v>233</v>
      </c>
      <c r="Q529" s="1">
        <f>INT(J529*O529*1)</f>
        <v>56</v>
      </c>
      <c r="R529" s="1">
        <f>INT(J529*O529*0.7)</f>
        <v>39</v>
      </c>
      <c r="S529" s="1">
        <f>INT(K529*O529*1)</f>
        <v>77</v>
      </c>
      <c r="T529" s="1">
        <f>INT(K529*O529*0.7)</f>
        <v>53</v>
      </c>
      <c r="U529" s="1">
        <f>INT(L529*O529*1)</f>
        <v>4</v>
      </c>
      <c r="V529" s="1">
        <f>INT(L529*O529*0.7)</f>
        <v>2</v>
      </c>
      <c r="W529" s="1">
        <f>SUM(Q529,S529,U529)</f>
        <v>137</v>
      </c>
    </row>
    <row r="530" spans="2:23" hidden="1">
      <c r="B530" s="26"/>
      <c r="C530" s="16">
        <v>528</v>
      </c>
      <c r="D530" s="26">
        <v>6</v>
      </c>
      <c r="E530" s="26"/>
      <c r="F530" s="2" t="s">
        <v>527</v>
      </c>
      <c r="G530" s="4" t="str">
        <f>VLOOKUP(D530,兵种!B:D,2,0)</f>
        <v>谋略家</v>
      </c>
      <c r="H530" s="18">
        <f>VLOOKUP(D530,兵种!B:D,3,0)</f>
        <v>150</v>
      </c>
      <c r="I530" s="16" t="str">
        <f>VLOOKUP(E530,绝技!B:C,2,0)</f>
        <v>无</v>
      </c>
      <c r="J530" s="31">
        <v>77</v>
      </c>
      <c r="K530" s="31">
        <v>30</v>
      </c>
      <c r="L530" s="31">
        <v>83</v>
      </c>
      <c r="M530" s="33">
        <v>101</v>
      </c>
      <c r="N530" s="1">
        <f>SUM(J530:M530)</f>
        <v>291</v>
      </c>
      <c r="O530" s="34">
        <v>1</v>
      </c>
      <c r="P530" s="1">
        <f>INT(O530*(H530+J530+K530))</f>
        <v>257</v>
      </c>
      <c r="Q530" s="1">
        <f>INT(J530*O530*1)</f>
        <v>77</v>
      </c>
      <c r="R530" s="1">
        <f>INT(J530*O530*0.7)</f>
        <v>53</v>
      </c>
      <c r="S530" s="1">
        <f>INT(K530*O530*1)</f>
        <v>30</v>
      </c>
      <c r="T530" s="1">
        <f>INT(K530*O530*0.7)</f>
        <v>21</v>
      </c>
      <c r="U530" s="1">
        <f>INT(L530*O530*1)</f>
        <v>83</v>
      </c>
      <c r="V530" s="1">
        <f>INT(L530*O530*0.7)</f>
        <v>58</v>
      </c>
      <c r="W530" s="1">
        <f>SUM(Q530,S530,U530)</f>
        <v>190</v>
      </c>
    </row>
    <row r="531" spans="2:23" hidden="1">
      <c r="B531" s="26"/>
      <c r="C531" s="16">
        <v>529</v>
      </c>
      <c r="D531" s="26"/>
      <c r="E531" s="26"/>
      <c r="F531" s="2" t="s">
        <v>528</v>
      </c>
      <c r="G531" s="4" t="str">
        <f>VLOOKUP(D531,兵种!B:D,2,0)</f>
        <v>老百姓</v>
      </c>
      <c r="H531" s="18">
        <f>VLOOKUP(D531,兵种!B:D,3,0)</f>
        <v>100</v>
      </c>
      <c r="I531" s="16" t="str">
        <f>VLOOKUP(E531,绝技!B:C,2,0)</f>
        <v>无</v>
      </c>
      <c r="J531" s="31">
        <v>60</v>
      </c>
      <c r="K531" s="31">
        <v>66</v>
      </c>
      <c r="L531" s="31">
        <v>21</v>
      </c>
      <c r="M531" s="33">
        <v>30</v>
      </c>
      <c r="N531" s="1">
        <f>SUM(J531:M531)</f>
        <v>177</v>
      </c>
      <c r="O531" s="34">
        <v>1</v>
      </c>
      <c r="P531" s="1">
        <f>INT(O531*(H531+J531+K531))</f>
        <v>226</v>
      </c>
      <c r="Q531" s="1">
        <f>INT(J531*O531*1)</f>
        <v>60</v>
      </c>
      <c r="R531" s="1">
        <f>INT(J531*O531*0.7)</f>
        <v>42</v>
      </c>
      <c r="S531" s="1">
        <f>INT(K531*O531*1)</f>
        <v>66</v>
      </c>
      <c r="T531" s="1">
        <f>INT(K531*O531*0.7)</f>
        <v>46</v>
      </c>
      <c r="U531" s="1">
        <f>INT(L531*O531*1)</f>
        <v>21</v>
      </c>
      <c r="V531" s="1">
        <f>INT(L531*O531*0.7)</f>
        <v>14</v>
      </c>
      <c r="W531" s="1">
        <f>SUM(Q531,S531,U531)</f>
        <v>147</v>
      </c>
    </row>
    <row r="532" spans="2:23" hidden="1">
      <c r="B532" s="26"/>
      <c r="C532" s="16">
        <v>530</v>
      </c>
      <c r="D532" s="26"/>
      <c r="E532" s="26"/>
      <c r="F532" s="2" t="s">
        <v>529</v>
      </c>
      <c r="G532" s="4" t="str">
        <f>VLOOKUP(D532,兵种!B:D,2,0)</f>
        <v>老百姓</v>
      </c>
      <c r="H532" s="18">
        <f>VLOOKUP(D532,兵种!B:D,3,0)</f>
        <v>100</v>
      </c>
      <c r="I532" s="16" t="str">
        <f>VLOOKUP(E532,绝技!B:C,2,0)</f>
        <v>无</v>
      </c>
      <c r="J532" s="31">
        <v>15</v>
      </c>
      <c r="K532" s="31">
        <v>28</v>
      </c>
      <c r="L532" s="31">
        <v>64</v>
      </c>
      <c r="M532" s="33">
        <v>74</v>
      </c>
      <c r="N532" s="1">
        <f>SUM(J532:M532)</f>
        <v>181</v>
      </c>
      <c r="O532" s="34">
        <v>1</v>
      </c>
      <c r="P532" s="1">
        <f>INT(O532*(H532+J532+K532))</f>
        <v>143</v>
      </c>
      <c r="Q532" s="1">
        <f>INT(J532*O532*1)</f>
        <v>15</v>
      </c>
      <c r="R532" s="1">
        <f>INT(J532*O532*0.7)</f>
        <v>10</v>
      </c>
      <c r="S532" s="1">
        <f>INT(K532*O532*1)</f>
        <v>28</v>
      </c>
      <c r="T532" s="1">
        <f>INT(K532*O532*0.7)</f>
        <v>19</v>
      </c>
      <c r="U532" s="1">
        <f>INT(L532*O532*1)</f>
        <v>64</v>
      </c>
      <c r="V532" s="1">
        <f>INT(L532*O532*0.7)</f>
        <v>44</v>
      </c>
      <c r="W532" s="1">
        <f>SUM(Q532,S532,U532)</f>
        <v>107</v>
      </c>
    </row>
    <row r="533" spans="2:23" hidden="1">
      <c r="B533" s="26"/>
      <c r="C533" s="16">
        <v>531</v>
      </c>
      <c r="D533" s="26"/>
      <c r="E533" s="26"/>
      <c r="F533" s="2" t="s">
        <v>530</v>
      </c>
      <c r="G533" s="4" t="str">
        <f>VLOOKUP(D533,兵种!B:D,2,0)</f>
        <v>老百姓</v>
      </c>
      <c r="H533" s="18">
        <f>VLOOKUP(D533,兵种!B:D,3,0)</f>
        <v>100</v>
      </c>
      <c r="I533" s="16" t="str">
        <f>VLOOKUP(E533,绝技!B:C,2,0)</f>
        <v>无</v>
      </c>
      <c r="J533" s="31">
        <v>12</v>
      </c>
      <c r="K533" s="31">
        <v>6</v>
      </c>
      <c r="L533" s="31">
        <v>66</v>
      </c>
      <c r="M533" s="33">
        <v>70</v>
      </c>
      <c r="N533" s="1">
        <f>SUM(J533:M533)</f>
        <v>154</v>
      </c>
      <c r="O533" s="34">
        <v>1</v>
      </c>
      <c r="P533" s="1">
        <f>INT(O533*(H533+J533+K533))</f>
        <v>118</v>
      </c>
      <c r="Q533" s="1">
        <f>INT(J533*O533*1)</f>
        <v>12</v>
      </c>
      <c r="R533" s="1">
        <f>INT(J533*O533*0.7)</f>
        <v>8</v>
      </c>
      <c r="S533" s="1">
        <f>INT(K533*O533*1)</f>
        <v>6</v>
      </c>
      <c r="T533" s="1">
        <f>INT(K533*O533*0.7)</f>
        <v>4</v>
      </c>
      <c r="U533" s="1">
        <f>INT(L533*O533*1)</f>
        <v>66</v>
      </c>
      <c r="V533" s="1">
        <f>INT(L533*O533*0.7)</f>
        <v>46</v>
      </c>
      <c r="W533" s="1">
        <f>SUM(Q533,S533,U533)</f>
        <v>84</v>
      </c>
    </row>
    <row r="534" spans="2:23" hidden="1">
      <c r="B534" s="26"/>
      <c r="C534" s="16">
        <v>532</v>
      </c>
      <c r="D534" s="26">
        <v>3</v>
      </c>
      <c r="E534" s="26"/>
      <c r="F534" s="2" t="s">
        <v>531</v>
      </c>
      <c r="G534" s="4" t="str">
        <f>VLOOKUP(D534,兵种!B:D,2,0)</f>
        <v>战弓骑</v>
      </c>
      <c r="H534" s="18">
        <f>VLOOKUP(D534,兵种!B:D,3,0)</f>
        <v>200</v>
      </c>
      <c r="I534" s="16" t="str">
        <f>VLOOKUP(E534,绝技!B:C,2,0)</f>
        <v>无</v>
      </c>
      <c r="J534" s="31">
        <v>33</v>
      </c>
      <c r="K534" s="31">
        <v>29</v>
      </c>
      <c r="L534" s="31">
        <v>77</v>
      </c>
      <c r="M534" s="33">
        <v>83</v>
      </c>
      <c r="N534" s="1">
        <f>SUM(J534:M534)</f>
        <v>222</v>
      </c>
      <c r="O534" s="34">
        <v>1</v>
      </c>
      <c r="P534" s="1">
        <f>INT(O534*(H534+J534+K534))</f>
        <v>262</v>
      </c>
      <c r="Q534" s="1">
        <f>INT(J534*O534*1)</f>
        <v>33</v>
      </c>
      <c r="R534" s="1">
        <f>INT(J534*O534*0.7)</f>
        <v>23</v>
      </c>
      <c r="S534" s="1">
        <f>INT(K534*O534*1)</f>
        <v>29</v>
      </c>
      <c r="T534" s="1">
        <f>INT(K534*O534*0.7)</f>
        <v>20</v>
      </c>
      <c r="U534" s="1">
        <f>INT(L534*O534*1)</f>
        <v>77</v>
      </c>
      <c r="V534" s="1">
        <f>INT(L534*O534*0.7)</f>
        <v>53</v>
      </c>
      <c r="W534" s="1">
        <f>SUM(Q534,S534,U534)</f>
        <v>139</v>
      </c>
    </row>
    <row r="535" spans="2:23" hidden="1">
      <c r="B535" s="26"/>
      <c r="C535" s="16">
        <v>533</v>
      </c>
      <c r="D535" s="26"/>
      <c r="E535" s="26"/>
      <c r="F535" s="2" t="s">
        <v>532</v>
      </c>
      <c r="G535" s="4" t="str">
        <f>VLOOKUP(D535,兵种!B:D,2,0)</f>
        <v>老百姓</v>
      </c>
      <c r="H535" s="18">
        <f>VLOOKUP(D535,兵种!B:D,3,0)</f>
        <v>100</v>
      </c>
      <c r="I535" s="16" t="str">
        <f>VLOOKUP(E535,绝技!B:C,2,0)</f>
        <v>无</v>
      </c>
      <c r="J535" s="31">
        <v>54</v>
      </c>
      <c r="K535" s="31">
        <v>61</v>
      </c>
      <c r="L535" s="31">
        <v>32</v>
      </c>
      <c r="M535" s="33">
        <v>23</v>
      </c>
      <c r="N535" s="1">
        <f>SUM(J535:M535)</f>
        <v>170</v>
      </c>
      <c r="O535" s="34">
        <v>1</v>
      </c>
      <c r="P535" s="1">
        <f>INT(O535*(H535+J535+K535))</f>
        <v>215</v>
      </c>
      <c r="Q535" s="1">
        <f>INT(J535*O535*1)</f>
        <v>54</v>
      </c>
      <c r="R535" s="1">
        <f>INT(J535*O535*0.7)</f>
        <v>37</v>
      </c>
      <c r="S535" s="1">
        <f>INT(K535*O535*1)</f>
        <v>61</v>
      </c>
      <c r="T535" s="1">
        <f>INT(K535*O535*0.7)</f>
        <v>42</v>
      </c>
      <c r="U535" s="1">
        <f>INT(L535*O535*1)</f>
        <v>32</v>
      </c>
      <c r="V535" s="1">
        <f>INT(L535*O535*0.7)</f>
        <v>22</v>
      </c>
      <c r="W535" s="1">
        <f>SUM(Q535,S535,U535)</f>
        <v>147</v>
      </c>
    </row>
    <row r="536" spans="2:23" hidden="1">
      <c r="B536" s="26"/>
      <c r="C536" s="16">
        <v>534</v>
      </c>
      <c r="D536" s="26"/>
      <c r="E536" s="26"/>
      <c r="F536" s="2" t="s">
        <v>533</v>
      </c>
      <c r="G536" s="4" t="str">
        <f>VLOOKUP(D536,兵种!B:D,2,0)</f>
        <v>老百姓</v>
      </c>
      <c r="H536" s="18">
        <f>VLOOKUP(D536,兵种!B:D,3,0)</f>
        <v>100</v>
      </c>
      <c r="I536" s="16" t="str">
        <f>VLOOKUP(E536,绝技!B:C,2,0)</f>
        <v>无</v>
      </c>
      <c r="J536" s="31">
        <v>70</v>
      </c>
      <c r="K536" s="31">
        <v>66</v>
      </c>
      <c r="L536" s="31">
        <v>73</v>
      </c>
      <c r="M536" s="33">
        <v>62</v>
      </c>
      <c r="N536" s="1">
        <f>SUM(J536:M536)</f>
        <v>271</v>
      </c>
      <c r="O536" s="34">
        <v>1</v>
      </c>
      <c r="P536" s="1">
        <f>INT(O536*(H536+J536+K536))</f>
        <v>236</v>
      </c>
      <c r="Q536" s="1">
        <f>INT(J536*O536*1)</f>
        <v>70</v>
      </c>
      <c r="R536" s="1">
        <f>INT(J536*O536*0.7)</f>
        <v>49</v>
      </c>
      <c r="S536" s="1">
        <f>INT(K536*O536*1)</f>
        <v>66</v>
      </c>
      <c r="T536" s="1">
        <f>INT(K536*O536*0.7)</f>
        <v>46</v>
      </c>
      <c r="U536" s="1">
        <f>INT(L536*O536*1)</f>
        <v>73</v>
      </c>
      <c r="V536" s="1">
        <f>INT(L536*O536*0.7)</f>
        <v>51</v>
      </c>
      <c r="W536" s="1">
        <f>SUM(Q536,S536,U536)</f>
        <v>209</v>
      </c>
    </row>
    <row r="537" spans="2:23" hidden="1">
      <c r="B537" s="26"/>
      <c r="C537" s="16">
        <v>535</v>
      </c>
      <c r="D537" s="26">
        <v>1</v>
      </c>
      <c r="E537" s="26"/>
      <c r="F537" s="2" t="s">
        <v>534</v>
      </c>
      <c r="G537" s="4" t="str">
        <f>VLOOKUP(D537,兵种!B:D,2,0)</f>
        <v>近卫军</v>
      </c>
      <c r="H537" s="18">
        <f>VLOOKUP(D537,兵种!B:D,3,0)</f>
        <v>250</v>
      </c>
      <c r="I537" s="16" t="str">
        <f>VLOOKUP(E537,绝技!B:C,2,0)</f>
        <v>无</v>
      </c>
      <c r="J537" s="31">
        <v>67</v>
      </c>
      <c r="K537" s="31">
        <v>83</v>
      </c>
      <c r="L537" s="31">
        <v>34</v>
      </c>
      <c r="M537" s="33">
        <v>33</v>
      </c>
      <c r="N537" s="1">
        <f>SUM(J537:M537)</f>
        <v>217</v>
      </c>
      <c r="O537" s="34">
        <v>1</v>
      </c>
      <c r="P537" s="1">
        <f>INT(O537*(H537+J537+K537))</f>
        <v>400</v>
      </c>
      <c r="Q537" s="1">
        <f>INT(J537*O537*1)</f>
        <v>67</v>
      </c>
      <c r="R537" s="1">
        <f>INT(J537*O537*0.7)</f>
        <v>46</v>
      </c>
      <c r="S537" s="1">
        <f>INT(K537*O537*1)</f>
        <v>83</v>
      </c>
      <c r="T537" s="1">
        <f>INT(K537*O537*0.7)</f>
        <v>58</v>
      </c>
      <c r="U537" s="1">
        <f>INT(L537*O537*1)</f>
        <v>34</v>
      </c>
      <c r="V537" s="1">
        <f>INT(L537*O537*0.7)</f>
        <v>23</v>
      </c>
      <c r="W537" s="1">
        <f>SUM(Q537,S537,U537)</f>
        <v>184</v>
      </c>
    </row>
    <row r="538" spans="2:23" hidden="1">
      <c r="B538" s="26"/>
      <c r="C538" s="16">
        <v>536</v>
      </c>
      <c r="D538" s="26"/>
      <c r="E538" s="26"/>
      <c r="F538" s="2" t="s">
        <v>535</v>
      </c>
      <c r="G538" s="4" t="str">
        <f>VLOOKUP(D538,兵种!B:D,2,0)</f>
        <v>老百姓</v>
      </c>
      <c r="H538" s="18">
        <f>VLOOKUP(D538,兵种!B:D,3,0)</f>
        <v>100</v>
      </c>
      <c r="I538" s="16" t="str">
        <f>VLOOKUP(E538,绝技!B:C,2,0)</f>
        <v>无</v>
      </c>
      <c r="J538" s="31">
        <v>72</v>
      </c>
      <c r="K538" s="31">
        <v>71</v>
      </c>
      <c r="L538" s="31">
        <v>39</v>
      </c>
      <c r="M538" s="33">
        <v>41</v>
      </c>
      <c r="N538" s="1">
        <f>SUM(J538:M538)</f>
        <v>223</v>
      </c>
      <c r="O538" s="34">
        <v>1</v>
      </c>
      <c r="P538" s="1">
        <f>INT(O538*(H538+J538+K538))</f>
        <v>243</v>
      </c>
      <c r="Q538" s="1">
        <f>INT(J538*O538*1)</f>
        <v>72</v>
      </c>
      <c r="R538" s="1">
        <f>INT(J538*O538*0.7)</f>
        <v>50</v>
      </c>
      <c r="S538" s="1">
        <f>INT(K538*O538*1)</f>
        <v>71</v>
      </c>
      <c r="T538" s="1">
        <f>INT(K538*O538*0.7)</f>
        <v>49</v>
      </c>
      <c r="U538" s="1">
        <f>INT(L538*O538*1)</f>
        <v>39</v>
      </c>
      <c r="V538" s="1">
        <f>INT(L538*O538*0.7)</f>
        <v>27</v>
      </c>
      <c r="W538" s="1">
        <f>SUM(Q538,S538,U538)</f>
        <v>182</v>
      </c>
    </row>
    <row r="539" spans="2:23" hidden="1">
      <c r="B539" s="26"/>
      <c r="C539" s="16">
        <v>537</v>
      </c>
      <c r="D539" s="26">
        <v>5</v>
      </c>
      <c r="E539" s="26"/>
      <c r="F539" s="2" t="s">
        <v>536</v>
      </c>
      <c r="G539" s="4" t="str">
        <f>VLOOKUP(D539,兵种!B:D,2,0)</f>
        <v>霹雳车</v>
      </c>
      <c r="H539" s="18">
        <f>VLOOKUP(D539,兵种!B:D,3,0)</f>
        <v>100</v>
      </c>
      <c r="I539" s="16" t="str">
        <f>VLOOKUP(E539,绝技!B:C,2,0)</f>
        <v>无</v>
      </c>
      <c r="J539" s="31">
        <v>44</v>
      </c>
      <c r="K539" s="31">
        <v>35</v>
      </c>
      <c r="L539" s="31">
        <v>81</v>
      </c>
      <c r="M539" s="33">
        <v>82</v>
      </c>
      <c r="N539" s="1">
        <f>SUM(J539:M539)</f>
        <v>242</v>
      </c>
      <c r="O539" s="34">
        <v>1</v>
      </c>
      <c r="P539" s="1">
        <f>INT(O539*(H539+J539+K539))</f>
        <v>179</v>
      </c>
      <c r="Q539" s="1">
        <f>INT(J539*O539*1)</f>
        <v>44</v>
      </c>
      <c r="R539" s="1">
        <f>INT(J539*O539*0.7)</f>
        <v>30</v>
      </c>
      <c r="S539" s="1">
        <f>INT(K539*O539*1)</f>
        <v>35</v>
      </c>
      <c r="T539" s="1">
        <f>INT(K539*O539*0.7)</f>
        <v>24</v>
      </c>
      <c r="U539" s="1">
        <f>INT(L539*O539*1)</f>
        <v>81</v>
      </c>
      <c r="V539" s="1">
        <f>INT(L539*O539*0.7)</f>
        <v>56</v>
      </c>
      <c r="W539" s="1">
        <f>SUM(Q539,S539,U539)</f>
        <v>160</v>
      </c>
    </row>
    <row r="540" spans="2:23" hidden="1">
      <c r="B540" s="26"/>
      <c r="C540" s="16">
        <v>538</v>
      </c>
      <c r="D540" s="26"/>
      <c r="E540" s="26"/>
      <c r="F540" s="2" t="s">
        <v>537</v>
      </c>
      <c r="G540" s="4" t="str">
        <f>VLOOKUP(D540,兵种!B:D,2,0)</f>
        <v>老百姓</v>
      </c>
      <c r="H540" s="18">
        <f>VLOOKUP(D540,兵种!B:D,3,0)</f>
        <v>100</v>
      </c>
      <c r="I540" s="16" t="str">
        <f>VLOOKUP(E540,绝技!B:C,2,0)</f>
        <v>无</v>
      </c>
      <c r="J540" s="31">
        <v>46</v>
      </c>
      <c r="K540" s="31">
        <v>63</v>
      </c>
      <c r="L540" s="31">
        <v>37</v>
      </c>
      <c r="M540" s="33">
        <v>24</v>
      </c>
      <c r="N540" s="1">
        <f>SUM(J540:M540)</f>
        <v>170</v>
      </c>
      <c r="O540" s="34">
        <v>1</v>
      </c>
      <c r="P540" s="1">
        <f>INT(O540*(H540+J540+K540))</f>
        <v>209</v>
      </c>
      <c r="Q540" s="1">
        <f>INT(J540*O540*1)</f>
        <v>46</v>
      </c>
      <c r="R540" s="1">
        <f>INT(J540*O540*0.7)</f>
        <v>32</v>
      </c>
      <c r="S540" s="1">
        <f>INT(K540*O540*1)</f>
        <v>63</v>
      </c>
      <c r="T540" s="1">
        <f>INT(K540*O540*0.7)</f>
        <v>44</v>
      </c>
      <c r="U540" s="1">
        <f>INT(L540*O540*1)</f>
        <v>37</v>
      </c>
      <c r="V540" s="1">
        <f>INT(L540*O540*0.7)</f>
        <v>25</v>
      </c>
      <c r="W540" s="1">
        <f>SUM(Q540,S540,U540)</f>
        <v>146</v>
      </c>
    </row>
    <row r="541" spans="2:23" hidden="1">
      <c r="B541" s="26"/>
      <c r="C541" s="16">
        <v>539</v>
      </c>
      <c r="D541" s="26">
        <v>1</v>
      </c>
      <c r="E541" s="26"/>
      <c r="F541" s="2" t="s">
        <v>538</v>
      </c>
      <c r="G541" s="4" t="str">
        <f>VLOOKUP(D541,兵种!B:D,2,0)</f>
        <v>近卫军</v>
      </c>
      <c r="H541" s="18">
        <f>VLOOKUP(D541,兵种!B:D,3,0)</f>
        <v>250</v>
      </c>
      <c r="I541" s="16" t="str">
        <f>VLOOKUP(E541,绝技!B:C,2,0)</f>
        <v>无</v>
      </c>
      <c r="J541" s="31">
        <v>73</v>
      </c>
      <c r="K541" s="31">
        <v>85</v>
      </c>
      <c r="L541" s="31">
        <v>72</v>
      </c>
      <c r="M541" s="33">
        <v>46</v>
      </c>
      <c r="N541" s="1">
        <f>SUM(J541:M541)</f>
        <v>276</v>
      </c>
      <c r="O541" s="34">
        <v>1</v>
      </c>
      <c r="P541" s="1">
        <f>INT(O541*(H541+J541+K541))</f>
        <v>408</v>
      </c>
      <c r="Q541" s="1">
        <f>INT(J541*O541*1)</f>
        <v>73</v>
      </c>
      <c r="R541" s="1">
        <f>INT(J541*O541*0.7)</f>
        <v>51</v>
      </c>
      <c r="S541" s="1">
        <f>INT(K541*O541*1)</f>
        <v>85</v>
      </c>
      <c r="T541" s="1">
        <f>INT(K541*O541*0.7)</f>
        <v>59</v>
      </c>
      <c r="U541" s="1">
        <f>INT(L541*O541*1)</f>
        <v>72</v>
      </c>
      <c r="V541" s="1">
        <f>INT(L541*O541*0.7)</f>
        <v>50</v>
      </c>
      <c r="W541" s="1">
        <f>SUM(Q541,S541,U541)</f>
        <v>230</v>
      </c>
    </row>
    <row r="542" spans="2:23" hidden="1">
      <c r="B542" s="26"/>
      <c r="C542" s="16">
        <v>540</v>
      </c>
      <c r="D542" s="26"/>
      <c r="E542" s="26"/>
      <c r="F542" s="2" t="s">
        <v>539</v>
      </c>
      <c r="G542" s="4" t="str">
        <f>VLOOKUP(D542,兵种!B:D,2,0)</f>
        <v>老百姓</v>
      </c>
      <c r="H542" s="18">
        <f>VLOOKUP(D542,兵种!B:D,3,0)</f>
        <v>100</v>
      </c>
      <c r="I542" s="16" t="str">
        <f>VLOOKUP(E542,绝技!B:C,2,0)</f>
        <v>无</v>
      </c>
      <c r="J542" s="31">
        <v>14</v>
      </c>
      <c r="K542" s="31">
        <v>13</v>
      </c>
      <c r="L542" s="31">
        <v>69</v>
      </c>
      <c r="M542" s="33">
        <v>72</v>
      </c>
      <c r="N542" s="1">
        <f>SUM(J542:M542)</f>
        <v>168</v>
      </c>
      <c r="O542" s="34">
        <v>1</v>
      </c>
      <c r="P542" s="1">
        <f>INT(O542*(H542+J542+K542))</f>
        <v>127</v>
      </c>
      <c r="Q542" s="1">
        <f>INT(J542*O542*1)</f>
        <v>14</v>
      </c>
      <c r="R542" s="1">
        <f>INT(J542*O542*0.7)</f>
        <v>9</v>
      </c>
      <c r="S542" s="1">
        <f>INT(K542*O542*1)</f>
        <v>13</v>
      </c>
      <c r="T542" s="1">
        <f>INT(K542*O542*0.7)</f>
        <v>9</v>
      </c>
      <c r="U542" s="1">
        <f>INT(L542*O542*1)</f>
        <v>69</v>
      </c>
      <c r="V542" s="1">
        <f>INT(L542*O542*0.7)</f>
        <v>48</v>
      </c>
      <c r="W542" s="1">
        <f>SUM(Q542,S542,U542)</f>
        <v>96</v>
      </c>
    </row>
    <row r="543" spans="2:23" hidden="1">
      <c r="B543" s="26"/>
      <c r="C543" s="16">
        <v>541</v>
      </c>
      <c r="D543" s="26"/>
      <c r="E543" s="26"/>
      <c r="F543" s="2" t="s">
        <v>540</v>
      </c>
      <c r="G543" s="4" t="str">
        <f>VLOOKUP(D543,兵种!B:D,2,0)</f>
        <v>老百姓</v>
      </c>
      <c r="H543" s="18">
        <f>VLOOKUP(D543,兵种!B:D,3,0)</f>
        <v>100</v>
      </c>
      <c r="I543" s="16" t="str">
        <f>VLOOKUP(E543,绝技!B:C,2,0)</f>
        <v>无</v>
      </c>
      <c r="J543" s="31">
        <v>66</v>
      </c>
      <c r="K543" s="31">
        <v>72</v>
      </c>
      <c r="L543" s="31">
        <v>46</v>
      </c>
      <c r="M543" s="33">
        <v>42</v>
      </c>
      <c r="N543" s="1">
        <f>SUM(J543:M543)</f>
        <v>226</v>
      </c>
      <c r="O543" s="34">
        <v>1</v>
      </c>
      <c r="P543" s="1">
        <f>INT(O543*(H543+J543+K543))</f>
        <v>238</v>
      </c>
      <c r="Q543" s="1">
        <f>INT(J543*O543*1)</f>
        <v>66</v>
      </c>
      <c r="R543" s="1">
        <f>INT(J543*O543*0.7)</f>
        <v>46</v>
      </c>
      <c r="S543" s="1">
        <f>INT(K543*O543*1)</f>
        <v>72</v>
      </c>
      <c r="T543" s="1">
        <f>INT(K543*O543*0.7)</f>
        <v>50</v>
      </c>
      <c r="U543" s="1">
        <f>INT(L543*O543*1)</f>
        <v>46</v>
      </c>
      <c r="V543" s="1">
        <f>INT(L543*O543*0.7)</f>
        <v>32</v>
      </c>
      <c r="W543" s="1">
        <f>SUM(Q543,S543,U543)</f>
        <v>184</v>
      </c>
    </row>
    <row r="544" spans="2:23" hidden="1">
      <c r="B544" s="26"/>
      <c r="C544" s="16">
        <v>542</v>
      </c>
      <c r="D544" s="26">
        <v>2</v>
      </c>
      <c r="E544" s="26"/>
      <c r="F544" s="2" t="s">
        <v>541</v>
      </c>
      <c r="G544" s="4" t="str">
        <f>VLOOKUP(D544,兵种!B:D,2,0)</f>
        <v>亲卫队</v>
      </c>
      <c r="H544" s="18">
        <f>VLOOKUP(D544,兵种!B:D,3,0)</f>
        <v>200</v>
      </c>
      <c r="I544" s="16" t="str">
        <f>VLOOKUP(E544,绝技!B:C,2,0)</f>
        <v>无</v>
      </c>
      <c r="J544" s="31">
        <v>76</v>
      </c>
      <c r="K544" s="31">
        <v>91</v>
      </c>
      <c r="L544" s="31">
        <v>60</v>
      </c>
      <c r="M544" s="33">
        <v>32</v>
      </c>
      <c r="N544" s="1">
        <f>SUM(J544:M544)</f>
        <v>259</v>
      </c>
      <c r="O544" s="34">
        <v>1</v>
      </c>
      <c r="P544" s="1">
        <f>INT(O544*(H544+J544+K544))</f>
        <v>367</v>
      </c>
      <c r="Q544" s="1">
        <f>INT(J544*O544*1)</f>
        <v>76</v>
      </c>
      <c r="R544" s="1">
        <f>INT(J544*O544*0.7)</f>
        <v>53</v>
      </c>
      <c r="S544" s="1">
        <f>INT(K544*O544*1)</f>
        <v>91</v>
      </c>
      <c r="T544" s="1">
        <f>INT(K544*O544*0.7)</f>
        <v>63</v>
      </c>
      <c r="U544" s="1">
        <f>INT(L544*O544*1)</f>
        <v>60</v>
      </c>
      <c r="V544" s="1">
        <f>INT(L544*O544*0.7)</f>
        <v>42</v>
      </c>
      <c r="W544" s="1">
        <f>SUM(Q544,S544,U544)</f>
        <v>227</v>
      </c>
    </row>
    <row r="545" spans="2:23" hidden="1">
      <c r="B545" s="26"/>
      <c r="C545" s="16">
        <v>543</v>
      </c>
      <c r="D545" s="26">
        <v>4</v>
      </c>
      <c r="E545" s="26"/>
      <c r="F545" s="2" t="s">
        <v>542</v>
      </c>
      <c r="G545" s="4" t="str">
        <f>VLOOKUP(D545,兵种!B:D,2,0)</f>
        <v>弓弩手</v>
      </c>
      <c r="H545" s="18">
        <f>VLOOKUP(D545,兵种!B:D,3,0)</f>
        <v>150</v>
      </c>
      <c r="I545" s="16" t="str">
        <f>VLOOKUP(E545,绝技!B:C,2,0)</f>
        <v>无</v>
      </c>
      <c r="J545" s="31">
        <v>74</v>
      </c>
      <c r="K545" s="31">
        <v>83</v>
      </c>
      <c r="L545" s="31">
        <v>43</v>
      </c>
      <c r="M545" s="33">
        <v>34</v>
      </c>
      <c r="N545" s="1">
        <f>SUM(J545:M545)</f>
        <v>234</v>
      </c>
      <c r="O545" s="34">
        <v>1</v>
      </c>
      <c r="P545" s="1">
        <f>INT(O545*(H545+J545+K545))</f>
        <v>307</v>
      </c>
      <c r="Q545" s="1">
        <f>INT(J545*O545*1)</f>
        <v>74</v>
      </c>
      <c r="R545" s="1">
        <f>INT(J545*O545*0.7)</f>
        <v>51</v>
      </c>
      <c r="S545" s="1">
        <f>INT(K545*O545*1)</f>
        <v>83</v>
      </c>
      <c r="T545" s="1">
        <f>INT(K545*O545*0.7)</f>
        <v>58</v>
      </c>
      <c r="U545" s="1">
        <f>INT(L545*O545*1)</f>
        <v>43</v>
      </c>
      <c r="V545" s="1">
        <f>INT(L545*O545*0.7)</f>
        <v>30</v>
      </c>
      <c r="W545" s="1">
        <f>SUM(Q545,S545,U545)</f>
        <v>200</v>
      </c>
    </row>
    <row r="546" spans="2:23" hidden="1">
      <c r="B546" s="26"/>
      <c r="C546" s="16">
        <v>544</v>
      </c>
      <c r="D546" s="26"/>
      <c r="E546" s="26"/>
      <c r="F546" s="2" t="s">
        <v>543</v>
      </c>
      <c r="G546" s="4" t="str">
        <f>VLOOKUP(D546,兵种!B:D,2,0)</f>
        <v>老百姓</v>
      </c>
      <c r="H546" s="18">
        <f>VLOOKUP(D546,兵种!B:D,3,0)</f>
        <v>100</v>
      </c>
      <c r="I546" s="16" t="str">
        <f>VLOOKUP(E546,绝技!B:C,2,0)</f>
        <v>无</v>
      </c>
      <c r="J546" s="31">
        <v>66</v>
      </c>
      <c r="K546" s="31">
        <v>72</v>
      </c>
      <c r="L546" s="31">
        <v>45</v>
      </c>
      <c r="M546" s="33">
        <v>30</v>
      </c>
      <c r="N546" s="1">
        <f>SUM(J546:M546)</f>
        <v>213</v>
      </c>
      <c r="O546" s="34">
        <v>1</v>
      </c>
      <c r="P546" s="1">
        <f>INT(O546*(H546+J546+K546))</f>
        <v>238</v>
      </c>
      <c r="Q546" s="1">
        <f>INT(J546*O546*1)</f>
        <v>66</v>
      </c>
      <c r="R546" s="1">
        <f>INT(J546*O546*0.7)</f>
        <v>46</v>
      </c>
      <c r="S546" s="1">
        <f>INT(K546*O546*1)</f>
        <v>72</v>
      </c>
      <c r="T546" s="1">
        <f>INT(K546*O546*0.7)</f>
        <v>50</v>
      </c>
      <c r="U546" s="1">
        <f>INT(L546*O546*1)</f>
        <v>45</v>
      </c>
      <c r="V546" s="1">
        <f>INT(L546*O546*0.7)</f>
        <v>31</v>
      </c>
      <c r="W546" s="1">
        <f>SUM(Q546,S546,U546)</f>
        <v>183</v>
      </c>
    </row>
    <row r="547" spans="2:23" hidden="1">
      <c r="B547" s="26"/>
      <c r="C547" s="16">
        <v>545</v>
      </c>
      <c r="D547" s="26">
        <v>2</v>
      </c>
      <c r="E547" s="26"/>
      <c r="F547" s="2" t="s">
        <v>544</v>
      </c>
      <c r="G547" s="4" t="str">
        <f>VLOOKUP(D547,兵种!B:D,2,0)</f>
        <v>亲卫队</v>
      </c>
      <c r="H547" s="18">
        <f>VLOOKUP(D547,兵种!B:D,3,0)</f>
        <v>200</v>
      </c>
      <c r="I547" s="16" t="str">
        <f>VLOOKUP(E547,绝技!B:C,2,0)</f>
        <v>无</v>
      </c>
      <c r="J547" s="31">
        <v>78</v>
      </c>
      <c r="K547" s="31">
        <v>98</v>
      </c>
      <c r="L547" s="31">
        <v>25</v>
      </c>
      <c r="M547" s="33">
        <v>25</v>
      </c>
      <c r="N547" s="1">
        <f>SUM(J547:M547)</f>
        <v>226</v>
      </c>
      <c r="O547" s="34">
        <v>1</v>
      </c>
      <c r="P547" s="1">
        <f>INT(O547*(H547+J547+K547))</f>
        <v>376</v>
      </c>
      <c r="Q547" s="1">
        <f>INT(J547*O547*1)</f>
        <v>78</v>
      </c>
      <c r="R547" s="1">
        <f>INT(J547*O547*0.7)</f>
        <v>54</v>
      </c>
      <c r="S547" s="1">
        <f>INT(K547*O547*1)</f>
        <v>98</v>
      </c>
      <c r="T547" s="1">
        <f>INT(K547*O547*0.7)</f>
        <v>68</v>
      </c>
      <c r="U547" s="1">
        <f>INT(L547*O547*1)</f>
        <v>25</v>
      </c>
      <c r="V547" s="1">
        <f>INT(L547*O547*0.7)</f>
        <v>17</v>
      </c>
      <c r="W547" s="1">
        <f>SUM(Q547,S547,U547)</f>
        <v>201</v>
      </c>
    </row>
    <row r="548" spans="2:23" hidden="1">
      <c r="B548" s="26"/>
      <c r="C548" s="16">
        <v>546</v>
      </c>
      <c r="D548" s="26">
        <v>3</v>
      </c>
      <c r="E548" s="26"/>
      <c r="F548" s="2" t="s">
        <v>545</v>
      </c>
      <c r="G548" s="4" t="str">
        <f>VLOOKUP(D548,兵种!B:D,2,0)</f>
        <v>战弓骑</v>
      </c>
      <c r="H548" s="18">
        <f>VLOOKUP(D548,兵种!B:D,3,0)</f>
        <v>200</v>
      </c>
      <c r="I548" s="16" t="str">
        <f>VLOOKUP(E548,绝技!B:C,2,0)</f>
        <v>无</v>
      </c>
      <c r="J548" s="31">
        <v>86</v>
      </c>
      <c r="K548" s="31">
        <v>82</v>
      </c>
      <c r="L548" s="31">
        <v>66</v>
      </c>
      <c r="M548" s="33">
        <v>69</v>
      </c>
      <c r="N548" s="1">
        <f>SUM(J548:M548)</f>
        <v>303</v>
      </c>
      <c r="O548" s="34">
        <v>1</v>
      </c>
      <c r="P548" s="1">
        <f>INT(O548*(H548+J548+K548))</f>
        <v>368</v>
      </c>
      <c r="Q548" s="1">
        <f>INT(J548*O548*1)</f>
        <v>86</v>
      </c>
      <c r="R548" s="1">
        <f>INT(J548*O548*0.7)</f>
        <v>60</v>
      </c>
      <c r="S548" s="1">
        <f>INT(K548*O548*1)</f>
        <v>82</v>
      </c>
      <c r="T548" s="1">
        <f>INT(K548*O548*0.7)</f>
        <v>57</v>
      </c>
      <c r="U548" s="1">
        <f>INT(L548*O548*1)</f>
        <v>66</v>
      </c>
      <c r="V548" s="1">
        <f>INT(L548*O548*0.7)</f>
        <v>46</v>
      </c>
      <c r="W548" s="1">
        <f>SUM(Q548,S548,U548)</f>
        <v>234</v>
      </c>
    </row>
    <row r="549" spans="2:23" hidden="1">
      <c r="B549" s="26"/>
      <c r="C549" s="16">
        <v>547</v>
      </c>
      <c r="D549" s="26"/>
      <c r="E549" s="26"/>
      <c r="F549" s="2" t="s">
        <v>546</v>
      </c>
      <c r="G549" s="4" t="str">
        <f>VLOOKUP(D549,兵种!B:D,2,0)</f>
        <v>老百姓</v>
      </c>
      <c r="H549" s="18">
        <f>VLOOKUP(D549,兵种!B:D,3,0)</f>
        <v>100</v>
      </c>
      <c r="I549" s="16" t="str">
        <f>VLOOKUP(E549,绝技!B:C,2,0)</f>
        <v>无</v>
      </c>
      <c r="J549" s="31">
        <v>56</v>
      </c>
      <c r="K549" s="31">
        <v>70</v>
      </c>
      <c r="L549" s="31">
        <v>59</v>
      </c>
      <c r="M549" s="33">
        <v>37</v>
      </c>
      <c r="N549" s="1">
        <f>SUM(J549:M549)</f>
        <v>222</v>
      </c>
      <c r="O549" s="34">
        <v>1</v>
      </c>
      <c r="P549" s="1">
        <f>INT(O549*(H549+J549+K549))</f>
        <v>226</v>
      </c>
      <c r="Q549" s="1">
        <f>INT(J549*O549*1)</f>
        <v>56</v>
      </c>
      <c r="R549" s="1">
        <f>INT(J549*O549*0.7)</f>
        <v>39</v>
      </c>
      <c r="S549" s="1">
        <f>INT(K549*O549*1)</f>
        <v>70</v>
      </c>
      <c r="T549" s="1">
        <f>INT(K549*O549*0.7)</f>
        <v>49</v>
      </c>
      <c r="U549" s="1">
        <f>INT(L549*O549*1)</f>
        <v>59</v>
      </c>
      <c r="V549" s="1">
        <f>INT(L549*O549*0.7)</f>
        <v>41</v>
      </c>
      <c r="W549" s="1">
        <f>SUM(Q549,S549,U549)</f>
        <v>185</v>
      </c>
    </row>
    <row r="550" spans="2:23" hidden="1">
      <c r="B550" s="26"/>
      <c r="C550" s="16">
        <v>548</v>
      </c>
      <c r="D550" s="26"/>
      <c r="E550" s="26"/>
      <c r="F550" s="2" t="s">
        <v>547</v>
      </c>
      <c r="G550" s="4" t="str">
        <f>VLOOKUP(D550,兵种!B:D,2,0)</f>
        <v>老百姓</v>
      </c>
      <c r="H550" s="18">
        <f>VLOOKUP(D550,兵种!B:D,3,0)</f>
        <v>100</v>
      </c>
      <c r="I550" s="16" t="str">
        <f>VLOOKUP(E550,绝技!B:C,2,0)</f>
        <v>无</v>
      </c>
      <c r="J550" s="31">
        <v>36</v>
      </c>
      <c r="K550" s="31">
        <v>24</v>
      </c>
      <c r="L550" s="31">
        <v>74</v>
      </c>
      <c r="M550" s="33">
        <v>76</v>
      </c>
      <c r="N550" s="1">
        <f>SUM(J550:M550)</f>
        <v>210</v>
      </c>
      <c r="O550" s="34">
        <v>1</v>
      </c>
      <c r="P550" s="1">
        <f>INT(O550*(H550+J550+K550))</f>
        <v>160</v>
      </c>
      <c r="Q550" s="1">
        <f>INT(J550*O550*1)</f>
        <v>36</v>
      </c>
      <c r="R550" s="1">
        <f>INT(J550*O550*0.7)</f>
        <v>25</v>
      </c>
      <c r="S550" s="1">
        <f>INT(K550*O550*1)</f>
        <v>24</v>
      </c>
      <c r="T550" s="1">
        <f>INT(K550*O550*0.7)</f>
        <v>16</v>
      </c>
      <c r="U550" s="1">
        <f>INT(L550*O550*1)</f>
        <v>74</v>
      </c>
      <c r="V550" s="1">
        <f>INT(L550*O550*0.7)</f>
        <v>51</v>
      </c>
      <c r="W550" s="1">
        <f>SUM(Q550,S550,U550)</f>
        <v>134</v>
      </c>
    </row>
    <row r="551" spans="2:23" hidden="1">
      <c r="B551" s="26"/>
      <c r="C551" s="16">
        <v>549</v>
      </c>
      <c r="D551" s="26">
        <v>2</v>
      </c>
      <c r="E551" s="26"/>
      <c r="F551" s="2" t="s">
        <v>548</v>
      </c>
      <c r="G551" s="4" t="str">
        <f>VLOOKUP(D551,兵种!B:D,2,0)</f>
        <v>亲卫队</v>
      </c>
      <c r="H551" s="18">
        <f>VLOOKUP(D551,兵种!B:D,3,0)</f>
        <v>200</v>
      </c>
      <c r="I551" s="16" t="str">
        <f>VLOOKUP(E551,绝技!B:C,2,0)</f>
        <v>无</v>
      </c>
      <c r="J551" s="31">
        <v>68</v>
      </c>
      <c r="K551" s="31">
        <v>80</v>
      </c>
      <c r="L551" s="31">
        <v>44</v>
      </c>
      <c r="M551" s="33">
        <v>46</v>
      </c>
      <c r="N551" s="1">
        <f>SUM(J551:M551)</f>
        <v>238</v>
      </c>
      <c r="O551" s="34">
        <v>1</v>
      </c>
      <c r="P551" s="1">
        <f>INT(O551*(H551+J551+K551))</f>
        <v>348</v>
      </c>
      <c r="Q551" s="1">
        <f>INT(J551*O551*1)</f>
        <v>68</v>
      </c>
      <c r="R551" s="1">
        <f>INT(J551*O551*0.7)</f>
        <v>47</v>
      </c>
      <c r="S551" s="1">
        <f>INT(K551*O551*1)</f>
        <v>80</v>
      </c>
      <c r="T551" s="1">
        <f>INT(K551*O551*0.7)</f>
        <v>56</v>
      </c>
      <c r="U551" s="1">
        <f>INT(L551*O551*1)</f>
        <v>44</v>
      </c>
      <c r="V551" s="1">
        <f>INT(L551*O551*0.7)</f>
        <v>30</v>
      </c>
      <c r="W551" s="1">
        <f>SUM(Q551,S551,U551)</f>
        <v>192</v>
      </c>
    </row>
    <row r="552" spans="2:23" hidden="1">
      <c r="B552" s="26"/>
      <c r="C552" s="16">
        <v>550</v>
      </c>
      <c r="D552" s="26"/>
      <c r="E552" s="26"/>
      <c r="F552" s="2" t="s">
        <v>549</v>
      </c>
      <c r="G552" s="4" t="str">
        <f>VLOOKUP(D552,兵种!B:D,2,0)</f>
        <v>老百姓</v>
      </c>
      <c r="H552" s="18">
        <f>VLOOKUP(D552,兵种!B:D,3,0)</f>
        <v>100</v>
      </c>
      <c r="I552" s="16" t="str">
        <f>VLOOKUP(E552,绝技!B:C,2,0)</f>
        <v>无</v>
      </c>
      <c r="J552" s="31">
        <v>69</v>
      </c>
      <c r="K552" s="31">
        <v>75</v>
      </c>
      <c r="L552" s="31">
        <v>49</v>
      </c>
      <c r="M552" s="33">
        <v>42</v>
      </c>
      <c r="N552" s="1">
        <f>SUM(J552:M552)</f>
        <v>235</v>
      </c>
      <c r="O552" s="34">
        <v>1</v>
      </c>
      <c r="P552" s="1">
        <f>INT(O552*(H552+J552+K552))</f>
        <v>244</v>
      </c>
      <c r="Q552" s="1">
        <f>INT(J552*O552*1)</f>
        <v>69</v>
      </c>
      <c r="R552" s="1">
        <f>INT(J552*O552*0.7)</f>
        <v>48</v>
      </c>
      <c r="S552" s="1">
        <f>INT(K552*O552*1)</f>
        <v>75</v>
      </c>
      <c r="T552" s="1">
        <f>INT(K552*O552*0.7)</f>
        <v>52</v>
      </c>
      <c r="U552" s="1">
        <f>INT(L552*O552*1)</f>
        <v>49</v>
      </c>
      <c r="V552" s="1">
        <f>INT(L552*O552*0.7)</f>
        <v>34</v>
      </c>
      <c r="W552" s="1">
        <f>SUM(Q552,S552,U552)</f>
        <v>193</v>
      </c>
    </row>
    <row r="553" spans="2:23" hidden="1">
      <c r="B553" s="26"/>
      <c r="C553" s="16">
        <v>551</v>
      </c>
      <c r="D553" s="26"/>
      <c r="E553" s="26"/>
      <c r="F553" s="2" t="s">
        <v>550</v>
      </c>
      <c r="G553" s="4" t="str">
        <f>VLOOKUP(D553,兵种!B:D,2,0)</f>
        <v>老百姓</v>
      </c>
      <c r="H553" s="18">
        <f>VLOOKUP(D553,兵种!B:D,3,0)</f>
        <v>100</v>
      </c>
      <c r="I553" s="16" t="str">
        <f>VLOOKUP(E553,绝技!B:C,2,0)</f>
        <v>无</v>
      </c>
      <c r="J553" s="31">
        <v>45</v>
      </c>
      <c r="K553" s="31">
        <v>79</v>
      </c>
      <c r="L553" s="31">
        <v>3</v>
      </c>
      <c r="M553" s="33">
        <v>2</v>
      </c>
      <c r="N553" s="1">
        <f>SUM(J553:M553)</f>
        <v>129</v>
      </c>
      <c r="O553" s="34">
        <v>1</v>
      </c>
      <c r="P553" s="1">
        <f>INT(O553*(H553+J553+K553))</f>
        <v>224</v>
      </c>
      <c r="Q553" s="1">
        <f>INT(J553*O553*1)</f>
        <v>45</v>
      </c>
      <c r="R553" s="1">
        <f>INT(J553*O553*0.7)</f>
        <v>31</v>
      </c>
      <c r="S553" s="1">
        <f>INT(K553*O553*1)</f>
        <v>79</v>
      </c>
      <c r="T553" s="1">
        <f>INT(K553*O553*0.7)</f>
        <v>55</v>
      </c>
      <c r="U553" s="1">
        <f>INT(L553*O553*1)</f>
        <v>3</v>
      </c>
      <c r="V553" s="1">
        <f>INT(L553*O553*0.7)</f>
        <v>2</v>
      </c>
      <c r="W553" s="1">
        <f>SUM(Q553,S553,U553)</f>
        <v>127</v>
      </c>
    </row>
    <row r="554" spans="2:23" hidden="1">
      <c r="B554" s="26"/>
      <c r="C554" s="16">
        <v>552</v>
      </c>
      <c r="D554" s="26">
        <v>1</v>
      </c>
      <c r="E554" s="26"/>
      <c r="F554" s="2" t="s">
        <v>551</v>
      </c>
      <c r="G554" s="4" t="str">
        <f>VLOOKUP(D554,兵种!B:D,2,0)</f>
        <v>近卫军</v>
      </c>
      <c r="H554" s="18">
        <f>VLOOKUP(D554,兵种!B:D,3,0)</f>
        <v>250</v>
      </c>
      <c r="I554" s="16" t="str">
        <f>VLOOKUP(E554,绝技!B:C,2,0)</f>
        <v>无</v>
      </c>
      <c r="J554" s="31">
        <v>27</v>
      </c>
      <c r="K554" s="31">
        <v>21</v>
      </c>
      <c r="L554" s="31">
        <v>84</v>
      </c>
      <c r="M554" s="33">
        <v>70</v>
      </c>
      <c r="N554" s="1">
        <f>SUM(J554:M554)</f>
        <v>202</v>
      </c>
      <c r="O554" s="34">
        <v>1</v>
      </c>
      <c r="P554" s="1">
        <f>INT(O554*(H554+J554+K554))</f>
        <v>298</v>
      </c>
      <c r="Q554" s="1">
        <f>INT(J554*O554*1)</f>
        <v>27</v>
      </c>
      <c r="R554" s="1">
        <f>INT(J554*O554*0.7)</f>
        <v>18</v>
      </c>
      <c r="S554" s="1">
        <f>INT(K554*O554*1)</f>
        <v>21</v>
      </c>
      <c r="T554" s="1">
        <f>INT(K554*O554*0.7)</f>
        <v>14</v>
      </c>
      <c r="U554" s="1">
        <f>INT(L554*O554*1)</f>
        <v>84</v>
      </c>
      <c r="V554" s="1">
        <f>INT(L554*O554*0.7)</f>
        <v>58</v>
      </c>
      <c r="W554" s="1">
        <f>SUM(Q554,S554,U554)</f>
        <v>132</v>
      </c>
    </row>
    <row r="555" spans="2:23" hidden="1">
      <c r="B555" s="26"/>
      <c r="C555" s="16">
        <v>553</v>
      </c>
      <c r="D555" s="26"/>
      <c r="E555" s="26"/>
      <c r="F555" s="2" t="s">
        <v>552</v>
      </c>
      <c r="G555" s="4" t="str">
        <f>VLOOKUP(D555,兵种!B:D,2,0)</f>
        <v>老百姓</v>
      </c>
      <c r="H555" s="18">
        <f>VLOOKUP(D555,兵种!B:D,3,0)</f>
        <v>100</v>
      </c>
      <c r="I555" s="16" t="str">
        <f>VLOOKUP(E555,绝技!B:C,2,0)</f>
        <v>无</v>
      </c>
      <c r="J555" s="31">
        <v>60</v>
      </c>
      <c r="K555" s="31">
        <v>38</v>
      </c>
      <c r="L555" s="31">
        <v>68</v>
      </c>
      <c r="M555" s="33">
        <v>74</v>
      </c>
      <c r="N555" s="1">
        <f>SUM(J555:M555)</f>
        <v>240</v>
      </c>
      <c r="O555" s="34">
        <v>1</v>
      </c>
      <c r="P555" s="1">
        <f>INT(O555*(H555+J555+K555))</f>
        <v>198</v>
      </c>
      <c r="Q555" s="1">
        <f>INT(J555*O555*1)</f>
        <v>60</v>
      </c>
      <c r="R555" s="1">
        <f>INT(J555*O555*0.7)</f>
        <v>42</v>
      </c>
      <c r="S555" s="1">
        <f>INT(K555*O555*1)</f>
        <v>38</v>
      </c>
      <c r="T555" s="1">
        <f>INT(K555*O555*0.7)</f>
        <v>26</v>
      </c>
      <c r="U555" s="1">
        <f>INT(L555*O555*1)</f>
        <v>68</v>
      </c>
      <c r="V555" s="1">
        <f>INT(L555*O555*0.7)</f>
        <v>47</v>
      </c>
      <c r="W555" s="1">
        <f>SUM(Q555,S555,U555)</f>
        <v>166</v>
      </c>
    </row>
    <row r="556" spans="2:23" hidden="1">
      <c r="B556" s="26"/>
      <c r="C556" s="16">
        <v>554</v>
      </c>
      <c r="D556" s="26">
        <v>2</v>
      </c>
      <c r="E556" s="26"/>
      <c r="F556" s="2" t="s">
        <v>553</v>
      </c>
      <c r="G556" s="4" t="str">
        <f>VLOOKUP(D556,兵种!B:D,2,0)</f>
        <v>亲卫队</v>
      </c>
      <c r="H556" s="18">
        <f>VLOOKUP(D556,兵种!B:D,3,0)</f>
        <v>200</v>
      </c>
      <c r="I556" s="16" t="str">
        <f>VLOOKUP(E556,绝技!B:C,2,0)</f>
        <v>无</v>
      </c>
      <c r="J556" s="31">
        <v>72</v>
      </c>
      <c r="K556" s="31">
        <v>83</v>
      </c>
      <c r="L556" s="31">
        <v>56</v>
      </c>
      <c r="M556" s="33">
        <v>36</v>
      </c>
      <c r="N556" s="1">
        <f>SUM(J556:M556)</f>
        <v>247</v>
      </c>
      <c r="O556" s="34">
        <v>1</v>
      </c>
      <c r="P556" s="1">
        <f>INT(O556*(H556+J556+K556))</f>
        <v>355</v>
      </c>
      <c r="Q556" s="1">
        <f>INT(J556*O556*1)</f>
        <v>72</v>
      </c>
      <c r="R556" s="1">
        <f>INT(J556*O556*0.7)</f>
        <v>50</v>
      </c>
      <c r="S556" s="1">
        <f>INT(K556*O556*1)</f>
        <v>83</v>
      </c>
      <c r="T556" s="1">
        <f>INT(K556*O556*0.7)</f>
        <v>58</v>
      </c>
      <c r="U556" s="1">
        <f>INT(L556*O556*1)</f>
        <v>56</v>
      </c>
      <c r="V556" s="1">
        <f>INT(L556*O556*0.7)</f>
        <v>39</v>
      </c>
      <c r="W556" s="1">
        <f>SUM(Q556,S556,U556)</f>
        <v>211</v>
      </c>
    </row>
    <row r="557" spans="2:23" hidden="1">
      <c r="B557" s="26"/>
      <c r="C557" s="16">
        <v>555</v>
      </c>
      <c r="D557" s="26">
        <v>5</v>
      </c>
      <c r="E557" s="26"/>
      <c r="F557" s="2" t="s">
        <v>554</v>
      </c>
      <c r="G557" s="4" t="str">
        <f>VLOOKUP(D557,兵种!B:D,2,0)</f>
        <v>霹雳车</v>
      </c>
      <c r="H557" s="18">
        <f>VLOOKUP(D557,兵种!B:D,3,0)</f>
        <v>100</v>
      </c>
      <c r="I557" s="16" t="str">
        <f>VLOOKUP(E557,绝技!B:C,2,0)</f>
        <v>无</v>
      </c>
      <c r="J557" s="31">
        <v>77</v>
      </c>
      <c r="K557" s="31">
        <v>67</v>
      </c>
      <c r="L557" s="31">
        <v>81</v>
      </c>
      <c r="M557" s="33">
        <v>73</v>
      </c>
      <c r="N557" s="1">
        <f>SUM(J557:M557)</f>
        <v>298</v>
      </c>
      <c r="O557" s="34">
        <v>1</v>
      </c>
      <c r="P557" s="1">
        <f>INT(O557*(H557+J557+K557))</f>
        <v>244</v>
      </c>
      <c r="Q557" s="1">
        <f>INT(J557*O557*1)</f>
        <v>77</v>
      </c>
      <c r="R557" s="1">
        <f>INT(J557*O557*0.7)</f>
        <v>53</v>
      </c>
      <c r="S557" s="1">
        <f>INT(K557*O557*1)</f>
        <v>67</v>
      </c>
      <c r="T557" s="1">
        <f>INT(K557*O557*0.7)</f>
        <v>46</v>
      </c>
      <c r="U557" s="1">
        <f>INT(L557*O557*1)</f>
        <v>81</v>
      </c>
      <c r="V557" s="1">
        <f>INT(L557*O557*0.7)</f>
        <v>56</v>
      </c>
      <c r="W557" s="1">
        <f>SUM(Q557,S557,U557)</f>
        <v>225</v>
      </c>
    </row>
    <row r="558" spans="2:23" hidden="1">
      <c r="B558" s="26"/>
      <c r="C558" s="16">
        <v>556</v>
      </c>
      <c r="D558" s="26">
        <v>4</v>
      </c>
      <c r="E558" s="26"/>
      <c r="F558" s="2" t="s">
        <v>555</v>
      </c>
      <c r="G558" s="4" t="str">
        <f>VLOOKUP(D558,兵种!B:D,2,0)</f>
        <v>弓弩手</v>
      </c>
      <c r="H558" s="18">
        <f>VLOOKUP(D558,兵种!B:D,3,0)</f>
        <v>150</v>
      </c>
      <c r="I558" s="16" t="str">
        <f>VLOOKUP(E558,绝技!B:C,2,0)</f>
        <v>无</v>
      </c>
      <c r="J558" s="31">
        <v>82</v>
      </c>
      <c r="K558" s="31">
        <v>47</v>
      </c>
      <c r="L558" s="31">
        <v>101</v>
      </c>
      <c r="M558" s="33">
        <v>78</v>
      </c>
      <c r="N558" s="1">
        <f>SUM(J558:M558)</f>
        <v>308</v>
      </c>
      <c r="O558" s="34">
        <v>1</v>
      </c>
      <c r="P558" s="1">
        <f>INT(O558*(H558+J558+K558))</f>
        <v>279</v>
      </c>
      <c r="Q558" s="1">
        <f>INT(J558*O558*1)</f>
        <v>82</v>
      </c>
      <c r="R558" s="1">
        <f>INT(J558*O558*0.7)</f>
        <v>57</v>
      </c>
      <c r="S558" s="1">
        <f>INT(K558*O558*1)</f>
        <v>47</v>
      </c>
      <c r="T558" s="1">
        <f>INT(K558*O558*0.7)</f>
        <v>32</v>
      </c>
      <c r="U558" s="1">
        <f>INT(L558*O558*1)</f>
        <v>101</v>
      </c>
      <c r="V558" s="1">
        <f>INT(L558*O558*0.7)</f>
        <v>70</v>
      </c>
      <c r="W558" s="1">
        <f>SUM(Q558,S558,U558)</f>
        <v>230</v>
      </c>
    </row>
    <row r="559" spans="2:23" hidden="1">
      <c r="B559" s="26"/>
      <c r="C559" s="16">
        <v>557</v>
      </c>
      <c r="D559" s="26">
        <v>6</v>
      </c>
      <c r="E559" s="26"/>
      <c r="F559" s="2" t="s">
        <v>556</v>
      </c>
      <c r="G559" s="4" t="str">
        <f>VLOOKUP(D559,兵种!B:D,2,0)</f>
        <v>谋略家</v>
      </c>
      <c r="H559" s="18">
        <f>VLOOKUP(D559,兵种!B:D,3,0)</f>
        <v>150</v>
      </c>
      <c r="I559" s="16" t="str">
        <f>VLOOKUP(E559,绝技!B:C,2,0)</f>
        <v>无</v>
      </c>
      <c r="J559" s="31">
        <v>78</v>
      </c>
      <c r="K559" s="31">
        <v>34</v>
      </c>
      <c r="L559" s="31">
        <v>110</v>
      </c>
      <c r="M559" s="33">
        <v>85</v>
      </c>
      <c r="N559" s="1">
        <f>SUM(J559:M559)</f>
        <v>307</v>
      </c>
      <c r="O559" s="34">
        <v>1</v>
      </c>
      <c r="P559" s="1">
        <f>INT(O559*(H559+J559+K559))</f>
        <v>262</v>
      </c>
      <c r="Q559" s="1">
        <f>INT(J559*O559*1)</f>
        <v>78</v>
      </c>
      <c r="R559" s="1">
        <f>INT(J559*O559*0.7)</f>
        <v>54</v>
      </c>
      <c r="S559" s="1">
        <f>INT(K559*O559*1)</f>
        <v>34</v>
      </c>
      <c r="T559" s="1">
        <f>INT(K559*O559*0.7)</f>
        <v>23</v>
      </c>
      <c r="U559" s="1">
        <f>INT(L559*O559*1)</f>
        <v>110</v>
      </c>
      <c r="V559" s="1">
        <f>INT(L559*O559*0.7)</f>
        <v>77</v>
      </c>
      <c r="W559" s="1">
        <f>SUM(Q559,S559,U559)</f>
        <v>222</v>
      </c>
    </row>
    <row r="560" spans="2:23" hidden="1">
      <c r="B560" s="26"/>
      <c r="C560" s="16">
        <v>558</v>
      </c>
      <c r="D560" s="26">
        <v>1</v>
      </c>
      <c r="E560" s="26"/>
      <c r="F560" s="2" t="s">
        <v>557</v>
      </c>
      <c r="G560" s="4" t="str">
        <f>VLOOKUP(D560,兵种!B:D,2,0)</f>
        <v>近卫军</v>
      </c>
      <c r="H560" s="18">
        <f>VLOOKUP(D560,兵种!B:D,3,0)</f>
        <v>250</v>
      </c>
      <c r="I560" s="16" t="str">
        <f>VLOOKUP(E560,绝技!B:C,2,0)</f>
        <v>无</v>
      </c>
      <c r="J560" s="31">
        <v>80</v>
      </c>
      <c r="K560" s="31">
        <v>103</v>
      </c>
      <c r="L560" s="31">
        <v>70</v>
      </c>
      <c r="M560" s="33">
        <v>44</v>
      </c>
      <c r="N560" s="1">
        <f>SUM(J560:M560)</f>
        <v>297</v>
      </c>
      <c r="O560" s="34">
        <v>1</v>
      </c>
      <c r="P560" s="1">
        <f>INT(O560*(H560+J560+K560))</f>
        <v>433</v>
      </c>
      <c r="Q560" s="1">
        <f>INT(J560*O560*1)</f>
        <v>80</v>
      </c>
      <c r="R560" s="1">
        <f>INT(J560*O560*0.7)</f>
        <v>56</v>
      </c>
      <c r="S560" s="1">
        <f>INT(K560*O560*1)</f>
        <v>103</v>
      </c>
      <c r="T560" s="1">
        <f>INT(K560*O560*0.7)</f>
        <v>72</v>
      </c>
      <c r="U560" s="1">
        <f>INT(L560*O560*1)</f>
        <v>70</v>
      </c>
      <c r="V560" s="1">
        <f>INT(L560*O560*0.7)</f>
        <v>49</v>
      </c>
      <c r="W560" s="1">
        <f>SUM(Q560,S560,U560)</f>
        <v>253</v>
      </c>
    </row>
    <row r="561" spans="2:23" hidden="1">
      <c r="B561" s="26"/>
      <c r="C561" s="16">
        <v>559</v>
      </c>
      <c r="D561" s="26"/>
      <c r="E561" s="26"/>
      <c r="F561" s="2" t="s">
        <v>558</v>
      </c>
      <c r="G561" s="4" t="str">
        <f>VLOOKUP(D561,兵种!B:D,2,0)</f>
        <v>老百姓</v>
      </c>
      <c r="H561" s="18">
        <f>VLOOKUP(D561,兵种!B:D,3,0)</f>
        <v>100</v>
      </c>
      <c r="I561" s="16" t="str">
        <f>VLOOKUP(E561,绝技!B:C,2,0)</f>
        <v>无</v>
      </c>
      <c r="J561" s="31">
        <v>58</v>
      </c>
      <c r="K561" s="31">
        <v>76</v>
      </c>
      <c r="L561" s="31">
        <v>49</v>
      </c>
      <c r="M561" s="33">
        <v>23</v>
      </c>
      <c r="N561" s="1">
        <f>SUM(J561:M561)</f>
        <v>206</v>
      </c>
      <c r="O561" s="34">
        <v>1</v>
      </c>
      <c r="P561" s="1">
        <f>INT(O561*(H561+J561+K561))</f>
        <v>234</v>
      </c>
      <c r="Q561" s="1">
        <f>INT(J561*O561*1)</f>
        <v>58</v>
      </c>
      <c r="R561" s="1">
        <f>INT(J561*O561*0.7)</f>
        <v>40</v>
      </c>
      <c r="S561" s="1">
        <f>INT(K561*O561*1)</f>
        <v>76</v>
      </c>
      <c r="T561" s="1">
        <f>INT(K561*O561*0.7)</f>
        <v>53</v>
      </c>
      <c r="U561" s="1">
        <f>INT(L561*O561*1)</f>
        <v>49</v>
      </c>
      <c r="V561" s="1">
        <f>INT(L561*O561*0.7)</f>
        <v>34</v>
      </c>
      <c r="W561" s="1">
        <f>SUM(Q561,S561,U561)</f>
        <v>183</v>
      </c>
    </row>
    <row r="562" spans="2:23" hidden="1">
      <c r="B562" s="26"/>
      <c r="C562" s="16">
        <v>560</v>
      </c>
      <c r="D562" s="26"/>
      <c r="E562" s="26"/>
      <c r="F562" s="2" t="s">
        <v>559</v>
      </c>
      <c r="G562" s="4" t="str">
        <f>VLOOKUP(D562,兵种!B:D,2,0)</f>
        <v>老百姓</v>
      </c>
      <c r="H562" s="18">
        <f>VLOOKUP(D562,兵种!B:D,3,0)</f>
        <v>100</v>
      </c>
      <c r="I562" s="16" t="str">
        <f>VLOOKUP(E562,绝技!B:C,2,0)</f>
        <v>无</v>
      </c>
      <c r="J562" s="31">
        <v>71</v>
      </c>
      <c r="K562" s="31">
        <v>49</v>
      </c>
      <c r="L562" s="31">
        <v>69</v>
      </c>
      <c r="M562" s="33">
        <v>63</v>
      </c>
      <c r="N562" s="1">
        <f>SUM(J562:M562)</f>
        <v>252</v>
      </c>
      <c r="O562" s="34">
        <v>1</v>
      </c>
      <c r="P562" s="1">
        <f>INT(O562*(H562+J562+K562))</f>
        <v>220</v>
      </c>
      <c r="Q562" s="1">
        <f>INT(J562*O562*1)</f>
        <v>71</v>
      </c>
      <c r="R562" s="1">
        <f>INT(J562*O562*0.7)</f>
        <v>49</v>
      </c>
      <c r="S562" s="1">
        <f>INT(K562*O562*1)</f>
        <v>49</v>
      </c>
      <c r="T562" s="1">
        <f>INT(K562*O562*0.7)</f>
        <v>34</v>
      </c>
      <c r="U562" s="1">
        <f>INT(L562*O562*1)</f>
        <v>69</v>
      </c>
      <c r="V562" s="1">
        <f>INT(L562*O562*0.7)</f>
        <v>48</v>
      </c>
      <c r="W562" s="1">
        <f>SUM(Q562,S562,U562)</f>
        <v>189</v>
      </c>
    </row>
    <row r="563" spans="2:23" hidden="1">
      <c r="B563" s="26"/>
      <c r="C563" s="16">
        <v>561</v>
      </c>
      <c r="D563" s="26"/>
      <c r="E563" s="26"/>
      <c r="F563" s="2" t="s">
        <v>560</v>
      </c>
      <c r="G563" s="4" t="str">
        <f>VLOOKUP(D563,兵种!B:D,2,0)</f>
        <v>老百姓</v>
      </c>
      <c r="H563" s="18">
        <f>VLOOKUP(D563,兵种!B:D,3,0)</f>
        <v>100</v>
      </c>
      <c r="I563" s="16" t="str">
        <f>VLOOKUP(E563,绝技!B:C,2,0)</f>
        <v>无</v>
      </c>
      <c r="J563" s="31">
        <v>52</v>
      </c>
      <c r="K563" s="31">
        <v>77</v>
      </c>
      <c r="L563" s="31">
        <v>11</v>
      </c>
      <c r="M563" s="33">
        <v>21</v>
      </c>
      <c r="N563" s="1">
        <f>SUM(J563:M563)</f>
        <v>161</v>
      </c>
      <c r="O563" s="34">
        <v>1</v>
      </c>
      <c r="P563" s="1">
        <f>INT(O563*(H563+J563+K563))</f>
        <v>229</v>
      </c>
      <c r="Q563" s="1">
        <f>INT(J563*O563*1)</f>
        <v>52</v>
      </c>
      <c r="R563" s="1">
        <f>INT(J563*O563*0.7)</f>
        <v>36</v>
      </c>
      <c r="S563" s="1">
        <f>INT(K563*O563*1)</f>
        <v>77</v>
      </c>
      <c r="T563" s="1">
        <f>INT(K563*O563*0.7)</f>
        <v>53</v>
      </c>
      <c r="U563" s="1">
        <f>INT(L563*O563*1)</f>
        <v>11</v>
      </c>
      <c r="V563" s="1">
        <f>INT(L563*O563*0.7)</f>
        <v>7</v>
      </c>
      <c r="W563" s="1">
        <f>SUM(Q563,S563,U563)</f>
        <v>140</v>
      </c>
    </row>
    <row r="564" spans="2:23" hidden="1">
      <c r="B564" s="26"/>
      <c r="C564" s="16">
        <v>562</v>
      </c>
      <c r="D564" s="26"/>
      <c r="E564" s="26"/>
      <c r="F564" s="2" t="s">
        <v>561</v>
      </c>
      <c r="G564" s="4" t="str">
        <f>VLOOKUP(D564,兵种!B:D,2,0)</f>
        <v>老百姓</v>
      </c>
      <c r="H564" s="18">
        <f>VLOOKUP(D564,兵种!B:D,3,0)</f>
        <v>100</v>
      </c>
      <c r="I564" s="16" t="str">
        <f>VLOOKUP(E564,绝技!B:C,2,0)</f>
        <v>无</v>
      </c>
      <c r="J564" s="31">
        <v>37</v>
      </c>
      <c r="K564" s="31">
        <v>32</v>
      </c>
      <c r="L564" s="31">
        <v>70</v>
      </c>
      <c r="M564" s="33">
        <v>72</v>
      </c>
      <c r="N564" s="1">
        <f>SUM(J564:M564)</f>
        <v>211</v>
      </c>
      <c r="O564" s="34">
        <v>1</v>
      </c>
      <c r="P564" s="1">
        <f>INT(O564*(H564+J564+K564))</f>
        <v>169</v>
      </c>
      <c r="Q564" s="1">
        <f>INT(J564*O564*1)</f>
        <v>37</v>
      </c>
      <c r="R564" s="1">
        <f>INT(J564*O564*0.7)</f>
        <v>25</v>
      </c>
      <c r="S564" s="1">
        <f>INT(K564*O564*1)</f>
        <v>32</v>
      </c>
      <c r="T564" s="1">
        <f>INT(K564*O564*0.7)</f>
        <v>22</v>
      </c>
      <c r="U564" s="1">
        <f>INT(L564*O564*1)</f>
        <v>70</v>
      </c>
      <c r="V564" s="1">
        <f>INT(L564*O564*0.7)</f>
        <v>49</v>
      </c>
      <c r="W564" s="1">
        <f>SUM(Q564,S564,U564)</f>
        <v>139</v>
      </c>
    </row>
    <row r="565" spans="2:23" hidden="1">
      <c r="B565" s="26"/>
      <c r="C565" s="16">
        <v>563</v>
      </c>
      <c r="D565" s="26"/>
      <c r="E565" s="26"/>
      <c r="F565" s="2" t="s">
        <v>562</v>
      </c>
      <c r="G565" s="4" t="str">
        <f>VLOOKUP(D565,兵种!B:D,2,0)</f>
        <v>老百姓</v>
      </c>
      <c r="H565" s="18">
        <f>VLOOKUP(D565,兵种!B:D,3,0)</f>
        <v>100</v>
      </c>
      <c r="I565" s="16" t="str">
        <f>VLOOKUP(E565,绝技!B:C,2,0)</f>
        <v>无</v>
      </c>
      <c r="J565" s="31">
        <v>65</v>
      </c>
      <c r="K565" s="31">
        <v>71</v>
      </c>
      <c r="L565" s="31">
        <v>39</v>
      </c>
      <c r="M565" s="33">
        <v>6</v>
      </c>
      <c r="N565" s="1">
        <f>SUM(J565:M565)</f>
        <v>181</v>
      </c>
      <c r="O565" s="34">
        <v>1</v>
      </c>
      <c r="P565" s="1">
        <f>INT(O565*(H565+J565+K565))</f>
        <v>236</v>
      </c>
      <c r="Q565" s="1">
        <f>INT(J565*O565*1)</f>
        <v>65</v>
      </c>
      <c r="R565" s="1">
        <f>INT(J565*O565*0.7)</f>
        <v>45</v>
      </c>
      <c r="S565" s="1">
        <f>INT(K565*O565*1)</f>
        <v>71</v>
      </c>
      <c r="T565" s="1">
        <f>INT(K565*O565*0.7)</f>
        <v>49</v>
      </c>
      <c r="U565" s="1">
        <f>INT(L565*O565*1)</f>
        <v>39</v>
      </c>
      <c r="V565" s="1">
        <f>INT(L565*O565*0.7)</f>
        <v>27</v>
      </c>
      <c r="W565" s="1">
        <f>SUM(Q565,S565,U565)</f>
        <v>175</v>
      </c>
    </row>
    <row r="566" spans="2:23" hidden="1">
      <c r="B566" s="26"/>
      <c r="C566" s="16">
        <v>564</v>
      </c>
      <c r="D566" s="26">
        <v>5</v>
      </c>
      <c r="E566" s="26"/>
      <c r="F566" s="2" t="s">
        <v>563</v>
      </c>
      <c r="G566" s="4" t="str">
        <f>VLOOKUP(D566,兵种!B:D,2,0)</f>
        <v>霹雳车</v>
      </c>
      <c r="H566" s="18">
        <f>VLOOKUP(D566,兵种!B:D,3,0)</f>
        <v>100</v>
      </c>
      <c r="I566" s="16" t="str">
        <f>VLOOKUP(E566,绝技!B:C,2,0)</f>
        <v>无</v>
      </c>
      <c r="J566" s="31">
        <v>72</v>
      </c>
      <c r="K566" s="31">
        <v>51</v>
      </c>
      <c r="L566" s="31">
        <v>84</v>
      </c>
      <c r="M566" s="33">
        <v>86</v>
      </c>
      <c r="N566" s="1">
        <f>SUM(J566:M566)</f>
        <v>293</v>
      </c>
      <c r="O566" s="34">
        <v>1</v>
      </c>
      <c r="P566" s="1">
        <f>INT(O566*(H566+J566+K566))</f>
        <v>223</v>
      </c>
      <c r="Q566" s="1">
        <f>INT(J566*O566*1)</f>
        <v>72</v>
      </c>
      <c r="R566" s="1">
        <f>INT(J566*O566*0.7)</f>
        <v>50</v>
      </c>
      <c r="S566" s="1">
        <f>INT(K566*O566*1)</f>
        <v>51</v>
      </c>
      <c r="T566" s="1">
        <f>INT(K566*O566*0.7)</f>
        <v>35</v>
      </c>
      <c r="U566" s="1">
        <f>INT(L566*O566*1)</f>
        <v>84</v>
      </c>
      <c r="V566" s="1">
        <f>INT(L566*O566*0.7)</f>
        <v>58</v>
      </c>
      <c r="W566" s="1">
        <f>SUM(Q566,S566,U566)</f>
        <v>207</v>
      </c>
    </row>
    <row r="567" spans="2:23" hidden="1">
      <c r="B567" s="26"/>
      <c r="C567" s="16">
        <v>565</v>
      </c>
      <c r="D567" s="26"/>
      <c r="E567" s="26"/>
      <c r="F567" s="2" t="s">
        <v>564</v>
      </c>
      <c r="G567" s="4" t="str">
        <f>VLOOKUP(D567,兵种!B:D,2,0)</f>
        <v>老百姓</v>
      </c>
      <c r="H567" s="18">
        <f>VLOOKUP(D567,兵种!B:D,3,0)</f>
        <v>100</v>
      </c>
      <c r="I567" s="16" t="str">
        <f>VLOOKUP(E567,绝技!B:C,2,0)</f>
        <v>无</v>
      </c>
      <c r="J567" s="31">
        <v>71</v>
      </c>
      <c r="K567" s="31">
        <v>60</v>
      </c>
      <c r="L567" s="31">
        <v>71</v>
      </c>
      <c r="M567" s="33">
        <v>64</v>
      </c>
      <c r="N567" s="1">
        <f>SUM(J567:M567)</f>
        <v>266</v>
      </c>
      <c r="O567" s="34">
        <v>1</v>
      </c>
      <c r="P567" s="1">
        <f>INT(O567*(H567+J567+K567))</f>
        <v>231</v>
      </c>
      <c r="Q567" s="1">
        <f>INT(J567*O567*1)</f>
        <v>71</v>
      </c>
      <c r="R567" s="1">
        <f>INT(J567*O567*0.7)</f>
        <v>49</v>
      </c>
      <c r="S567" s="1">
        <f>INT(K567*O567*1)</f>
        <v>60</v>
      </c>
      <c r="T567" s="1">
        <f>INT(K567*O567*0.7)</f>
        <v>42</v>
      </c>
      <c r="U567" s="1">
        <f>INT(L567*O567*1)</f>
        <v>71</v>
      </c>
      <c r="V567" s="1">
        <f>INT(L567*O567*0.7)</f>
        <v>49</v>
      </c>
      <c r="W567" s="1">
        <f>SUM(Q567,S567,U567)</f>
        <v>202</v>
      </c>
    </row>
    <row r="568" spans="2:23" hidden="1">
      <c r="B568" s="26"/>
      <c r="C568" s="16">
        <v>566</v>
      </c>
      <c r="D568" s="26">
        <v>3</v>
      </c>
      <c r="E568" s="26"/>
      <c r="F568" s="2" t="s">
        <v>565</v>
      </c>
      <c r="G568" s="4" t="str">
        <f>VLOOKUP(D568,兵种!B:D,2,0)</f>
        <v>战弓骑</v>
      </c>
      <c r="H568" s="18">
        <f>VLOOKUP(D568,兵种!B:D,3,0)</f>
        <v>200</v>
      </c>
      <c r="I568" s="16" t="str">
        <f>VLOOKUP(E568,绝技!B:C,2,0)</f>
        <v>无</v>
      </c>
      <c r="J568" s="31">
        <v>84</v>
      </c>
      <c r="K568" s="31">
        <v>64</v>
      </c>
      <c r="L568" s="31">
        <v>82</v>
      </c>
      <c r="M568" s="33">
        <v>84</v>
      </c>
      <c r="N568" s="1">
        <f>SUM(J568:M568)</f>
        <v>314</v>
      </c>
      <c r="O568" s="34">
        <v>1</v>
      </c>
      <c r="P568" s="1">
        <f>INT(O568*(H568+J568+K568))</f>
        <v>348</v>
      </c>
      <c r="Q568" s="1">
        <f>INT(J568*O568*1)</f>
        <v>84</v>
      </c>
      <c r="R568" s="1">
        <f>INT(J568*O568*0.7)</f>
        <v>58</v>
      </c>
      <c r="S568" s="1">
        <f>INT(K568*O568*1)</f>
        <v>64</v>
      </c>
      <c r="T568" s="1">
        <f>INT(K568*O568*0.7)</f>
        <v>44</v>
      </c>
      <c r="U568" s="1">
        <f>INT(L568*O568*1)</f>
        <v>82</v>
      </c>
      <c r="V568" s="1">
        <f>INT(L568*O568*0.7)</f>
        <v>57</v>
      </c>
      <c r="W568" s="1">
        <f>SUM(Q568,S568,U568)</f>
        <v>230</v>
      </c>
    </row>
    <row r="569" spans="2:23" hidden="1">
      <c r="B569" s="26"/>
      <c r="C569" s="16">
        <v>567</v>
      </c>
      <c r="D569" s="26"/>
      <c r="E569" s="26"/>
      <c r="F569" s="2" t="s">
        <v>566</v>
      </c>
      <c r="G569" s="4" t="str">
        <f>VLOOKUP(D569,兵种!B:D,2,0)</f>
        <v>老百姓</v>
      </c>
      <c r="H569" s="18">
        <f>VLOOKUP(D569,兵种!B:D,3,0)</f>
        <v>100</v>
      </c>
      <c r="I569" s="16" t="str">
        <f>VLOOKUP(E569,绝技!B:C,2,0)</f>
        <v>无</v>
      </c>
      <c r="J569" s="31">
        <v>63</v>
      </c>
      <c r="K569" s="31">
        <v>39</v>
      </c>
      <c r="L569" s="31">
        <v>59</v>
      </c>
      <c r="M569" s="33">
        <v>78</v>
      </c>
      <c r="N569" s="1">
        <f>SUM(J569:M569)</f>
        <v>239</v>
      </c>
      <c r="O569" s="34">
        <v>1</v>
      </c>
      <c r="P569" s="1">
        <f>INT(O569*(H569+J569+K569))</f>
        <v>202</v>
      </c>
      <c r="Q569" s="1">
        <f>INT(J569*O569*1)</f>
        <v>63</v>
      </c>
      <c r="R569" s="1">
        <f>INT(J569*O569*0.7)</f>
        <v>44</v>
      </c>
      <c r="S569" s="1">
        <f>INT(K569*O569*1)</f>
        <v>39</v>
      </c>
      <c r="T569" s="1">
        <f>INT(K569*O569*0.7)</f>
        <v>27</v>
      </c>
      <c r="U569" s="1">
        <f>INT(L569*O569*1)</f>
        <v>59</v>
      </c>
      <c r="V569" s="1">
        <f>INT(L569*O569*0.7)</f>
        <v>41</v>
      </c>
      <c r="W569" s="1">
        <f>SUM(Q569,S569,U569)</f>
        <v>161</v>
      </c>
    </row>
    <row r="570" spans="2:23" hidden="1">
      <c r="B570" s="26"/>
      <c r="C570" s="16">
        <v>568</v>
      </c>
      <c r="D570" s="26">
        <v>5</v>
      </c>
      <c r="E570" s="26"/>
      <c r="F570" s="2" t="s">
        <v>567</v>
      </c>
      <c r="G570" s="4" t="str">
        <f>VLOOKUP(D570,兵种!B:D,2,0)</f>
        <v>霹雳车</v>
      </c>
      <c r="H570" s="18">
        <f>VLOOKUP(D570,兵种!B:D,3,0)</f>
        <v>100</v>
      </c>
      <c r="I570" s="16" t="str">
        <f>VLOOKUP(E570,绝技!B:C,2,0)</f>
        <v>无</v>
      </c>
      <c r="J570" s="31">
        <v>76</v>
      </c>
      <c r="K570" s="31">
        <v>87</v>
      </c>
      <c r="L570" s="31">
        <v>42</v>
      </c>
      <c r="M570" s="33">
        <v>45</v>
      </c>
      <c r="N570" s="1">
        <f>SUM(J570:M570)</f>
        <v>250</v>
      </c>
      <c r="O570" s="34">
        <v>1</v>
      </c>
      <c r="P570" s="1">
        <f>INT(O570*(H570+J570+K570))</f>
        <v>263</v>
      </c>
      <c r="Q570" s="1">
        <f>INT(J570*O570*1)</f>
        <v>76</v>
      </c>
      <c r="R570" s="1">
        <f>INT(J570*O570*0.7)</f>
        <v>53</v>
      </c>
      <c r="S570" s="1">
        <f>INT(K570*O570*1)</f>
        <v>87</v>
      </c>
      <c r="T570" s="1">
        <f>INT(K570*O570*0.7)</f>
        <v>60</v>
      </c>
      <c r="U570" s="1">
        <f>INT(L570*O570*1)</f>
        <v>42</v>
      </c>
      <c r="V570" s="1">
        <f>INT(L570*O570*0.7)</f>
        <v>29</v>
      </c>
      <c r="W570" s="1">
        <f>SUM(Q570,S570,U570)</f>
        <v>205</v>
      </c>
    </row>
    <row r="571" spans="2:23" hidden="1">
      <c r="B571" s="26"/>
      <c r="C571" s="16">
        <v>569</v>
      </c>
      <c r="D571" s="26"/>
      <c r="E571" s="26"/>
      <c r="F571" s="2" t="s">
        <v>568</v>
      </c>
      <c r="G571" s="4" t="str">
        <f>VLOOKUP(D571,兵种!B:D,2,0)</f>
        <v>老百姓</v>
      </c>
      <c r="H571" s="18">
        <f>VLOOKUP(D571,兵种!B:D,3,0)</f>
        <v>100</v>
      </c>
      <c r="I571" s="16" t="str">
        <f>VLOOKUP(E571,绝技!B:C,2,0)</f>
        <v>无</v>
      </c>
      <c r="J571" s="31">
        <v>47</v>
      </c>
      <c r="K571" s="31">
        <v>28</v>
      </c>
      <c r="L571" s="31">
        <v>72</v>
      </c>
      <c r="M571" s="33">
        <v>78</v>
      </c>
      <c r="N571" s="1">
        <f>SUM(J571:M571)</f>
        <v>225</v>
      </c>
      <c r="O571" s="34">
        <v>1</v>
      </c>
      <c r="P571" s="1">
        <f>INT(O571*(H571+J571+K571))</f>
        <v>175</v>
      </c>
      <c r="Q571" s="1">
        <f>INT(J571*O571*1)</f>
        <v>47</v>
      </c>
      <c r="R571" s="1">
        <f>INT(J571*O571*0.7)</f>
        <v>32</v>
      </c>
      <c r="S571" s="1">
        <f>INT(K571*O571*1)</f>
        <v>28</v>
      </c>
      <c r="T571" s="1">
        <f>INT(K571*O571*0.7)</f>
        <v>19</v>
      </c>
      <c r="U571" s="1">
        <f>INT(L571*O571*1)</f>
        <v>72</v>
      </c>
      <c r="V571" s="1">
        <f>INT(L571*O571*0.7)</f>
        <v>50</v>
      </c>
      <c r="W571" s="1">
        <f>SUM(Q571,S571,U571)</f>
        <v>147</v>
      </c>
    </row>
    <row r="572" spans="2:23" hidden="1">
      <c r="B572" s="26"/>
      <c r="C572" s="16">
        <v>570</v>
      </c>
      <c r="D572" s="26"/>
      <c r="E572" s="26"/>
      <c r="F572" s="2" t="s">
        <v>569</v>
      </c>
      <c r="G572" s="4" t="str">
        <f>VLOOKUP(D572,兵种!B:D,2,0)</f>
        <v>老百姓</v>
      </c>
      <c r="H572" s="18">
        <f>VLOOKUP(D572,兵种!B:D,3,0)</f>
        <v>100</v>
      </c>
      <c r="I572" s="16" t="str">
        <f>VLOOKUP(E572,绝技!B:C,2,0)</f>
        <v>无</v>
      </c>
      <c r="J572" s="31">
        <v>75</v>
      </c>
      <c r="K572" s="31">
        <v>73</v>
      </c>
      <c r="L572" s="31">
        <v>74</v>
      </c>
      <c r="M572" s="33">
        <v>66</v>
      </c>
      <c r="N572" s="1">
        <f>SUM(J572:M572)</f>
        <v>288</v>
      </c>
      <c r="O572" s="34">
        <v>1</v>
      </c>
      <c r="P572" s="1">
        <f>INT(O572*(H572+J572+K572))</f>
        <v>248</v>
      </c>
      <c r="Q572" s="1">
        <f>INT(J572*O572*1)</f>
        <v>75</v>
      </c>
      <c r="R572" s="1">
        <f>INT(J572*O572*0.7)</f>
        <v>52</v>
      </c>
      <c r="S572" s="1">
        <f>INT(K572*O572*1)</f>
        <v>73</v>
      </c>
      <c r="T572" s="1">
        <f>INT(K572*O572*0.7)</f>
        <v>51</v>
      </c>
      <c r="U572" s="1">
        <f>INT(L572*O572*1)</f>
        <v>74</v>
      </c>
      <c r="V572" s="1">
        <f>INT(L572*O572*0.7)</f>
        <v>51</v>
      </c>
      <c r="W572" s="1">
        <f>SUM(Q572,S572,U572)</f>
        <v>222</v>
      </c>
    </row>
    <row r="573" spans="2:23" hidden="1">
      <c r="B573" s="26"/>
      <c r="C573" s="16">
        <v>571</v>
      </c>
      <c r="D573" s="26"/>
      <c r="E573" s="26"/>
      <c r="F573" s="2" t="s">
        <v>570</v>
      </c>
      <c r="G573" s="4" t="str">
        <f>VLOOKUP(D573,兵种!B:D,2,0)</f>
        <v>老百姓</v>
      </c>
      <c r="H573" s="18">
        <f>VLOOKUP(D573,兵种!B:D,3,0)</f>
        <v>100</v>
      </c>
      <c r="I573" s="16" t="str">
        <f>VLOOKUP(E573,绝技!B:C,2,0)</f>
        <v>无</v>
      </c>
      <c r="J573" s="31">
        <v>50</v>
      </c>
      <c r="K573" s="31">
        <v>68</v>
      </c>
      <c r="L573" s="31">
        <v>22</v>
      </c>
      <c r="M573" s="33">
        <v>18</v>
      </c>
      <c r="N573" s="1">
        <f>SUM(J573:M573)</f>
        <v>158</v>
      </c>
      <c r="O573" s="34">
        <v>1</v>
      </c>
      <c r="P573" s="1">
        <f>INT(O573*(H573+J573+K573))</f>
        <v>218</v>
      </c>
      <c r="Q573" s="1">
        <f>INT(J573*O573*1)</f>
        <v>50</v>
      </c>
      <c r="R573" s="1">
        <f>INT(J573*O573*0.7)</f>
        <v>35</v>
      </c>
      <c r="S573" s="1">
        <f>INT(K573*O573*1)</f>
        <v>68</v>
      </c>
      <c r="T573" s="1">
        <f>INT(K573*O573*0.7)</f>
        <v>47</v>
      </c>
      <c r="U573" s="1">
        <f>INT(L573*O573*1)</f>
        <v>22</v>
      </c>
      <c r="V573" s="1">
        <f>INT(L573*O573*0.7)</f>
        <v>15</v>
      </c>
      <c r="W573" s="1">
        <f>SUM(Q573,S573,U573)</f>
        <v>140</v>
      </c>
    </row>
    <row r="574" spans="2:23" hidden="1">
      <c r="B574" s="26"/>
      <c r="C574" s="16">
        <v>572</v>
      </c>
      <c r="D574" s="26"/>
      <c r="E574" s="26"/>
      <c r="F574" s="2" t="s">
        <v>571</v>
      </c>
      <c r="G574" s="4" t="str">
        <f>VLOOKUP(D574,兵种!B:D,2,0)</f>
        <v>老百姓</v>
      </c>
      <c r="H574" s="18">
        <f>VLOOKUP(D574,兵种!B:D,3,0)</f>
        <v>100</v>
      </c>
      <c r="I574" s="16" t="str">
        <f>VLOOKUP(E574,绝技!B:C,2,0)</f>
        <v>无</v>
      </c>
      <c r="J574" s="31">
        <v>62</v>
      </c>
      <c r="K574" s="31">
        <v>79</v>
      </c>
      <c r="L574" s="31">
        <v>24</v>
      </c>
      <c r="M574" s="33">
        <v>23</v>
      </c>
      <c r="N574" s="1">
        <f>SUM(J574:M574)</f>
        <v>188</v>
      </c>
      <c r="O574" s="34">
        <v>1</v>
      </c>
      <c r="P574" s="1">
        <f>INT(O574*(H574+J574+K574))</f>
        <v>241</v>
      </c>
      <c r="Q574" s="1">
        <f>INT(J574*O574*1)</f>
        <v>62</v>
      </c>
      <c r="R574" s="1">
        <f>INT(J574*O574*0.7)</f>
        <v>43</v>
      </c>
      <c r="S574" s="1">
        <f>INT(K574*O574*1)</f>
        <v>79</v>
      </c>
      <c r="T574" s="1">
        <f>INT(K574*O574*0.7)</f>
        <v>55</v>
      </c>
      <c r="U574" s="1">
        <f>INT(L574*O574*1)</f>
        <v>24</v>
      </c>
      <c r="V574" s="1">
        <f>INT(L574*O574*0.7)</f>
        <v>16</v>
      </c>
      <c r="W574" s="1">
        <f>SUM(Q574,S574,U574)</f>
        <v>165</v>
      </c>
    </row>
    <row r="575" spans="2:23" hidden="1">
      <c r="B575" s="26"/>
      <c r="C575" s="16">
        <v>573</v>
      </c>
      <c r="D575" s="26"/>
      <c r="E575" s="26"/>
      <c r="F575" s="2" t="s">
        <v>572</v>
      </c>
      <c r="G575" s="4" t="str">
        <f>VLOOKUP(D575,兵种!B:D,2,0)</f>
        <v>老百姓</v>
      </c>
      <c r="H575" s="18">
        <f>VLOOKUP(D575,兵种!B:D,3,0)</f>
        <v>100</v>
      </c>
      <c r="I575" s="16" t="str">
        <f>VLOOKUP(E575,绝技!B:C,2,0)</f>
        <v>无</v>
      </c>
      <c r="J575" s="31">
        <v>62</v>
      </c>
      <c r="K575" s="31">
        <v>68</v>
      </c>
      <c r="L575" s="31">
        <v>68</v>
      </c>
      <c r="M575" s="33">
        <v>62</v>
      </c>
      <c r="N575" s="1">
        <f>SUM(J575:M575)</f>
        <v>260</v>
      </c>
      <c r="O575" s="34">
        <v>1</v>
      </c>
      <c r="P575" s="1">
        <f>INT(O575*(H575+J575+K575))</f>
        <v>230</v>
      </c>
      <c r="Q575" s="1">
        <f>INT(J575*O575*1)</f>
        <v>62</v>
      </c>
      <c r="R575" s="1">
        <f>INT(J575*O575*0.7)</f>
        <v>43</v>
      </c>
      <c r="S575" s="1">
        <f>INT(K575*O575*1)</f>
        <v>68</v>
      </c>
      <c r="T575" s="1">
        <f>INT(K575*O575*0.7)</f>
        <v>47</v>
      </c>
      <c r="U575" s="1">
        <f>INT(L575*O575*1)</f>
        <v>68</v>
      </c>
      <c r="V575" s="1">
        <f>INT(L575*O575*0.7)</f>
        <v>47</v>
      </c>
      <c r="W575" s="1">
        <f>SUM(Q575,S575,U575)</f>
        <v>198</v>
      </c>
    </row>
    <row r="576" spans="2:23" hidden="1">
      <c r="B576" s="26"/>
      <c r="C576" s="16">
        <v>574</v>
      </c>
      <c r="D576" s="26">
        <v>1</v>
      </c>
      <c r="E576" s="26"/>
      <c r="F576" s="2" t="s">
        <v>573</v>
      </c>
      <c r="G576" s="4" t="str">
        <f>VLOOKUP(D576,兵种!B:D,2,0)</f>
        <v>近卫军</v>
      </c>
      <c r="H576" s="18">
        <f>VLOOKUP(D576,兵种!B:D,3,0)</f>
        <v>250</v>
      </c>
      <c r="I576" s="16" t="str">
        <f>VLOOKUP(E576,绝技!B:C,2,0)</f>
        <v>无</v>
      </c>
      <c r="J576" s="31">
        <v>81</v>
      </c>
      <c r="K576" s="31">
        <v>75</v>
      </c>
      <c r="L576" s="31">
        <v>54</v>
      </c>
      <c r="M576" s="33">
        <v>56</v>
      </c>
      <c r="N576" s="1">
        <f>SUM(J576:M576)</f>
        <v>266</v>
      </c>
      <c r="O576" s="34">
        <v>1</v>
      </c>
      <c r="P576" s="1">
        <f>INT(O576*(H576+J576+K576))</f>
        <v>406</v>
      </c>
      <c r="Q576" s="1">
        <f>INT(J576*O576*1)</f>
        <v>81</v>
      </c>
      <c r="R576" s="1">
        <f>INT(J576*O576*0.7)</f>
        <v>56</v>
      </c>
      <c r="S576" s="1">
        <f>INT(K576*O576*1)</f>
        <v>75</v>
      </c>
      <c r="T576" s="1">
        <f>INT(K576*O576*0.7)</f>
        <v>52</v>
      </c>
      <c r="U576" s="1">
        <f>INT(L576*O576*1)</f>
        <v>54</v>
      </c>
      <c r="V576" s="1">
        <f>INT(L576*O576*0.7)</f>
        <v>37</v>
      </c>
      <c r="W576" s="1">
        <f>SUM(Q576,S576,U576)</f>
        <v>210</v>
      </c>
    </row>
    <row r="577" spans="2:23" hidden="1">
      <c r="B577" s="26"/>
      <c r="C577" s="16">
        <v>575</v>
      </c>
      <c r="D577" s="26">
        <v>1</v>
      </c>
      <c r="E577" s="26"/>
      <c r="F577" s="2" t="s">
        <v>574</v>
      </c>
      <c r="G577" s="4" t="str">
        <f>VLOOKUP(D577,兵种!B:D,2,0)</f>
        <v>近卫军</v>
      </c>
      <c r="H577" s="18">
        <f>VLOOKUP(D577,兵种!B:D,3,0)</f>
        <v>250</v>
      </c>
      <c r="I577" s="16" t="str">
        <f>VLOOKUP(E577,绝技!B:C,2,0)</f>
        <v>无</v>
      </c>
      <c r="J577" s="31">
        <v>68</v>
      </c>
      <c r="K577" s="31">
        <v>40</v>
      </c>
      <c r="L577" s="31">
        <v>82</v>
      </c>
      <c r="M577" s="33">
        <v>79</v>
      </c>
      <c r="N577" s="1">
        <f>SUM(J577:M577)</f>
        <v>269</v>
      </c>
      <c r="O577" s="34">
        <v>1</v>
      </c>
      <c r="P577" s="1">
        <f>INT(O577*(H577+J577+K577))</f>
        <v>358</v>
      </c>
      <c r="Q577" s="1">
        <f>INT(J577*O577*1)</f>
        <v>68</v>
      </c>
      <c r="R577" s="1">
        <f>INT(J577*O577*0.7)</f>
        <v>47</v>
      </c>
      <c r="S577" s="1">
        <f>INT(K577*O577*1)</f>
        <v>40</v>
      </c>
      <c r="T577" s="1">
        <f>INT(K577*O577*0.7)</f>
        <v>28</v>
      </c>
      <c r="U577" s="1">
        <f>INT(L577*O577*1)</f>
        <v>82</v>
      </c>
      <c r="V577" s="1">
        <f>INT(L577*O577*0.7)</f>
        <v>57</v>
      </c>
      <c r="W577" s="1">
        <f>SUM(Q577,S577,U577)</f>
        <v>190</v>
      </c>
    </row>
    <row r="578" spans="2:23" hidden="1">
      <c r="B578" s="26"/>
      <c r="C578" s="16">
        <v>576</v>
      </c>
      <c r="D578" s="26"/>
      <c r="E578" s="26"/>
      <c r="F578" s="2" t="s">
        <v>575</v>
      </c>
      <c r="G578" s="4" t="str">
        <f>VLOOKUP(D578,兵种!B:D,2,0)</f>
        <v>老百姓</v>
      </c>
      <c r="H578" s="18">
        <f>VLOOKUP(D578,兵种!B:D,3,0)</f>
        <v>100</v>
      </c>
      <c r="I578" s="16" t="str">
        <f>VLOOKUP(E578,绝技!B:C,2,0)</f>
        <v>无</v>
      </c>
      <c r="J578" s="31">
        <v>61</v>
      </c>
      <c r="K578" s="31">
        <v>68</v>
      </c>
      <c r="L578" s="31">
        <v>61</v>
      </c>
      <c r="M578" s="33">
        <v>58</v>
      </c>
      <c r="N578" s="1">
        <f>SUM(J578:M578)</f>
        <v>248</v>
      </c>
      <c r="O578" s="34">
        <v>1</v>
      </c>
      <c r="P578" s="1">
        <f>INT(O578*(H578+J578+K578))</f>
        <v>229</v>
      </c>
      <c r="Q578" s="1">
        <f>INT(J578*O578*1)</f>
        <v>61</v>
      </c>
      <c r="R578" s="1">
        <f>INT(J578*O578*0.7)</f>
        <v>42</v>
      </c>
      <c r="S578" s="1">
        <f>INT(K578*O578*1)</f>
        <v>68</v>
      </c>
      <c r="T578" s="1">
        <f>INT(K578*O578*0.7)</f>
        <v>47</v>
      </c>
      <c r="U578" s="1">
        <f>INT(L578*O578*1)</f>
        <v>61</v>
      </c>
      <c r="V578" s="1">
        <f>INT(L578*O578*0.7)</f>
        <v>42</v>
      </c>
      <c r="W578" s="1">
        <f>SUM(Q578,S578,U578)</f>
        <v>190</v>
      </c>
    </row>
    <row r="579" spans="2:23" hidden="1">
      <c r="B579" s="26"/>
      <c r="C579" s="16">
        <v>577</v>
      </c>
      <c r="D579" s="26">
        <v>3</v>
      </c>
      <c r="E579" s="26"/>
      <c r="F579" s="2" t="s">
        <v>576</v>
      </c>
      <c r="G579" s="4" t="str">
        <f>VLOOKUP(D579,兵种!B:D,2,0)</f>
        <v>战弓骑</v>
      </c>
      <c r="H579" s="18">
        <f>VLOOKUP(D579,兵种!B:D,3,0)</f>
        <v>200</v>
      </c>
      <c r="I579" s="16" t="str">
        <f>VLOOKUP(E579,绝技!B:C,2,0)</f>
        <v>无</v>
      </c>
      <c r="J579" s="31">
        <v>92</v>
      </c>
      <c r="K579" s="31">
        <v>64</v>
      </c>
      <c r="L579" s="31">
        <v>84</v>
      </c>
      <c r="M579" s="33">
        <v>90</v>
      </c>
      <c r="N579" s="1">
        <f>SUM(J579:M579)</f>
        <v>330</v>
      </c>
      <c r="O579" s="34">
        <v>1</v>
      </c>
      <c r="P579" s="1">
        <f>INT(O579*(H579+J579+K579))</f>
        <v>356</v>
      </c>
      <c r="Q579" s="1">
        <f>INT(J579*O579*1)</f>
        <v>92</v>
      </c>
      <c r="R579" s="1">
        <f>INT(J579*O579*0.7)</f>
        <v>64</v>
      </c>
      <c r="S579" s="1">
        <f>INT(K579*O579*1)</f>
        <v>64</v>
      </c>
      <c r="T579" s="1">
        <f>INT(K579*O579*0.7)</f>
        <v>44</v>
      </c>
      <c r="U579" s="1">
        <f>INT(L579*O579*1)</f>
        <v>84</v>
      </c>
      <c r="V579" s="1">
        <f>INT(L579*O579*0.7)</f>
        <v>58</v>
      </c>
      <c r="W579" s="1">
        <f>SUM(Q579,S579,U579)</f>
        <v>240</v>
      </c>
    </row>
    <row r="580" spans="2:23" hidden="1">
      <c r="B580" s="26"/>
      <c r="C580" s="16">
        <v>578</v>
      </c>
      <c r="D580" s="26"/>
      <c r="E580" s="26"/>
      <c r="F580" s="2" t="s">
        <v>577</v>
      </c>
      <c r="G580" s="4" t="str">
        <f>VLOOKUP(D580,兵种!B:D,2,0)</f>
        <v>老百姓</v>
      </c>
      <c r="H580" s="18">
        <f>VLOOKUP(D580,兵种!B:D,3,0)</f>
        <v>100</v>
      </c>
      <c r="I580" s="16" t="str">
        <f>VLOOKUP(E580,绝技!B:C,2,0)</f>
        <v>无</v>
      </c>
      <c r="J580" s="31">
        <v>18</v>
      </c>
      <c r="K580" s="31">
        <v>15</v>
      </c>
      <c r="L580" s="31">
        <v>76</v>
      </c>
      <c r="M580" s="33">
        <v>60</v>
      </c>
      <c r="N580" s="1">
        <f>SUM(J580:M580)</f>
        <v>169</v>
      </c>
      <c r="O580" s="34">
        <v>1</v>
      </c>
      <c r="P580" s="1">
        <f>INT(O580*(H580+J580+K580))</f>
        <v>133</v>
      </c>
      <c r="Q580" s="1">
        <f>INT(J580*O580*1)</f>
        <v>18</v>
      </c>
      <c r="R580" s="1">
        <f>INT(J580*O580*0.7)</f>
        <v>12</v>
      </c>
      <c r="S580" s="1">
        <f>INT(K580*O580*1)</f>
        <v>15</v>
      </c>
      <c r="T580" s="1">
        <f>INT(K580*O580*0.7)</f>
        <v>10</v>
      </c>
      <c r="U580" s="1">
        <f>INT(L580*O580*1)</f>
        <v>76</v>
      </c>
      <c r="V580" s="1">
        <f>INT(L580*O580*0.7)</f>
        <v>53</v>
      </c>
      <c r="W580" s="1">
        <f>SUM(Q580,S580,U580)</f>
        <v>109</v>
      </c>
    </row>
    <row r="581" spans="2:23" hidden="1">
      <c r="B581" s="26"/>
      <c r="C581" s="16">
        <v>579</v>
      </c>
      <c r="D581" s="26"/>
      <c r="E581" s="26"/>
      <c r="F581" s="2" t="s">
        <v>578</v>
      </c>
      <c r="G581" s="4" t="str">
        <f>VLOOKUP(D581,兵种!B:D,2,0)</f>
        <v>老百姓</v>
      </c>
      <c r="H581" s="18">
        <f>VLOOKUP(D581,兵种!B:D,3,0)</f>
        <v>100</v>
      </c>
      <c r="I581" s="16" t="str">
        <f>VLOOKUP(E581,绝技!B:C,2,0)</f>
        <v>无</v>
      </c>
      <c r="J581" s="31">
        <v>68</v>
      </c>
      <c r="K581" s="31">
        <v>72</v>
      </c>
      <c r="L581" s="31">
        <v>38</v>
      </c>
      <c r="M581" s="33">
        <v>35</v>
      </c>
      <c r="N581" s="1">
        <f>SUM(J581:M581)</f>
        <v>213</v>
      </c>
      <c r="O581" s="34">
        <v>1</v>
      </c>
      <c r="P581" s="1">
        <f>INT(O581*(H581+J581+K581))</f>
        <v>240</v>
      </c>
      <c r="Q581" s="1">
        <f>INT(J581*O581*1)</f>
        <v>68</v>
      </c>
      <c r="R581" s="1">
        <f>INT(J581*O581*0.7)</f>
        <v>47</v>
      </c>
      <c r="S581" s="1">
        <f>INT(K581*O581*1)</f>
        <v>72</v>
      </c>
      <c r="T581" s="1">
        <f>INT(K581*O581*0.7)</f>
        <v>50</v>
      </c>
      <c r="U581" s="1">
        <f>INT(L581*O581*1)</f>
        <v>38</v>
      </c>
      <c r="V581" s="1">
        <f>INT(L581*O581*0.7)</f>
        <v>26</v>
      </c>
      <c r="W581" s="1">
        <f>SUM(Q581,S581,U581)</f>
        <v>178</v>
      </c>
    </row>
    <row r="582" spans="2:23" hidden="1">
      <c r="B582" s="26"/>
      <c r="C582" s="16">
        <v>580</v>
      </c>
      <c r="D582" s="26"/>
      <c r="E582" s="26"/>
      <c r="F582" s="2" t="s">
        <v>579</v>
      </c>
      <c r="G582" s="4" t="str">
        <f>VLOOKUP(D582,兵种!B:D,2,0)</f>
        <v>老百姓</v>
      </c>
      <c r="H582" s="18">
        <f>VLOOKUP(D582,兵种!B:D,3,0)</f>
        <v>100</v>
      </c>
      <c r="I582" s="16" t="str">
        <f>VLOOKUP(E582,绝技!B:C,2,0)</f>
        <v>无</v>
      </c>
      <c r="J582" s="31">
        <v>67</v>
      </c>
      <c r="K582" s="31">
        <v>68</v>
      </c>
      <c r="L582" s="31">
        <v>71</v>
      </c>
      <c r="M582" s="33">
        <v>66</v>
      </c>
      <c r="N582" s="1">
        <f>SUM(J582:M582)</f>
        <v>272</v>
      </c>
      <c r="O582" s="34">
        <v>1</v>
      </c>
      <c r="P582" s="1">
        <f>INT(O582*(H582+J582+K582))</f>
        <v>235</v>
      </c>
      <c r="Q582" s="1">
        <f>INT(J582*O582*1)</f>
        <v>67</v>
      </c>
      <c r="R582" s="1">
        <f>INT(J582*O582*0.7)</f>
        <v>46</v>
      </c>
      <c r="S582" s="1">
        <f>INT(K582*O582*1)</f>
        <v>68</v>
      </c>
      <c r="T582" s="1">
        <f>INT(K582*O582*0.7)</f>
        <v>47</v>
      </c>
      <c r="U582" s="1">
        <f>INT(L582*O582*1)</f>
        <v>71</v>
      </c>
      <c r="V582" s="1">
        <f>INT(L582*O582*0.7)</f>
        <v>49</v>
      </c>
      <c r="W582" s="1">
        <f>SUM(Q582,S582,U582)</f>
        <v>206</v>
      </c>
    </row>
    <row r="583" spans="2:23" hidden="1">
      <c r="B583" s="26"/>
      <c r="C583" s="16">
        <v>581</v>
      </c>
      <c r="D583" s="26"/>
      <c r="E583" s="26"/>
      <c r="F583" s="2" t="s">
        <v>580</v>
      </c>
      <c r="G583" s="4" t="str">
        <f>VLOOKUP(D583,兵种!B:D,2,0)</f>
        <v>老百姓</v>
      </c>
      <c r="H583" s="18">
        <f>VLOOKUP(D583,兵种!B:D,3,0)</f>
        <v>100</v>
      </c>
      <c r="I583" s="16" t="str">
        <f>VLOOKUP(E583,绝技!B:C,2,0)</f>
        <v>无</v>
      </c>
      <c r="J583" s="31">
        <v>52</v>
      </c>
      <c r="K583" s="31">
        <v>65</v>
      </c>
      <c r="L583" s="31">
        <v>40</v>
      </c>
      <c r="M583" s="33">
        <v>22</v>
      </c>
      <c r="N583" s="1">
        <f>SUM(J583:M583)</f>
        <v>179</v>
      </c>
      <c r="O583" s="34">
        <v>1</v>
      </c>
      <c r="P583" s="1">
        <f>INT(O583*(H583+J583+K583))</f>
        <v>217</v>
      </c>
      <c r="Q583" s="1">
        <f>INT(J583*O583*1)</f>
        <v>52</v>
      </c>
      <c r="R583" s="1">
        <f>INT(J583*O583*0.7)</f>
        <v>36</v>
      </c>
      <c r="S583" s="1">
        <f>INT(K583*O583*1)</f>
        <v>65</v>
      </c>
      <c r="T583" s="1">
        <f>INT(K583*O583*0.7)</f>
        <v>45</v>
      </c>
      <c r="U583" s="1">
        <f>INT(L583*O583*1)</f>
        <v>40</v>
      </c>
      <c r="V583" s="1">
        <f>INT(L583*O583*0.7)</f>
        <v>28</v>
      </c>
      <c r="W583" s="1">
        <f>SUM(Q583,S583,U583)</f>
        <v>157</v>
      </c>
    </row>
    <row r="584" spans="2:23" hidden="1">
      <c r="B584" s="26"/>
      <c r="C584" s="16">
        <v>582</v>
      </c>
      <c r="D584" s="26">
        <v>6</v>
      </c>
      <c r="E584" s="26"/>
      <c r="F584" s="2" t="s">
        <v>581</v>
      </c>
      <c r="G584" s="4" t="str">
        <f>VLOOKUP(D584,兵种!B:D,2,0)</f>
        <v>谋略家</v>
      </c>
      <c r="H584" s="18">
        <f>VLOOKUP(D584,兵种!B:D,3,0)</f>
        <v>150</v>
      </c>
      <c r="I584" s="16" t="str">
        <f>VLOOKUP(E584,绝技!B:C,2,0)</f>
        <v>无</v>
      </c>
      <c r="J584" s="31">
        <v>10</v>
      </c>
      <c r="K584" s="31">
        <v>4</v>
      </c>
      <c r="L584" s="31">
        <v>83</v>
      </c>
      <c r="M584" s="33">
        <v>79</v>
      </c>
      <c r="N584" s="1">
        <f>SUM(J584:M584)</f>
        <v>176</v>
      </c>
      <c r="O584" s="34">
        <v>1</v>
      </c>
      <c r="P584" s="1">
        <f>INT(O584*(H584+J584+K584))</f>
        <v>164</v>
      </c>
      <c r="Q584" s="1">
        <f>INT(J584*O584*1)</f>
        <v>10</v>
      </c>
      <c r="R584" s="1">
        <f>INT(J584*O584*0.7)</f>
        <v>7</v>
      </c>
      <c r="S584" s="1">
        <f>INT(K584*O584*1)</f>
        <v>4</v>
      </c>
      <c r="T584" s="1">
        <f>INT(K584*O584*0.7)</f>
        <v>2</v>
      </c>
      <c r="U584" s="1">
        <f>INT(L584*O584*1)</f>
        <v>83</v>
      </c>
      <c r="V584" s="1">
        <f>INT(L584*O584*0.7)</f>
        <v>58</v>
      </c>
      <c r="W584" s="1">
        <f>SUM(Q584,S584,U584)</f>
        <v>97</v>
      </c>
    </row>
    <row r="585" spans="2:23" hidden="1">
      <c r="B585" s="26"/>
      <c r="C585" s="16">
        <v>583</v>
      </c>
      <c r="D585" s="26"/>
      <c r="E585" s="26"/>
      <c r="F585" s="2" t="s">
        <v>582</v>
      </c>
      <c r="G585" s="4" t="str">
        <f>VLOOKUP(D585,兵种!B:D,2,0)</f>
        <v>老百姓</v>
      </c>
      <c r="H585" s="18">
        <f>VLOOKUP(D585,兵种!B:D,3,0)</f>
        <v>100</v>
      </c>
      <c r="I585" s="16" t="str">
        <f>VLOOKUP(E585,绝技!B:C,2,0)</f>
        <v>无</v>
      </c>
      <c r="J585" s="31">
        <v>67</v>
      </c>
      <c r="K585" s="31">
        <v>64</v>
      </c>
      <c r="L585" s="31">
        <v>58</v>
      </c>
      <c r="M585" s="33">
        <v>63</v>
      </c>
      <c r="N585" s="1">
        <f>SUM(J585:M585)</f>
        <v>252</v>
      </c>
      <c r="O585" s="34">
        <v>1</v>
      </c>
      <c r="P585" s="1">
        <f>INT(O585*(H585+J585+K585))</f>
        <v>231</v>
      </c>
      <c r="Q585" s="1">
        <f>INT(J585*O585*1)</f>
        <v>67</v>
      </c>
      <c r="R585" s="1">
        <f>INT(J585*O585*0.7)</f>
        <v>46</v>
      </c>
      <c r="S585" s="1">
        <f>INT(K585*O585*1)</f>
        <v>64</v>
      </c>
      <c r="T585" s="1">
        <f>INT(K585*O585*0.7)</f>
        <v>44</v>
      </c>
      <c r="U585" s="1">
        <f>INT(L585*O585*1)</f>
        <v>58</v>
      </c>
      <c r="V585" s="1">
        <f>INT(L585*O585*0.7)</f>
        <v>40</v>
      </c>
      <c r="W585" s="1">
        <f>SUM(Q585,S585,U585)</f>
        <v>189</v>
      </c>
    </row>
    <row r="586" spans="2:23" hidden="1">
      <c r="B586" s="26"/>
      <c r="C586" s="16">
        <v>584</v>
      </c>
      <c r="D586" s="26"/>
      <c r="E586" s="26"/>
      <c r="F586" s="2" t="s">
        <v>583</v>
      </c>
      <c r="G586" s="4" t="str">
        <f>VLOOKUP(D586,兵种!B:D,2,0)</f>
        <v>老百姓</v>
      </c>
      <c r="H586" s="18">
        <f>VLOOKUP(D586,兵种!B:D,3,0)</f>
        <v>100</v>
      </c>
      <c r="I586" s="16" t="str">
        <f>VLOOKUP(E586,绝技!B:C,2,0)</f>
        <v>无</v>
      </c>
      <c r="J586" s="31">
        <v>2</v>
      </c>
      <c r="K586" s="31">
        <v>5</v>
      </c>
      <c r="L586" s="31">
        <v>28</v>
      </c>
      <c r="M586" s="33">
        <v>34</v>
      </c>
      <c r="N586" s="1">
        <f>SUM(J586:M586)</f>
        <v>69</v>
      </c>
      <c r="O586" s="34">
        <v>1</v>
      </c>
      <c r="P586" s="1">
        <f>INT(O586*(H586+J586+K586))</f>
        <v>107</v>
      </c>
      <c r="Q586" s="1">
        <f>INT(J586*O586*1)</f>
        <v>2</v>
      </c>
      <c r="R586" s="1">
        <f>INT(J586*O586*0.7)</f>
        <v>1</v>
      </c>
      <c r="S586" s="1">
        <f>INT(K586*O586*1)</f>
        <v>5</v>
      </c>
      <c r="T586" s="1">
        <f>INT(K586*O586*0.7)</f>
        <v>3</v>
      </c>
      <c r="U586" s="1">
        <f>INT(L586*O586*1)</f>
        <v>28</v>
      </c>
      <c r="V586" s="1">
        <f>INT(L586*O586*0.7)</f>
        <v>19</v>
      </c>
      <c r="W586" s="1">
        <f>SUM(Q586,S586,U586)</f>
        <v>35</v>
      </c>
    </row>
    <row r="587" spans="2:23" hidden="1">
      <c r="B587" s="26"/>
      <c r="C587" s="16">
        <v>585</v>
      </c>
      <c r="D587" s="26"/>
      <c r="E587" s="26"/>
      <c r="F587" s="2" t="s">
        <v>584</v>
      </c>
      <c r="G587" s="4" t="str">
        <f>VLOOKUP(D587,兵种!B:D,2,0)</f>
        <v>老百姓</v>
      </c>
      <c r="H587" s="18">
        <f>VLOOKUP(D587,兵种!B:D,3,0)</f>
        <v>100</v>
      </c>
      <c r="I587" s="16" t="str">
        <f>VLOOKUP(E587,绝技!B:C,2,0)</f>
        <v>无</v>
      </c>
      <c r="J587" s="31">
        <v>70</v>
      </c>
      <c r="K587" s="31">
        <v>78</v>
      </c>
      <c r="L587" s="31">
        <v>53</v>
      </c>
      <c r="M587" s="33">
        <v>40</v>
      </c>
      <c r="N587" s="1">
        <f>SUM(J587:M587)</f>
        <v>241</v>
      </c>
      <c r="O587" s="34">
        <v>1</v>
      </c>
      <c r="P587" s="1">
        <f>INT(O587*(H587+J587+K587))</f>
        <v>248</v>
      </c>
      <c r="Q587" s="1">
        <f>INT(J587*O587*1)</f>
        <v>70</v>
      </c>
      <c r="R587" s="1">
        <f>INT(J587*O587*0.7)</f>
        <v>49</v>
      </c>
      <c r="S587" s="1">
        <f>INT(K587*O587*1)</f>
        <v>78</v>
      </c>
      <c r="T587" s="1">
        <f>INT(K587*O587*0.7)</f>
        <v>54</v>
      </c>
      <c r="U587" s="1">
        <f>INT(L587*O587*1)</f>
        <v>53</v>
      </c>
      <c r="V587" s="1">
        <f>INT(L587*O587*0.7)</f>
        <v>37</v>
      </c>
      <c r="W587" s="1">
        <f>SUM(Q587,S587,U587)</f>
        <v>201</v>
      </c>
    </row>
    <row r="588" spans="2:23" hidden="1">
      <c r="B588" s="26"/>
      <c r="C588" s="16">
        <v>586</v>
      </c>
      <c r="D588" s="26"/>
      <c r="E588" s="26"/>
      <c r="F588" s="2" t="s">
        <v>585</v>
      </c>
      <c r="G588" s="4" t="str">
        <f>VLOOKUP(D588,兵种!B:D,2,0)</f>
        <v>老百姓</v>
      </c>
      <c r="H588" s="18">
        <f>VLOOKUP(D588,兵种!B:D,3,0)</f>
        <v>100</v>
      </c>
      <c r="I588" s="16" t="str">
        <f>VLOOKUP(E588,绝技!B:C,2,0)</f>
        <v>无</v>
      </c>
      <c r="J588" s="31">
        <v>53</v>
      </c>
      <c r="K588" s="31">
        <v>61</v>
      </c>
      <c r="L588" s="31">
        <v>36</v>
      </c>
      <c r="M588" s="33">
        <v>32</v>
      </c>
      <c r="N588" s="1">
        <f>SUM(J588:M588)</f>
        <v>182</v>
      </c>
      <c r="O588" s="34">
        <v>1</v>
      </c>
      <c r="P588" s="1">
        <f>INT(O588*(H588+J588+K588))</f>
        <v>214</v>
      </c>
      <c r="Q588" s="1">
        <f>INT(J588*O588*1)</f>
        <v>53</v>
      </c>
      <c r="R588" s="1">
        <f>INT(J588*O588*0.7)</f>
        <v>37</v>
      </c>
      <c r="S588" s="1">
        <f>INT(K588*O588*1)</f>
        <v>61</v>
      </c>
      <c r="T588" s="1">
        <f>INT(K588*O588*0.7)</f>
        <v>42</v>
      </c>
      <c r="U588" s="1">
        <f>INT(L588*O588*1)</f>
        <v>36</v>
      </c>
      <c r="V588" s="1">
        <f>INT(L588*O588*0.7)</f>
        <v>25</v>
      </c>
      <c r="W588" s="1">
        <f>SUM(Q588,S588,U588)</f>
        <v>150</v>
      </c>
    </row>
    <row r="589" spans="2:23" hidden="1">
      <c r="B589" s="26"/>
      <c r="C589" s="16">
        <v>587</v>
      </c>
      <c r="D589" s="26"/>
      <c r="E589" s="26"/>
      <c r="F589" s="2" t="s">
        <v>586</v>
      </c>
      <c r="G589" s="4" t="str">
        <f>VLOOKUP(D589,兵种!B:D,2,0)</f>
        <v>老百姓</v>
      </c>
      <c r="H589" s="18">
        <f>VLOOKUP(D589,兵种!B:D,3,0)</f>
        <v>100</v>
      </c>
      <c r="I589" s="16" t="str">
        <f>VLOOKUP(E589,绝技!B:C,2,0)</f>
        <v>无</v>
      </c>
      <c r="J589" s="31">
        <v>70</v>
      </c>
      <c r="K589" s="31">
        <v>65</v>
      </c>
      <c r="L589" s="31">
        <v>68</v>
      </c>
      <c r="M589" s="33">
        <v>62</v>
      </c>
      <c r="N589" s="1">
        <f>SUM(J589:M589)</f>
        <v>265</v>
      </c>
      <c r="O589" s="34">
        <v>1</v>
      </c>
      <c r="P589" s="1">
        <f>INT(O589*(H589+J589+K589))</f>
        <v>235</v>
      </c>
      <c r="Q589" s="1">
        <f>INT(J589*O589*1)</f>
        <v>70</v>
      </c>
      <c r="R589" s="1">
        <f>INT(J589*O589*0.7)</f>
        <v>49</v>
      </c>
      <c r="S589" s="1">
        <f>INT(K589*O589*1)</f>
        <v>65</v>
      </c>
      <c r="T589" s="1">
        <f>INT(K589*O589*0.7)</f>
        <v>45</v>
      </c>
      <c r="U589" s="1">
        <f>INT(L589*O589*1)</f>
        <v>68</v>
      </c>
      <c r="V589" s="1">
        <f>INT(L589*O589*0.7)</f>
        <v>47</v>
      </c>
      <c r="W589" s="1">
        <f>SUM(Q589,S589,U589)</f>
        <v>203</v>
      </c>
    </row>
    <row r="590" spans="2:23" hidden="1">
      <c r="B590" s="26"/>
      <c r="C590" s="16">
        <v>588</v>
      </c>
      <c r="D590" s="26"/>
      <c r="E590" s="26"/>
      <c r="F590" s="2" t="s">
        <v>587</v>
      </c>
      <c r="G590" s="4" t="str">
        <f>VLOOKUP(D590,兵种!B:D,2,0)</f>
        <v>老百姓</v>
      </c>
      <c r="H590" s="18">
        <f>VLOOKUP(D590,兵种!B:D,3,0)</f>
        <v>100</v>
      </c>
      <c r="I590" s="16" t="str">
        <f>VLOOKUP(E590,绝技!B:C,2,0)</f>
        <v>无</v>
      </c>
      <c r="J590" s="31">
        <v>44</v>
      </c>
      <c r="K590" s="31">
        <v>45</v>
      </c>
      <c r="L590" s="31">
        <v>19</v>
      </c>
      <c r="M590" s="33">
        <v>26</v>
      </c>
      <c r="N590" s="1">
        <f>SUM(J590:M590)</f>
        <v>134</v>
      </c>
      <c r="O590" s="34">
        <v>1</v>
      </c>
      <c r="P590" s="1">
        <f>INT(O590*(H590+J590+K590))</f>
        <v>189</v>
      </c>
      <c r="Q590" s="1">
        <f>INT(J590*O590*1)</f>
        <v>44</v>
      </c>
      <c r="R590" s="1">
        <f>INT(J590*O590*0.7)</f>
        <v>30</v>
      </c>
      <c r="S590" s="1">
        <f>INT(K590*O590*1)</f>
        <v>45</v>
      </c>
      <c r="T590" s="1">
        <f>INT(K590*O590*0.7)</f>
        <v>31</v>
      </c>
      <c r="U590" s="1">
        <f>INT(L590*O590*1)</f>
        <v>19</v>
      </c>
      <c r="V590" s="1">
        <f>INT(L590*O590*0.7)</f>
        <v>13</v>
      </c>
      <c r="W590" s="1">
        <f>SUM(Q590,S590,U590)</f>
        <v>108</v>
      </c>
    </row>
    <row r="591" spans="2:23" hidden="1">
      <c r="B591" s="26"/>
      <c r="C591" s="16">
        <v>589</v>
      </c>
      <c r="D591" s="26">
        <v>1</v>
      </c>
      <c r="E591" s="26"/>
      <c r="F591" s="2" t="s">
        <v>588</v>
      </c>
      <c r="G591" s="4" t="str">
        <f>VLOOKUP(D591,兵种!B:D,2,0)</f>
        <v>近卫军</v>
      </c>
      <c r="H591" s="18">
        <f>VLOOKUP(D591,兵种!B:D,3,0)</f>
        <v>250</v>
      </c>
      <c r="I591" s="16" t="str">
        <f>VLOOKUP(E591,绝技!B:C,2,0)</f>
        <v>无</v>
      </c>
      <c r="J591" s="31">
        <v>67</v>
      </c>
      <c r="K591" s="31">
        <v>50</v>
      </c>
      <c r="L591" s="31">
        <v>83</v>
      </c>
      <c r="M591" s="33">
        <v>78</v>
      </c>
      <c r="N591" s="1">
        <f>SUM(J591:M591)</f>
        <v>278</v>
      </c>
      <c r="O591" s="34">
        <v>1</v>
      </c>
      <c r="P591" s="1">
        <f>INT(O591*(H591+J591+K591))</f>
        <v>367</v>
      </c>
      <c r="Q591" s="1">
        <f>INT(J591*O591*1)</f>
        <v>67</v>
      </c>
      <c r="R591" s="1">
        <f>INT(J591*O591*0.7)</f>
        <v>46</v>
      </c>
      <c r="S591" s="1">
        <f>INT(K591*O591*1)</f>
        <v>50</v>
      </c>
      <c r="T591" s="1">
        <f>INT(K591*O591*0.7)</f>
        <v>35</v>
      </c>
      <c r="U591" s="1">
        <f>INT(L591*O591*1)</f>
        <v>83</v>
      </c>
      <c r="V591" s="1">
        <f>INT(L591*O591*0.7)</f>
        <v>58</v>
      </c>
      <c r="W591" s="1">
        <f>SUM(Q591,S591,U591)</f>
        <v>200</v>
      </c>
    </row>
    <row r="592" spans="2:23" hidden="1">
      <c r="B592" s="26"/>
      <c r="C592" s="16">
        <v>590</v>
      </c>
      <c r="D592" s="26"/>
      <c r="E592" s="26"/>
      <c r="F592" s="2" t="s">
        <v>589</v>
      </c>
      <c r="G592" s="4" t="str">
        <f>VLOOKUP(D592,兵种!B:D,2,0)</f>
        <v>老百姓</v>
      </c>
      <c r="H592" s="18">
        <f>VLOOKUP(D592,兵种!B:D,3,0)</f>
        <v>100</v>
      </c>
      <c r="I592" s="16" t="str">
        <f>VLOOKUP(E592,绝技!B:C,2,0)</f>
        <v>无</v>
      </c>
      <c r="J592" s="31">
        <v>66</v>
      </c>
      <c r="K592" s="31">
        <v>65</v>
      </c>
      <c r="L592" s="31">
        <v>31</v>
      </c>
      <c r="M592" s="33">
        <v>14</v>
      </c>
      <c r="N592" s="1">
        <f>SUM(J592:M592)</f>
        <v>176</v>
      </c>
      <c r="O592" s="34">
        <v>1</v>
      </c>
      <c r="P592" s="1">
        <f>INT(O592*(H592+J592+K592))</f>
        <v>231</v>
      </c>
      <c r="Q592" s="1">
        <f>INT(J592*O592*1)</f>
        <v>66</v>
      </c>
      <c r="R592" s="1">
        <f>INT(J592*O592*0.7)</f>
        <v>46</v>
      </c>
      <c r="S592" s="1">
        <f>INT(K592*O592*1)</f>
        <v>65</v>
      </c>
      <c r="T592" s="1">
        <f>INT(K592*O592*0.7)</f>
        <v>45</v>
      </c>
      <c r="U592" s="1">
        <f>INT(L592*O592*1)</f>
        <v>31</v>
      </c>
      <c r="V592" s="1">
        <f>INT(L592*O592*0.7)</f>
        <v>21</v>
      </c>
      <c r="W592" s="1">
        <f>SUM(Q592,S592,U592)</f>
        <v>162</v>
      </c>
    </row>
    <row r="593" spans="2:23" hidden="1">
      <c r="B593" s="26"/>
      <c r="C593" s="16">
        <v>591</v>
      </c>
      <c r="D593" s="26"/>
      <c r="E593" s="26"/>
      <c r="F593" s="2" t="s">
        <v>590</v>
      </c>
      <c r="G593" s="4" t="str">
        <f>VLOOKUP(D593,兵种!B:D,2,0)</f>
        <v>老百姓</v>
      </c>
      <c r="H593" s="18">
        <f>VLOOKUP(D593,兵种!B:D,3,0)</f>
        <v>100</v>
      </c>
      <c r="I593" s="16" t="str">
        <f>VLOOKUP(E593,绝技!B:C,2,0)</f>
        <v>无</v>
      </c>
      <c r="J593" s="31">
        <v>54</v>
      </c>
      <c r="K593" s="31">
        <v>62</v>
      </c>
      <c r="L593" s="31">
        <v>52</v>
      </c>
      <c r="M593" s="33">
        <v>40</v>
      </c>
      <c r="N593" s="1">
        <f>SUM(J593:M593)</f>
        <v>208</v>
      </c>
      <c r="O593" s="34">
        <v>1</v>
      </c>
      <c r="P593" s="1">
        <f>INT(O593*(H593+J593+K593))</f>
        <v>216</v>
      </c>
      <c r="Q593" s="1">
        <f>INT(J593*O593*1)</f>
        <v>54</v>
      </c>
      <c r="R593" s="1">
        <f>INT(J593*O593*0.7)</f>
        <v>37</v>
      </c>
      <c r="S593" s="1">
        <f>INT(K593*O593*1)</f>
        <v>62</v>
      </c>
      <c r="T593" s="1">
        <f>INT(K593*O593*0.7)</f>
        <v>43</v>
      </c>
      <c r="U593" s="1">
        <f>INT(L593*O593*1)</f>
        <v>52</v>
      </c>
      <c r="V593" s="1">
        <f>INT(L593*O593*0.7)</f>
        <v>36</v>
      </c>
      <c r="W593" s="1">
        <f>SUM(Q593,S593,U593)</f>
        <v>168</v>
      </c>
    </row>
    <row r="594" spans="2:23" hidden="1">
      <c r="B594" s="26"/>
      <c r="C594" s="16">
        <v>592</v>
      </c>
      <c r="D594" s="26"/>
      <c r="E594" s="26"/>
      <c r="F594" s="2" t="s">
        <v>591</v>
      </c>
      <c r="G594" s="4" t="str">
        <f>VLOOKUP(D594,兵种!B:D,2,0)</f>
        <v>老百姓</v>
      </c>
      <c r="H594" s="18">
        <f>VLOOKUP(D594,兵种!B:D,3,0)</f>
        <v>100</v>
      </c>
      <c r="I594" s="16" t="str">
        <f>VLOOKUP(E594,绝技!B:C,2,0)</f>
        <v>无</v>
      </c>
      <c r="J594" s="31">
        <v>69</v>
      </c>
      <c r="K594" s="31">
        <v>78</v>
      </c>
      <c r="L594" s="31">
        <v>51</v>
      </c>
      <c r="M594" s="33">
        <v>37</v>
      </c>
      <c r="N594" s="1">
        <f>SUM(J594:M594)</f>
        <v>235</v>
      </c>
      <c r="O594" s="34">
        <v>1</v>
      </c>
      <c r="P594" s="1">
        <f>INT(O594*(H594+J594+K594))</f>
        <v>247</v>
      </c>
      <c r="Q594" s="1">
        <f>INT(J594*O594*1)</f>
        <v>69</v>
      </c>
      <c r="R594" s="1">
        <f>INT(J594*O594*0.7)</f>
        <v>48</v>
      </c>
      <c r="S594" s="1">
        <f>INT(K594*O594*1)</f>
        <v>78</v>
      </c>
      <c r="T594" s="1">
        <f>INT(K594*O594*0.7)</f>
        <v>54</v>
      </c>
      <c r="U594" s="1">
        <f>INT(L594*O594*1)</f>
        <v>51</v>
      </c>
      <c r="V594" s="1">
        <f>INT(L594*O594*0.7)</f>
        <v>35</v>
      </c>
      <c r="W594" s="1">
        <f>SUM(Q594,S594,U594)</f>
        <v>198</v>
      </c>
    </row>
    <row r="595" spans="2:23" hidden="1">
      <c r="B595" s="26"/>
      <c r="C595" s="16">
        <v>593</v>
      </c>
      <c r="D595" s="26"/>
      <c r="E595" s="26"/>
      <c r="F595" s="2" t="s">
        <v>592</v>
      </c>
      <c r="G595" s="4" t="str">
        <f>VLOOKUP(D595,兵种!B:D,2,0)</f>
        <v>老百姓</v>
      </c>
      <c r="H595" s="18">
        <f>VLOOKUP(D595,兵种!B:D,3,0)</f>
        <v>100</v>
      </c>
      <c r="I595" s="16" t="str">
        <f>VLOOKUP(E595,绝技!B:C,2,0)</f>
        <v>无</v>
      </c>
      <c r="J595" s="31">
        <v>62</v>
      </c>
      <c r="K595" s="31">
        <v>70</v>
      </c>
      <c r="L595" s="31">
        <v>36</v>
      </c>
      <c r="M595" s="33">
        <v>11</v>
      </c>
      <c r="N595" s="1">
        <f>SUM(J595:M595)</f>
        <v>179</v>
      </c>
      <c r="O595" s="34">
        <v>1</v>
      </c>
      <c r="P595" s="1">
        <f>INT(O595*(H595+J595+K595))</f>
        <v>232</v>
      </c>
      <c r="Q595" s="1">
        <f>INT(J595*O595*1)</f>
        <v>62</v>
      </c>
      <c r="R595" s="1">
        <f>INT(J595*O595*0.7)</f>
        <v>43</v>
      </c>
      <c r="S595" s="1">
        <f>INT(K595*O595*1)</f>
        <v>70</v>
      </c>
      <c r="T595" s="1">
        <f>INT(K595*O595*0.7)</f>
        <v>49</v>
      </c>
      <c r="U595" s="1">
        <f>INT(L595*O595*1)</f>
        <v>36</v>
      </c>
      <c r="V595" s="1">
        <f>INT(L595*O595*0.7)</f>
        <v>25</v>
      </c>
      <c r="W595" s="1">
        <f>SUM(Q595,S595,U595)</f>
        <v>168</v>
      </c>
    </row>
    <row r="596" spans="2:23" hidden="1">
      <c r="B596" s="26"/>
      <c r="C596" s="16">
        <v>594</v>
      </c>
      <c r="D596" s="26"/>
      <c r="E596" s="26"/>
      <c r="F596" s="2" t="s">
        <v>593</v>
      </c>
      <c r="G596" s="4" t="str">
        <f>VLOOKUP(D596,兵种!B:D,2,0)</f>
        <v>老百姓</v>
      </c>
      <c r="H596" s="18">
        <f>VLOOKUP(D596,兵种!B:D,3,0)</f>
        <v>100</v>
      </c>
      <c r="I596" s="16" t="str">
        <f>VLOOKUP(E596,绝技!B:C,2,0)</f>
        <v>无</v>
      </c>
      <c r="J596" s="31">
        <v>76</v>
      </c>
      <c r="K596" s="31">
        <v>58</v>
      </c>
      <c r="L596" s="31">
        <v>75</v>
      </c>
      <c r="M596" s="33">
        <v>77</v>
      </c>
      <c r="N596" s="1">
        <f>SUM(J596:M596)</f>
        <v>286</v>
      </c>
      <c r="O596" s="34">
        <v>1</v>
      </c>
      <c r="P596" s="1">
        <f>INT(O596*(H596+J596+K596))</f>
        <v>234</v>
      </c>
      <c r="Q596" s="1">
        <f>INT(J596*O596*1)</f>
        <v>76</v>
      </c>
      <c r="R596" s="1">
        <f>INT(J596*O596*0.7)</f>
        <v>53</v>
      </c>
      <c r="S596" s="1">
        <f>INT(K596*O596*1)</f>
        <v>58</v>
      </c>
      <c r="T596" s="1">
        <f>INT(K596*O596*0.7)</f>
        <v>40</v>
      </c>
      <c r="U596" s="1">
        <f>INT(L596*O596*1)</f>
        <v>75</v>
      </c>
      <c r="V596" s="1">
        <f>INT(L596*O596*0.7)</f>
        <v>52</v>
      </c>
      <c r="W596" s="1">
        <f>SUM(Q596,S596,U596)</f>
        <v>209</v>
      </c>
    </row>
    <row r="597" spans="2:23" hidden="1">
      <c r="B597" s="26"/>
      <c r="C597" s="16">
        <v>595</v>
      </c>
      <c r="D597" s="26">
        <v>1</v>
      </c>
      <c r="E597" s="26"/>
      <c r="F597" s="2" t="s">
        <v>594</v>
      </c>
      <c r="G597" s="4" t="str">
        <f>VLOOKUP(D597,兵种!B:D,2,0)</f>
        <v>近卫军</v>
      </c>
      <c r="H597" s="18">
        <f>VLOOKUP(D597,兵种!B:D,3,0)</f>
        <v>250</v>
      </c>
      <c r="I597" s="16" t="str">
        <f>VLOOKUP(E597,绝技!B:C,2,0)</f>
        <v>无</v>
      </c>
      <c r="J597" s="31">
        <v>85</v>
      </c>
      <c r="K597" s="31">
        <v>71</v>
      </c>
      <c r="L597" s="31">
        <v>75</v>
      </c>
      <c r="M597" s="33">
        <v>72</v>
      </c>
      <c r="N597" s="1">
        <f>SUM(J597:M597)</f>
        <v>303</v>
      </c>
      <c r="O597" s="34">
        <v>1</v>
      </c>
      <c r="P597" s="1">
        <f>INT(O597*(H597+J597+K597))</f>
        <v>406</v>
      </c>
      <c r="Q597" s="1">
        <f>INT(J597*O597*1)</f>
        <v>85</v>
      </c>
      <c r="R597" s="1">
        <f>INT(J597*O597*0.7)</f>
        <v>59</v>
      </c>
      <c r="S597" s="1">
        <f>INT(K597*O597*1)</f>
        <v>71</v>
      </c>
      <c r="T597" s="1">
        <f>INT(K597*O597*0.7)</f>
        <v>49</v>
      </c>
      <c r="U597" s="1">
        <f>INT(L597*O597*1)</f>
        <v>75</v>
      </c>
      <c r="V597" s="1">
        <f>INT(L597*O597*0.7)</f>
        <v>52</v>
      </c>
      <c r="W597" s="1">
        <f>SUM(Q597,S597,U597)</f>
        <v>231</v>
      </c>
    </row>
    <row r="598" spans="2:23" hidden="1">
      <c r="B598" s="26"/>
      <c r="C598" s="16">
        <v>596</v>
      </c>
      <c r="D598" s="26"/>
      <c r="E598" s="26"/>
      <c r="F598" s="2" t="s">
        <v>595</v>
      </c>
      <c r="G598" s="4" t="str">
        <f>VLOOKUP(D598,兵种!B:D,2,0)</f>
        <v>老百姓</v>
      </c>
      <c r="H598" s="18">
        <f>VLOOKUP(D598,兵种!B:D,3,0)</f>
        <v>100</v>
      </c>
      <c r="I598" s="16" t="str">
        <f>VLOOKUP(E598,绝技!B:C,2,0)</f>
        <v>无</v>
      </c>
      <c r="J598" s="31">
        <v>59</v>
      </c>
      <c r="K598" s="31">
        <v>77</v>
      </c>
      <c r="L598" s="31">
        <v>19</v>
      </c>
      <c r="M598" s="33">
        <v>18</v>
      </c>
      <c r="N598" s="1">
        <f>SUM(J598:M598)</f>
        <v>173</v>
      </c>
      <c r="O598" s="34">
        <v>1</v>
      </c>
      <c r="P598" s="1">
        <f>INT(O598*(H598+J598+K598))</f>
        <v>236</v>
      </c>
      <c r="Q598" s="1">
        <f>INT(J598*O598*1)</f>
        <v>59</v>
      </c>
      <c r="R598" s="1">
        <f>INT(J598*O598*0.7)</f>
        <v>41</v>
      </c>
      <c r="S598" s="1">
        <f>INT(K598*O598*1)</f>
        <v>77</v>
      </c>
      <c r="T598" s="1">
        <f>INT(K598*O598*0.7)</f>
        <v>53</v>
      </c>
      <c r="U598" s="1">
        <f>INT(L598*O598*1)</f>
        <v>19</v>
      </c>
      <c r="V598" s="1">
        <f>INT(L598*O598*0.7)</f>
        <v>13</v>
      </c>
      <c r="W598" s="1">
        <f>SUM(Q598,S598,U598)</f>
        <v>155</v>
      </c>
    </row>
    <row r="599" spans="2:23" hidden="1">
      <c r="B599" s="26"/>
      <c r="C599" s="16">
        <v>597</v>
      </c>
      <c r="D599" s="26"/>
      <c r="E599" s="26"/>
      <c r="F599" s="2" t="s">
        <v>596</v>
      </c>
      <c r="G599" s="4" t="str">
        <f>VLOOKUP(D599,兵种!B:D,2,0)</f>
        <v>老百姓</v>
      </c>
      <c r="H599" s="18">
        <f>VLOOKUP(D599,兵种!B:D,3,0)</f>
        <v>100</v>
      </c>
      <c r="I599" s="16" t="str">
        <f>VLOOKUP(E599,绝技!B:C,2,0)</f>
        <v>无</v>
      </c>
      <c r="J599" s="31">
        <v>79</v>
      </c>
      <c r="K599" s="31">
        <v>65</v>
      </c>
      <c r="L599" s="31">
        <v>78</v>
      </c>
      <c r="M599" s="33">
        <v>77</v>
      </c>
      <c r="N599" s="1">
        <f>SUM(J599:M599)</f>
        <v>299</v>
      </c>
      <c r="O599" s="34">
        <v>1</v>
      </c>
      <c r="P599" s="1">
        <f>INT(O599*(H599+J599+K599))</f>
        <v>244</v>
      </c>
      <c r="Q599" s="1">
        <f>INT(J599*O599*1)</f>
        <v>79</v>
      </c>
      <c r="R599" s="1">
        <f>INT(J599*O599*0.7)</f>
        <v>55</v>
      </c>
      <c r="S599" s="1">
        <f>INT(K599*O599*1)</f>
        <v>65</v>
      </c>
      <c r="T599" s="1">
        <f>INT(K599*O599*0.7)</f>
        <v>45</v>
      </c>
      <c r="U599" s="1">
        <f>INT(L599*O599*1)</f>
        <v>78</v>
      </c>
      <c r="V599" s="1">
        <f>INT(L599*O599*0.7)</f>
        <v>54</v>
      </c>
      <c r="W599" s="1">
        <f>SUM(Q599,S599,U599)</f>
        <v>222</v>
      </c>
    </row>
    <row r="600" spans="2:23" hidden="1">
      <c r="B600" s="26"/>
      <c r="C600" s="16">
        <v>598</v>
      </c>
      <c r="D600" s="26"/>
      <c r="E600" s="26"/>
      <c r="F600" s="2" t="s">
        <v>597</v>
      </c>
      <c r="G600" s="4" t="str">
        <f>VLOOKUP(D600,兵种!B:D,2,0)</f>
        <v>老百姓</v>
      </c>
      <c r="H600" s="18">
        <f>VLOOKUP(D600,兵种!B:D,3,0)</f>
        <v>100</v>
      </c>
      <c r="I600" s="16" t="str">
        <f>VLOOKUP(E600,绝技!B:C,2,0)</f>
        <v>无</v>
      </c>
      <c r="J600" s="31">
        <v>69</v>
      </c>
      <c r="K600" s="31">
        <v>72</v>
      </c>
      <c r="L600" s="31">
        <v>24</v>
      </c>
      <c r="M600" s="33">
        <v>1</v>
      </c>
      <c r="N600" s="1">
        <f>SUM(J600:M600)</f>
        <v>166</v>
      </c>
      <c r="O600" s="34">
        <v>1</v>
      </c>
      <c r="P600" s="1">
        <f>INT(O600*(H600+J600+K600))</f>
        <v>241</v>
      </c>
      <c r="Q600" s="1">
        <f>INT(J600*O600*1)</f>
        <v>69</v>
      </c>
      <c r="R600" s="1">
        <f>INT(J600*O600*0.7)</f>
        <v>48</v>
      </c>
      <c r="S600" s="1">
        <f>INT(K600*O600*1)</f>
        <v>72</v>
      </c>
      <c r="T600" s="1">
        <f>INT(K600*O600*0.7)</f>
        <v>50</v>
      </c>
      <c r="U600" s="1">
        <f>INT(L600*O600*1)</f>
        <v>24</v>
      </c>
      <c r="V600" s="1">
        <f>INT(L600*O600*0.7)</f>
        <v>16</v>
      </c>
      <c r="W600" s="1">
        <f>SUM(Q600,S600,U600)</f>
        <v>165</v>
      </c>
    </row>
    <row r="601" spans="2:23" hidden="1">
      <c r="B601" s="26"/>
      <c r="C601" s="16">
        <v>599</v>
      </c>
      <c r="D601" s="26"/>
      <c r="E601" s="26"/>
      <c r="F601" s="2" t="s">
        <v>598</v>
      </c>
      <c r="G601" s="4" t="str">
        <f>VLOOKUP(D601,兵种!B:D,2,0)</f>
        <v>老百姓</v>
      </c>
      <c r="H601" s="18">
        <f>VLOOKUP(D601,兵种!B:D,3,0)</f>
        <v>100</v>
      </c>
      <c r="I601" s="16" t="str">
        <f>VLOOKUP(E601,绝技!B:C,2,0)</f>
        <v>无</v>
      </c>
      <c r="J601" s="31">
        <v>65</v>
      </c>
      <c r="K601" s="31">
        <v>61</v>
      </c>
      <c r="L601" s="31">
        <v>78</v>
      </c>
      <c r="M601" s="33">
        <v>85</v>
      </c>
      <c r="N601" s="1">
        <f>SUM(J601:M601)</f>
        <v>289</v>
      </c>
      <c r="O601" s="34">
        <v>1</v>
      </c>
      <c r="P601" s="1">
        <f>INT(O601*(H601+J601+K601))</f>
        <v>226</v>
      </c>
      <c r="Q601" s="1">
        <f>INT(J601*O601*1)</f>
        <v>65</v>
      </c>
      <c r="R601" s="1">
        <f>INT(J601*O601*0.7)</f>
        <v>45</v>
      </c>
      <c r="S601" s="1">
        <f>INT(K601*O601*1)</f>
        <v>61</v>
      </c>
      <c r="T601" s="1">
        <f>INT(K601*O601*0.7)</f>
        <v>42</v>
      </c>
      <c r="U601" s="1">
        <f>INT(L601*O601*1)</f>
        <v>78</v>
      </c>
      <c r="V601" s="1">
        <f>INT(L601*O601*0.7)</f>
        <v>54</v>
      </c>
      <c r="W601" s="1">
        <f>SUM(Q601,S601,U601)</f>
        <v>204</v>
      </c>
    </row>
    <row r="602" spans="2:23" hidden="1">
      <c r="B602" s="26"/>
      <c r="C602" s="16">
        <v>600</v>
      </c>
      <c r="D602" s="26">
        <v>4</v>
      </c>
      <c r="E602" s="26"/>
      <c r="F602" s="2" t="s">
        <v>599</v>
      </c>
      <c r="G602" s="4" t="str">
        <f>VLOOKUP(D602,兵种!B:D,2,0)</f>
        <v>弓弩手</v>
      </c>
      <c r="H602" s="18">
        <f>VLOOKUP(D602,兵种!B:D,3,0)</f>
        <v>150</v>
      </c>
      <c r="I602" s="16" t="str">
        <f>VLOOKUP(E602,绝技!B:C,2,0)</f>
        <v>无</v>
      </c>
      <c r="J602" s="31">
        <v>90</v>
      </c>
      <c r="K602" s="31">
        <v>63</v>
      </c>
      <c r="L602" s="31">
        <v>87</v>
      </c>
      <c r="M602" s="33">
        <v>85</v>
      </c>
      <c r="N602" s="1">
        <f>SUM(J602:M602)</f>
        <v>325</v>
      </c>
      <c r="O602" s="34">
        <v>1</v>
      </c>
      <c r="P602" s="1">
        <f>INT(O602*(H602+J602+K602))</f>
        <v>303</v>
      </c>
      <c r="Q602" s="1">
        <f>INT(J602*O602*1)</f>
        <v>90</v>
      </c>
      <c r="R602" s="1">
        <f>INT(J602*O602*0.7)</f>
        <v>63</v>
      </c>
      <c r="S602" s="1">
        <f>INT(K602*O602*1)</f>
        <v>63</v>
      </c>
      <c r="T602" s="1">
        <f>INT(K602*O602*0.7)</f>
        <v>44</v>
      </c>
      <c r="U602" s="1">
        <f>INT(L602*O602*1)</f>
        <v>87</v>
      </c>
      <c r="V602" s="1">
        <f>INT(L602*O602*0.7)</f>
        <v>60</v>
      </c>
      <c r="W602" s="1">
        <f>SUM(Q602,S602,U602)</f>
        <v>240</v>
      </c>
    </row>
    <row r="603" spans="2:23" hidden="1">
      <c r="B603" s="26"/>
      <c r="C603" s="16">
        <v>601</v>
      </c>
      <c r="D603" s="26"/>
      <c r="E603" s="26"/>
      <c r="F603" s="2" t="s">
        <v>600</v>
      </c>
      <c r="G603" s="4" t="str">
        <f>VLOOKUP(D603,兵种!B:D,2,0)</f>
        <v>老百姓</v>
      </c>
      <c r="H603" s="18">
        <f>VLOOKUP(D603,兵种!B:D,3,0)</f>
        <v>100</v>
      </c>
      <c r="I603" s="16" t="str">
        <f>VLOOKUP(E603,绝技!B:C,2,0)</f>
        <v>无</v>
      </c>
      <c r="J603" s="31">
        <v>20</v>
      </c>
      <c r="K603" s="31">
        <v>7</v>
      </c>
      <c r="L603" s="31">
        <v>71</v>
      </c>
      <c r="M603" s="33">
        <v>72</v>
      </c>
      <c r="N603" s="1">
        <f>SUM(J603:M603)</f>
        <v>170</v>
      </c>
      <c r="O603" s="34">
        <v>1</v>
      </c>
      <c r="P603" s="1">
        <f>INT(O603*(H603+J603+K603))</f>
        <v>127</v>
      </c>
      <c r="Q603" s="1">
        <f>INT(J603*O603*1)</f>
        <v>20</v>
      </c>
      <c r="R603" s="1">
        <f>INT(J603*O603*0.7)</f>
        <v>14</v>
      </c>
      <c r="S603" s="1">
        <f>INT(K603*O603*1)</f>
        <v>7</v>
      </c>
      <c r="T603" s="1">
        <f>INT(K603*O603*0.7)</f>
        <v>4</v>
      </c>
      <c r="U603" s="1">
        <f>INT(L603*O603*1)</f>
        <v>71</v>
      </c>
      <c r="V603" s="1">
        <f>INT(L603*O603*0.7)</f>
        <v>49</v>
      </c>
      <c r="W603" s="1">
        <f>SUM(Q603,S603,U603)</f>
        <v>98</v>
      </c>
    </row>
    <row r="604" spans="2:23" hidden="1">
      <c r="B604" s="26"/>
      <c r="C604" s="16">
        <v>602</v>
      </c>
      <c r="D604" s="26">
        <v>4</v>
      </c>
      <c r="E604" s="26"/>
      <c r="F604" s="2" t="s">
        <v>601</v>
      </c>
      <c r="G604" s="4" t="str">
        <f>VLOOKUP(D604,兵种!B:D,2,0)</f>
        <v>弓弩手</v>
      </c>
      <c r="H604" s="18">
        <f>VLOOKUP(D604,兵种!B:D,3,0)</f>
        <v>150</v>
      </c>
      <c r="I604" s="16" t="str">
        <f>VLOOKUP(E604,绝技!B:C,2,0)</f>
        <v>无</v>
      </c>
      <c r="J604" s="31">
        <v>110</v>
      </c>
      <c r="K604" s="31">
        <v>69</v>
      </c>
      <c r="L604" s="31">
        <v>105</v>
      </c>
      <c r="M604" s="33">
        <v>95</v>
      </c>
      <c r="N604" s="1">
        <f>SUM(J604:M604)</f>
        <v>379</v>
      </c>
      <c r="O604" s="34">
        <v>1</v>
      </c>
      <c r="P604" s="1">
        <f>INT(O604*(H604+J604+K604))</f>
        <v>329</v>
      </c>
      <c r="Q604" s="1">
        <f>INT(J604*O604*1)</f>
        <v>110</v>
      </c>
      <c r="R604" s="1">
        <f>INT(J604*O604*0.7)</f>
        <v>77</v>
      </c>
      <c r="S604" s="1">
        <f>INT(K604*O604*1)</f>
        <v>69</v>
      </c>
      <c r="T604" s="1">
        <f>INT(K604*O604*0.7)</f>
        <v>48</v>
      </c>
      <c r="U604" s="1">
        <f>INT(L604*O604*1)</f>
        <v>105</v>
      </c>
      <c r="V604" s="1">
        <f>INT(L604*O604*0.7)</f>
        <v>73</v>
      </c>
      <c r="W604" s="1">
        <f>SUM(Q604,S604,U604)</f>
        <v>284</v>
      </c>
    </row>
    <row r="605" spans="2:23" hidden="1">
      <c r="B605" s="26"/>
      <c r="C605" s="16">
        <v>603</v>
      </c>
      <c r="D605" s="26">
        <v>3</v>
      </c>
      <c r="E605" s="26"/>
      <c r="F605" s="2" t="s">
        <v>602</v>
      </c>
      <c r="G605" s="4" t="str">
        <f>VLOOKUP(D605,兵种!B:D,2,0)</f>
        <v>战弓骑</v>
      </c>
      <c r="H605" s="18">
        <f>VLOOKUP(D605,兵种!B:D,3,0)</f>
        <v>200</v>
      </c>
      <c r="I605" s="16" t="str">
        <f>VLOOKUP(E605,绝技!B:C,2,0)</f>
        <v>无</v>
      </c>
      <c r="J605" s="31">
        <v>83</v>
      </c>
      <c r="K605" s="31">
        <v>84</v>
      </c>
      <c r="L605" s="31">
        <v>75</v>
      </c>
      <c r="M605" s="33">
        <v>74</v>
      </c>
      <c r="N605" s="1">
        <f>SUM(J605:M605)</f>
        <v>316</v>
      </c>
      <c r="O605" s="34">
        <v>1</v>
      </c>
      <c r="P605" s="1">
        <f>INT(O605*(H605+J605+K605))</f>
        <v>367</v>
      </c>
      <c r="Q605" s="1">
        <f>INT(J605*O605*1)</f>
        <v>83</v>
      </c>
      <c r="R605" s="1">
        <f>INT(J605*O605*0.7)</f>
        <v>58</v>
      </c>
      <c r="S605" s="1">
        <f>INT(K605*O605*1)</f>
        <v>84</v>
      </c>
      <c r="T605" s="1">
        <f>INT(K605*O605*0.7)</f>
        <v>58</v>
      </c>
      <c r="U605" s="1">
        <f>INT(L605*O605*1)</f>
        <v>75</v>
      </c>
      <c r="V605" s="1">
        <f>INT(L605*O605*0.7)</f>
        <v>52</v>
      </c>
      <c r="W605" s="1">
        <f>SUM(Q605,S605,U605)</f>
        <v>242</v>
      </c>
    </row>
    <row r="606" spans="2:23" hidden="1">
      <c r="B606" s="26"/>
      <c r="C606" s="16">
        <v>604</v>
      </c>
      <c r="D606" s="26">
        <v>6</v>
      </c>
      <c r="E606" s="26"/>
      <c r="F606" s="2" t="s">
        <v>603</v>
      </c>
      <c r="G606" s="4" t="str">
        <f>VLOOKUP(D606,兵种!B:D,2,0)</f>
        <v>谋略家</v>
      </c>
      <c r="H606" s="18">
        <f>VLOOKUP(D606,兵种!B:D,3,0)</f>
        <v>150</v>
      </c>
      <c r="I606" s="16" t="str">
        <f>VLOOKUP(E606,绝技!B:C,2,0)</f>
        <v>无</v>
      </c>
      <c r="J606" s="31">
        <v>61</v>
      </c>
      <c r="K606" s="31">
        <v>26</v>
      </c>
      <c r="L606" s="31">
        <v>99</v>
      </c>
      <c r="M606" s="33">
        <v>75</v>
      </c>
      <c r="N606" s="1">
        <f>SUM(J606:M606)</f>
        <v>261</v>
      </c>
      <c r="O606" s="34">
        <v>1</v>
      </c>
      <c r="P606" s="1">
        <f>INT(O606*(H606+J606+K606))</f>
        <v>237</v>
      </c>
      <c r="Q606" s="1">
        <f>INT(J606*O606*1)</f>
        <v>61</v>
      </c>
      <c r="R606" s="1">
        <f>INT(J606*O606*0.7)</f>
        <v>42</v>
      </c>
      <c r="S606" s="1">
        <f>INT(K606*O606*1)</f>
        <v>26</v>
      </c>
      <c r="T606" s="1">
        <f>INT(K606*O606*0.7)</f>
        <v>18</v>
      </c>
      <c r="U606" s="1">
        <f>INT(L606*O606*1)</f>
        <v>99</v>
      </c>
      <c r="V606" s="1">
        <f>INT(L606*O606*0.7)</f>
        <v>69</v>
      </c>
      <c r="W606" s="1">
        <f>SUM(Q606,S606,U606)</f>
        <v>186</v>
      </c>
    </row>
    <row r="607" spans="2:23" hidden="1">
      <c r="B607" s="26"/>
      <c r="C607" s="16">
        <v>605</v>
      </c>
      <c r="D607" s="26"/>
      <c r="E607" s="26"/>
      <c r="F607" s="2" t="s">
        <v>604</v>
      </c>
      <c r="G607" s="4" t="str">
        <f>VLOOKUP(D607,兵种!B:D,2,0)</f>
        <v>老百姓</v>
      </c>
      <c r="H607" s="18">
        <f>VLOOKUP(D607,兵种!B:D,3,0)</f>
        <v>100</v>
      </c>
      <c r="I607" s="16" t="str">
        <f>VLOOKUP(E607,绝技!B:C,2,0)</f>
        <v>无</v>
      </c>
      <c r="J607" s="31">
        <v>46</v>
      </c>
      <c r="K607" s="31">
        <v>69</v>
      </c>
      <c r="L607" s="31">
        <v>59</v>
      </c>
      <c r="M607" s="33">
        <v>15</v>
      </c>
      <c r="N607" s="1">
        <f>SUM(J607:M607)</f>
        <v>189</v>
      </c>
      <c r="O607" s="34">
        <v>1</v>
      </c>
      <c r="P607" s="1">
        <f>INT(O607*(H607+J607+K607))</f>
        <v>215</v>
      </c>
      <c r="Q607" s="1">
        <f>INT(J607*O607*1)</f>
        <v>46</v>
      </c>
      <c r="R607" s="1">
        <f>INT(J607*O607*0.7)</f>
        <v>32</v>
      </c>
      <c r="S607" s="1">
        <f>INT(K607*O607*1)</f>
        <v>69</v>
      </c>
      <c r="T607" s="1">
        <f>INT(K607*O607*0.7)</f>
        <v>48</v>
      </c>
      <c r="U607" s="1">
        <f>INT(L607*O607*1)</f>
        <v>59</v>
      </c>
      <c r="V607" s="1">
        <f>INT(L607*O607*0.7)</f>
        <v>41</v>
      </c>
      <c r="W607" s="1">
        <f>SUM(Q607,S607,U607)</f>
        <v>174</v>
      </c>
    </row>
    <row r="608" spans="2:23" hidden="1">
      <c r="B608" s="26"/>
      <c r="C608" s="16">
        <v>606</v>
      </c>
      <c r="D608" s="26"/>
      <c r="E608" s="26"/>
      <c r="F608" s="2" t="s">
        <v>605</v>
      </c>
      <c r="G608" s="4" t="str">
        <f>VLOOKUP(D608,兵种!B:D,2,0)</f>
        <v>老百姓</v>
      </c>
      <c r="H608" s="18">
        <f>VLOOKUP(D608,兵种!B:D,3,0)</f>
        <v>100</v>
      </c>
      <c r="I608" s="16" t="str">
        <f>VLOOKUP(E608,绝技!B:C,2,0)</f>
        <v>无</v>
      </c>
      <c r="J608" s="31">
        <v>12</v>
      </c>
      <c r="K608" s="31">
        <v>22</v>
      </c>
      <c r="L608" s="31">
        <v>29</v>
      </c>
      <c r="M608" s="33">
        <v>69</v>
      </c>
      <c r="N608" s="1">
        <f>SUM(J608:M608)</f>
        <v>132</v>
      </c>
      <c r="O608" s="34">
        <v>1</v>
      </c>
      <c r="P608" s="1">
        <f>INT(O608*(H608+J608+K608))</f>
        <v>134</v>
      </c>
      <c r="Q608" s="1">
        <f>INT(J608*O608*1)</f>
        <v>12</v>
      </c>
      <c r="R608" s="1">
        <f>INT(J608*O608*0.7)</f>
        <v>8</v>
      </c>
      <c r="S608" s="1">
        <f>INT(K608*O608*1)</f>
        <v>22</v>
      </c>
      <c r="T608" s="1">
        <f>INT(K608*O608*0.7)</f>
        <v>15</v>
      </c>
      <c r="U608" s="1">
        <f>INT(L608*O608*1)</f>
        <v>29</v>
      </c>
      <c r="V608" s="1">
        <f>INT(L608*O608*0.7)</f>
        <v>20</v>
      </c>
      <c r="W608" s="1">
        <f>SUM(Q608,S608,U608)</f>
        <v>63</v>
      </c>
    </row>
    <row r="609" spans="2:23" hidden="1">
      <c r="B609" s="26"/>
      <c r="C609" s="16">
        <v>607</v>
      </c>
      <c r="D609" s="26"/>
      <c r="E609" s="26"/>
      <c r="F609" s="2" t="s">
        <v>606</v>
      </c>
      <c r="G609" s="4" t="str">
        <f>VLOOKUP(D609,兵种!B:D,2,0)</f>
        <v>老百姓</v>
      </c>
      <c r="H609" s="18">
        <f>VLOOKUP(D609,兵种!B:D,3,0)</f>
        <v>100</v>
      </c>
      <c r="I609" s="16" t="str">
        <f>VLOOKUP(E609,绝技!B:C,2,0)</f>
        <v>无</v>
      </c>
      <c r="J609" s="31">
        <v>58</v>
      </c>
      <c r="K609" s="31">
        <v>69</v>
      </c>
      <c r="L609" s="31">
        <v>33</v>
      </c>
      <c r="M609" s="33">
        <v>37</v>
      </c>
      <c r="N609" s="1">
        <f>SUM(J609:M609)</f>
        <v>197</v>
      </c>
      <c r="O609" s="34">
        <v>1</v>
      </c>
      <c r="P609" s="1">
        <f>INT(O609*(H609+J609+K609))</f>
        <v>227</v>
      </c>
      <c r="Q609" s="1">
        <f>INT(J609*O609*1)</f>
        <v>58</v>
      </c>
      <c r="R609" s="1">
        <f>INT(J609*O609*0.7)</f>
        <v>40</v>
      </c>
      <c r="S609" s="1">
        <f>INT(K609*O609*1)</f>
        <v>69</v>
      </c>
      <c r="T609" s="1">
        <f>INT(K609*O609*0.7)</f>
        <v>48</v>
      </c>
      <c r="U609" s="1">
        <f>INT(L609*O609*1)</f>
        <v>33</v>
      </c>
      <c r="V609" s="1">
        <f>INT(L609*O609*0.7)</f>
        <v>23</v>
      </c>
      <c r="W609" s="1">
        <f>SUM(Q609,S609,U609)</f>
        <v>160</v>
      </c>
    </row>
    <row r="610" spans="2:23" hidden="1">
      <c r="B610" s="26"/>
      <c r="C610" s="16">
        <v>608</v>
      </c>
      <c r="D610" s="26">
        <v>2</v>
      </c>
      <c r="E610" s="26"/>
      <c r="F610" s="2" t="s">
        <v>607</v>
      </c>
      <c r="G610" s="4" t="str">
        <f>VLOOKUP(D610,兵种!B:D,2,0)</f>
        <v>亲卫队</v>
      </c>
      <c r="H610" s="18">
        <f>VLOOKUP(D610,兵种!B:D,3,0)</f>
        <v>200</v>
      </c>
      <c r="I610" s="16" t="str">
        <f>VLOOKUP(E610,绝技!B:C,2,0)</f>
        <v>无</v>
      </c>
      <c r="J610" s="31">
        <v>73</v>
      </c>
      <c r="K610" s="31">
        <v>81</v>
      </c>
      <c r="L610" s="31">
        <v>57</v>
      </c>
      <c r="M610" s="33">
        <v>63</v>
      </c>
      <c r="N610" s="1">
        <f>SUM(J610:M610)</f>
        <v>274</v>
      </c>
      <c r="O610" s="34">
        <v>1</v>
      </c>
      <c r="P610" s="1">
        <f>INT(O610*(H610+J610+K610))</f>
        <v>354</v>
      </c>
      <c r="Q610" s="1">
        <f>INT(J610*O610*1)</f>
        <v>73</v>
      </c>
      <c r="R610" s="1">
        <f>INT(J610*O610*0.7)</f>
        <v>51</v>
      </c>
      <c r="S610" s="1">
        <f>INT(K610*O610*1)</f>
        <v>81</v>
      </c>
      <c r="T610" s="1">
        <f>INT(K610*O610*0.7)</f>
        <v>56</v>
      </c>
      <c r="U610" s="1">
        <f>INT(L610*O610*1)</f>
        <v>57</v>
      </c>
      <c r="V610" s="1">
        <f>INT(L610*O610*0.7)</f>
        <v>39</v>
      </c>
      <c r="W610" s="1">
        <f>SUM(Q610,S610,U610)</f>
        <v>211</v>
      </c>
    </row>
    <row r="611" spans="2:23" hidden="1">
      <c r="B611" s="26"/>
      <c r="C611" s="16">
        <v>609</v>
      </c>
      <c r="D611" s="26">
        <v>5</v>
      </c>
      <c r="E611" s="26"/>
      <c r="F611" s="2" t="s">
        <v>608</v>
      </c>
      <c r="G611" s="4" t="str">
        <f>VLOOKUP(D611,兵种!B:D,2,0)</f>
        <v>霹雳车</v>
      </c>
      <c r="H611" s="18">
        <f>VLOOKUP(D611,兵种!B:D,3,0)</f>
        <v>100</v>
      </c>
      <c r="I611" s="16" t="str">
        <f>VLOOKUP(E611,绝技!B:C,2,0)</f>
        <v>无</v>
      </c>
      <c r="J611" s="31">
        <v>78</v>
      </c>
      <c r="K611" s="31">
        <v>82</v>
      </c>
      <c r="L611" s="31">
        <v>79</v>
      </c>
      <c r="M611" s="33">
        <v>74</v>
      </c>
      <c r="N611" s="1">
        <f>SUM(J611:M611)</f>
        <v>313</v>
      </c>
      <c r="O611" s="34">
        <v>1</v>
      </c>
      <c r="P611" s="1">
        <f>INT(O611*(H611+J611+K611))</f>
        <v>260</v>
      </c>
      <c r="Q611" s="1">
        <f>INT(J611*O611*1)</f>
        <v>78</v>
      </c>
      <c r="R611" s="1">
        <f>INT(J611*O611*0.7)</f>
        <v>54</v>
      </c>
      <c r="S611" s="1">
        <f>INT(K611*O611*1)</f>
        <v>82</v>
      </c>
      <c r="T611" s="1">
        <f>INT(K611*O611*0.7)</f>
        <v>57</v>
      </c>
      <c r="U611" s="1">
        <f>INT(L611*O611*1)</f>
        <v>79</v>
      </c>
      <c r="V611" s="1">
        <f>INT(L611*O611*0.7)</f>
        <v>55</v>
      </c>
      <c r="W611" s="1">
        <f>SUM(Q611,S611,U611)</f>
        <v>239</v>
      </c>
    </row>
    <row r="612" spans="2:23" hidden="1">
      <c r="B612" s="26"/>
      <c r="C612" s="16">
        <v>610</v>
      </c>
      <c r="D612" s="26"/>
      <c r="E612" s="26"/>
      <c r="F612" s="2" t="s">
        <v>609</v>
      </c>
      <c r="G612" s="4" t="str">
        <f>VLOOKUP(D612,兵种!B:D,2,0)</f>
        <v>老百姓</v>
      </c>
      <c r="H612" s="18">
        <f>VLOOKUP(D612,兵种!B:D,3,0)</f>
        <v>100</v>
      </c>
      <c r="I612" s="16" t="str">
        <f>VLOOKUP(E612,绝技!B:C,2,0)</f>
        <v>无</v>
      </c>
      <c r="J612" s="31">
        <v>31</v>
      </c>
      <c r="K612" s="31">
        <v>36</v>
      </c>
      <c r="L612" s="31">
        <v>74</v>
      </c>
      <c r="M612" s="33">
        <v>73</v>
      </c>
      <c r="N612" s="1">
        <f>SUM(J612:M612)</f>
        <v>214</v>
      </c>
      <c r="O612" s="34">
        <v>1</v>
      </c>
      <c r="P612" s="1">
        <f>INT(O612*(H612+J612+K612))</f>
        <v>167</v>
      </c>
      <c r="Q612" s="1">
        <f>INT(J612*O612*1)</f>
        <v>31</v>
      </c>
      <c r="R612" s="1">
        <f>INT(J612*O612*0.7)</f>
        <v>21</v>
      </c>
      <c r="S612" s="1">
        <f>INT(K612*O612*1)</f>
        <v>36</v>
      </c>
      <c r="T612" s="1">
        <f>INT(K612*O612*0.7)</f>
        <v>25</v>
      </c>
      <c r="U612" s="1">
        <f>INT(L612*O612*1)</f>
        <v>74</v>
      </c>
      <c r="V612" s="1">
        <f>INT(L612*O612*0.7)</f>
        <v>51</v>
      </c>
      <c r="W612" s="1">
        <f>SUM(Q612,S612,U612)</f>
        <v>141</v>
      </c>
    </row>
    <row r="613" spans="2:23" hidden="1">
      <c r="B613" s="26"/>
      <c r="C613" s="16">
        <v>611</v>
      </c>
      <c r="D613" s="26"/>
      <c r="E613" s="26"/>
      <c r="F613" s="2" t="s">
        <v>610</v>
      </c>
      <c r="G613" s="4" t="str">
        <f>VLOOKUP(D613,兵种!B:D,2,0)</f>
        <v>老百姓</v>
      </c>
      <c r="H613" s="18">
        <f>VLOOKUP(D613,兵种!B:D,3,0)</f>
        <v>100</v>
      </c>
      <c r="I613" s="16" t="str">
        <f>VLOOKUP(E613,绝技!B:C,2,0)</f>
        <v>无</v>
      </c>
      <c r="J613" s="31">
        <v>55</v>
      </c>
      <c r="K613" s="31">
        <v>48</v>
      </c>
      <c r="L613" s="31">
        <v>67</v>
      </c>
      <c r="M613" s="33">
        <v>72</v>
      </c>
      <c r="N613" s="1">
        <f>SUM(J613:M613)</f>
        <v>242</v>
      </c>
      <c r="O613" s="34">
        <v>1</v>
      </c>
      <c r="P613" s="1">
        <f>INT(O613*(H613+J613+K613))</f>
        <v>203</v>
      </c>
      <c r="Q613" s="1">
        <f>INT(J613*O613*1)</f>
        <v>55</v>
      </c>
      <c r="R613" s="1">
        <f>INT(J613*O613*0.7)</f>
        <v>38</v>
      </c>
      <c r="S613" s="1">
        <f>INT(K613*O613*1)</f>
        <v>48</v>
      </c>
      <c r="T613" s="1">
        <f>INT(K613*O613*0.7)</f>
        <v>33</v>
      </c>
      <c r="U613" s="1">
        <f>INT(L613*O613*1)</f>
        <v>67</v>
      </c>
      <c r="V613" s="1">
        <f>INT(L613*O613*0.7)</f>
        <v>46</v>
      </c>
      <c r="W613" s="1">
        <f>SUM(Q613,S613,U613)</f>
        <v>170</v>
      </c>
    </row>
    <row r="614" spans="2:23" hidden="1">
      <c r="B614" s="26"/>
      <c r="C614" s="16">
        <v>612</v>
      </c>
      <c r="D614" s="26"/>
      <c r="E614" s="26"/>
      <c r="F614" s="2" t="s">
        <v>610</v>
      </c>
      <c r="G614" s="4" t="str">
        <f>VLOOKUP(D614,兵种!B:D,2,0)</f>
        <v>老百姓</v>
      </c>
      <c r="H614" s="18">
        <f>VLOOKUP(D614,兵种!B:D,3,0)</f>
        <v>100</v>
      </c>
      <c r="I614" s="16" t="str">
        <f>VLOOKUP(E614,绝技!B:C,2,0)</f>
        <v>无</v>
      </c>
      <c r="J614" s="31">
        <v>25</v>
      </c>
      <c r="K614" s="31">
        <v>35</v>
      </c>
      <c r="L614" s="31">
        <v>67</v>
      </c>
      <c r="M614" s="33">
        <v>71</v>
      </c>
      <c r="N614" s="1">
        <f>SUM(J614:M614)</f>
        <v>198</v>
      </c>
      <c r="O614" s="34">
        <v>1</v>
      </c>
      <c r="P614" s="1">
        <f>INT(O614*(H614+J614+K614))</f>
        <v>160</v>
      </c>
      <c r="Q614" s="1">
        <f>INT(J614*O614*1)</f>
        <v>25</v>
      </c>
      <c r="R614" s="1">
        <f>INT(J614*O614*0.7)</f>
        <v>17</v>
      </c>
      <c r="S614" s="1">
        <f>INT(K614*O614*1)</f>
        <v>35</v>
      </c>
      <c r="T614" s="1">
        <f>INT(K614*O614*0.7)</f>
        <v>24</v>
      </c>
      <c r="U614" s="1">
        <f>INT(L614*O614*1)</f>
        <v>67</v>
      </c>
      <c r="V614" s="1">
        <f>INT(L614*O614*0.7)</f>
        <v>46</v>
      </c>
      <c r="W614" s="1">
        <f>SUM(Q614,S614,U614)</f>
        <v>127</v>
      </c>
    </row>
    <row r="615" spans="2:23" hidden="1">
      <c r="B615" s="26"/>
      <c r="C615" s="16">
        <v>613</v>
      </c>
      <c r="D615" s="26"/>
      <c r="E615" s="26"/>
      <c r="F615" s="2" t="s">
        <v>611</v>
      </c>
      <c r="G615" s="4" t="str">
        <f>VLOOKUP(D615,兵种!B:D,2,0)</f>
        <v>老百姓</v>
      </c>
      <c r="H615" s="18">
        <f>VLOOKUP(D615,兵种!B:D,3,0)</f>
        <v>100</v>
      </c>
      <c r="I615" s="16" t="str">
        <f>VLOOKUP(E615,绝技!B:C,2,0)</f>
        <v>无</v>
      </c>
      <c r="J615" s="31">
        <v>69</v>
      </c>
      <c r="K615" s="31">
        <v>74</v>
      </c>
      <c r="L615" s="31">
        <v>50</v>
      </c>
      <c r="M615" s="33">
        <v>22</v>
      </c>
      <c r="N615" s="1">
        <f>SUM(J615:M615)</f>
        <v>215</v>
      </c>
      <c r="O615" s="34">
        <v>1</v>
      </c>
      <c r="P615" s="1">
        <f>INT(O615*(H615+J615+K615))</f>
        <v>243</v>
      </c>
      <c r="Q615" s="1">
        <f>INT(J615*O615*1)</f>
        <v>69</v>
      </c>
      <c r="R615" s="1">
        <f>INT(J615*O615*0.7)</f>
        <v>48</v>
      </c>
      <c r="S615" s="1">
        <f>INT(K615*O615*1)</f>
        <v>74</v>
      </c>
      <c r="T615" s="1">
        <f>INT(K615*O615*0.7)</f>
        <v>51</v>
      </c>
      <c r="U615" s="1">
        <f>INT(L615*O615*1)</f>
        <v>50</v>
      </c>
      <c r="V615" s="1">
        <f>INT(L615*O615*0.7)</f>
        <v>35</v>
      </c>
      <c r="W615" s="1">
        <f>SUM(Q615,S615,U615)</f>
        <v>193</v>
      </c>
    </row>
    <row r="616" spans="2:23" hidden="1">
      <c r="B616" s="26"/>
      <c r="C616" s="16">
        <v>614</v>
      </c>
      <c r="D616" s="26">
        <v>3</v>
      </c>
      <c r="E616" s="26"/>
      <c r="F616" s="2" t="s">
        <v>612</v>
      </c>
      <c r="G616" s="4" t="str">
        <f>VLOOKUP(D616,兵种!B:D,2,0)</f>
        <v>战弓骑</v>
      </c>
      <c r="H616" s="18">
        <f>VLOOKUP(D616,兵种!B:D,3,0)</f>
        <v>200</v>
      </c>
      <c r="I616" s="16" t="str">
        <f>VLOOKUP(E616,绝技!B:C,2,0)</f>
        <v>无</v>
      </c>
      <c r="J616" s="31">
        <v>53</v>
      </c>
      <c r="K616" s="31">
        <v>38</v>
      </c>
      <c r="L616" s="31">
        <v>80</v>
      </c>
      <c r="M616" s="33">
        <v>81</v>
      </c>
      <c r="N616" s="1">
        <f>SUM(J616:M616)</f>
        <v>252</v>
      </c>
      <c r="O616" s="34">
        <v>1</v>
      </c>
      <c r="P616" s="1">
        <f>INT(O616*(H616+J616+K616))</f>
        <v>291</v>
      </c>
      <c r="Q616" s="1">
        <f>INT(J616*O616*1)</f>
        <v>53</v>
      </c>
      <c r="R616" s="1">
        <f>INT(J616*O616*0.7)</f>
        <v>37</v>
      </c>
      <c r="S616" s="1">
        <f>INT(K616*O616*1)</f>
        <v>38</v>
      </c>
      <c r="T616" s="1">
        <f>INT(K616*O616*0.7)</f>
        <v>26</v>
      </c>
      <c r="U616" s="1">
        <f>INT(L616*O616*1)</f>
        <v>80</v>
      </c>
      <c r="V616" s="1">
        <f>INT(L616*O616*0.7)</f>
        <v>56</v>
      </c>
      <c r="W616" s="1">
        <f>SUM(Q616,S616,U616)</f>
        <v>171</v>
      </c>
    </row>
    <row r="617" spans="2:23" hidden="1">
      <c r="B617" s="26"/>
      <c r="C617" s="16">
        <v>615</v>
      </c>
      <c r="D617" s="26"/>
      <c r="E617" s="26"/>
      <c r="F617" s="2" t="s">
        <v>613</v>
      </c>
      <c r="G617" s="4" t="str">
        <f>VLOOKUP(D617,兵种!B:D,2,0)</f>
        <v>老百姓</v>
      </c>
      <c r="H617" s="18">
        <f>VLOOKUP(D617,兵种!B:D,3,0)</f>
        <v>100</v>
      </c>
      <c r="I617" s="16" t="str">
        <f>VLOOKUP(E617,绝技!B:C,2,0)</f>
        <v>无</v>
      </c>
      <c r="J617" s="31">
        <v>21</v>
      </c>
      <c r="K617" s="31">
        <v>16</v>
      </c>
      <c r="L617" s="31">
        <v>59</v>
      </c>
      <c r="M617" s="33">
        <v>68</v>
      </c>
      <c r="N617" s="1">
        <f>SUM(J617:M617)</f>
        <v>164</v>
      </c>
      <c r="O617" s="34">
        <v>1</v>
      </c>
      <c r="P617" s="1">
        <f>INT(O617*(H617+J617+K617))</f>
        <v>137</v>
      </c>
      <c r="Q617" s="1">
        <f>INT(J617*O617*1)</f>
        <v>21</v>
      </c>
      <c r="R617" s="1">
        <f>INT(J617*O617*0.7)</f>
        <v>14</v>
      </c>
      <c r="S617" s="1">
        <f>INT(K617*O617*1)</f>
        <v>16</v>
      </c>
      <c r="T617" s="1">
        <f>INT(K617*O617*0.7)</f>
        <v>11</v>
      </c>
      <c r="U617" s="1">
        <f>INT(L617*O617*1)</f>
        <v>59</v>
      </c>
      <c r="V617" s="1">
        <f>INT(L617*O617*0.7)</f>
        <v>41</v>
      </c>
      <c r="W617" s="1">
        <f>SUM(Q617,S617,U617)</f>
        <v>96</v>
      </c>
    </row>
    <row r="618" spans="2:23" hidden="1">
      <c r="B618" s="26"/>
      <c r="C618" s="16">
        <v>616</v>
      </c>
      <c r="D618" s="26"/>
      <c r="E618" s="26"/>
      <c r="F618" s="2" t="s">
        <v>614</v>
      </c>
      <c r="G618" s="4" t="str">
        <f>VLOOKUP(D618,兵种!B:D,2,0)</f>
        <v>老百姓</v>
      </c>
      <c r="H618" s="18">
        <f>VLOOKUP(D618,兵种!B:D,3,0)</f>
        <v>100</v>
      </c>
      <c r="I618" s="16" t="str">
        <f>VLOOKUP(E618,绝技!B:C,2,0)</f>
        <v>无</v>
      </c>
      <c r="J618" s="31">
        <v>71</v>
      </c>
      <c r="K618" s="31">
        <v>73</v>
      </c>
      <c r="L618" s="31">
        <v>66</v>
      </c>
      <c r="M618" s="33">
        <v>44</v>
      </c>
      <c r="N618" s="1">
        <f>SUM(J618:M618)</f>
        <v>254</v>
      </c>
      <c r="O618" s="34">
        <v>1</v>
      </c>
      <c r="P618" s="1">
        <f>INT(O618*(H618+J618+K618))</f>
        <v>244</v>
      </c>
      <c r="Q618" s="1">
        <f>INT(J618*O618*1)</f>
        <v>71</v>
      </c>
      <c r="R618" s="1">
        <f>INT(J618*O618*0.7)</f>
        <v>49</v>
      </c>
      <c r="S618" s="1">
        <f>INT(K618*O618*1)</f>
        <v>73</v>
      </c>
      <c r="T618" s="1">
        <f>INT(K618*O618*0.7)</f>
        <v>51</v>
      </c>
      <c r="U618" s="1">
        <f>INT(L618*O618*1)</f>
        <v>66</v>
      </c>
      <c r="V618" s="1">
        <f>INT(L618*O618*0.7)</f>
        <v>46</v>
      </c>
      <c r="W618" s="1">
        <f>SUM(Q618,S618,U618)</f>
        <v>210</v>
      </c>
    </row>
    <row r="619" spans="2:23" hidden="1">
      <c r="B619" s="26"/>
      <c r="C619" s="16">
        <v>617</v>
      </c>
      <c r="D619" s="26"/>
      <c r="E619" s="26"/>
      <c r="F619" s="2" t="s">
        <v>615</v>
      </c>
      <c r="G619" s="4" t="str">
        <f>VLOOKUP(D619,兵种!B:D,2,0)</f>
        <v>老百姓</v>
      </c>
      <c r="H619" s="18">
        <f>VLOOKUP(D619,兵种!B:D,3,0)</f>
        <v>100</v>
      </c>
      <c r="I619" s="16" t="str">
        <f>VLOOKUP(E619,绝技!B:C,2,0)</f>
        <v>无</v>
      </c>
      <c r="J619" s="31">
        <v>52</v>
      </c>
      <c r="K619" s="31">
        <v>12</v>
      </c>
      <c r="L619" s="31">
        <v>62</v>
      </c>
      <c r="M619" s="33">
        <v>71</v>
      </c>
      <c r="N619" s="1">
        <f>SUM(J619:M619)</f>
        <v>197</v>
      </c>
      <c r="O619" s="34">
        <v>1</v>
      </c>
      <c r="P619" s="1">
        <f>INT(O619*(H619+J619+K619))</f>
        <v>164</v>
      </c>
      <c r="Q619" s="1">
        <f>INT(J619*O619*1)</f>
        <v>52</v>
      </c>
      <c r="R619" s="1">
        <f>INT(J619*O619*0.7)</f>
        <v>36</v>
      </c>
      <c r="S619" s="1">
        <f>INT(K619*O619*1)</f>
        <v>12</v>
      </c>
      <c r="T619" s="1">
        <f>INT(K619*O619*0.7)</f>
        <v>8</v>
      </c>
      <c r="U619" s="1">
        <f>INT(L619*O619*1)</f>
        <v>62</v>
      </c>
      <c r="V619" s="1">
        <f>INT(L619*O619*0.7)</f>
        <v>43</v>
      </c>
      <c r="W619" s="1">
        <f>SUM(Q619,S619,U619)</f>
        <v>126</v>
      </c>
    </row>
    <row r="620" spans="2:23" hidden="1">
      <c r="B620" s="26"/>
      <c r="C620" s="16">
        <v>618</v>
      </c>
      <c r="D620" s="26"/>
      <c r="E620" s="26"/>
      <c r="F620" s="2" t="s">
        <v>616</v>
      </c>
      <c r="G620" s="4" t="str">
        <f>VLOOKUP(D620,兵种!B:D,2,0)</f>
        <v>老百姓</v>
      </c>
      <c r="H620" s="18">
        <f>VLOOKUP(D620,兵种!B:D,3,0)</f>
        <v>100</v>
      </c>
      <c r="I620" s="16" t="str">
        <f>VLOOKUP(E620,绝技!B:C,2,0)</f>
        <v>无</v>
      </c>
      <c r="J620" s="31">
        <v>55</v>
      </c>
      <c r="K620" s="31">
        <v>33</v>
      </c>
      <c r="L620" s="31">
        <v>69</v>
      </c>
      <c r="M620" s="33">
        <v>78</v>
      </c>
      <c r="N620" s="1">
        <f>SUM(J620:M620)</f>
        <v>235</v>
      </c>
      <c r="O620" s="34">
        <v>1</v>
      </c>
      <c r="P620" s="1">
        <f>INT(O620*(H620+J620+K620))</f>
        <v>188</v>
      </c>
      <c r="Q620" s="1">
        <f>INT(J620*O620*1)</f>
        <v>55</v>
      </c>
      <c r="R620" s="1">
        <f>INT(J620*O620*0.7)</f>
        <v>38</v>
      </c>
      <c r="S620" s="1">
        <f>INT(K620*O620*1)</f>
        <v>33</v>
      </c>
      <c r="T620" s="1">
        <f>INT(K620*O620*0.7)</f>
        <v>23</v>
      </c>
      <c r="U620" s="1">
        <f>INT(L620*O620*1)</f>
        <v>69</v>
      </c>
      <c r="V620" s="1">
        <f>INT(L620*O620*0.7)</f>
        <v>48</v>
      </c>
      <c r="W620" s="1">
        <f>SUM(Q620,S620,U620)</f>
        <v>157</v>
      </c>
    </row>
    <row r="621" spans="2:23" hidden="1">
      <c r="B621" s="26"/>
      <c r="C621" s="16">
        <v>619</v>
      </c>
      <c r="D621" s="26"/>
      <c r="E621" s="26"/>
      <c r="F621" s="2" t="s">
        <v>617</v>
      </c>
      <c r="G621" s="4" t="str">
        <f>VLOOKUP(D621,兵种!B:D,2,0)</f>
        <v>老百姓</v>
      </c>
      <c r="H621" s="18">
        <f>VLOOKUP(D621,兵种!B:D,3,0)</f>
        <v>100</v>
      </c>
      <c r="I621" s="16" t="str">
        <f>VLOOKUP(E621,绝技!B:C,2,0)</f>
        <v>无</v>
      </c>
      <c r="J621" s="31">
        <v>47</v>
      </c>
      <c r="K621" s="31">
        <v>63</v>
      </c>
      <c r="L621" s="31">
        <v>35</v>
      </c>
      <c r="M621" s="33">
        <v>16</v>
      </c>
      <c r="N621" s="1">
        <f>SUM(J621:M621)</f>
        <v>161</v>
      </c>
      <c r="O621" s="34">
        <v>1</v>
      </c>
      <c r="P621" s="1">
        <f>INT(O621*(H621+J621+K621))</f>
        <v>210</v>
      </c>
      <c r="Q621" s="1">
        <f>INT(J621*O621*1)</f>
        <v>47</v>
      </c>
      <c r="R621" s="1">
        <f>INT(J621*O621*0.7)</f>
        <v>32</v>
      </c>
      <c r="S621" s="1">
        <f>INT(K621*O621*1)</f>
        <v>63</v>
      </c>
      <c r="T621" s="1">
        <f>INT(K621*O621*0.7)</f>
        <v>44</v>
      </c>
      <c r="U621" s="1">
        <f>INT(L621*O621*1)</f>
        <v>35</v>
      </c>
      <c r="V621" s="1">
        <f>INT(L621*O621*0.7)</f>
        <v>24</v>
      </c>
      <c r="W621" s="1">
        <f>SUM(Q621,S621,U621)</f>
        <v>145</v>
      </c>
    </row>
    <row r="622" spans="2:23" hidden="1">
      <c r="B622" s="26"/>
      <c r="C622" s="16">
        <v>620</v>
      </c>
      <c r="D622" s="26"/>
      <c r="E622" s="26"/>
      <c r="F622" s="2" t="s">
        <v>618</v>
      </c>
      <c r="G622" s="4" t="str">
        <f>VLOOKUP(D622,兵种!B:D,2,0)</f>
        <v>老百姓</v>
      </c>
      <c r="H622" s="18">
        <f>VLOOKUP(D622,兵种!B:D,3,0)</f>
        <v>100</v>
      </c>
      <c r="I622" s="16" t="str">
        <f>VLOOKUP(E622,绝技!B:C,2,0)</f>
        <v>无</v>
      </c>
      <c r="J622" s="31">
        <v>54</v>
      </c>
      <c r="K622" s="31">
        <v>66</v>
      </c>
      <c r="L622" s="31">
        <v>51</v>
      </c>
      <c r="M622" s="33">
        <v>40</v>
      </c>
      <c r="N622" s="1">
        <f>SUM(J622:M622)</f>
        <v>211</v>
      </c>
      <c r="O622" s="34">
        <v>1</v>
      </c>
      <c r="P622" s="1">
        <f>INT(O622*(H622+J622+K622))</f>
        <v>220</v>
      </c>
      <c r="Q622" s="1">
        <f>INT(J622*O622*1)</f>
        <v>54</v>
      </c>
      <c r="R622" s="1">
        <f>INT(J622*O622*0.7)</f>
        <v>37</v>
      </c>
      <c r="S622" s="1">
        <f>INT(K622*O622*1)</f>
        <v>66</v>
      </c>
      <c r="T622" s="1">
        <f>INT(K622*O622*0.7)</f>
        <v>46</v>
      </c>
      <c r="U622" s="1">
        <f>INT(L622*O622*1)</f>
        <v>51</v>
      </c>
      <c r="V622" s="1">
        <f>INT(L622*O622*0.7)</f>
        <v>35</v>
      </c>
      <c r="W622" s="1">
        <f>SUM(Q622,S622,U622)</f>
        <v>171</v>
      </c>
    </row>
    <row r="623" spans="2:23" hidden="1">
      <c r="B623" s="26"/>
      <c r="C623" s="16">
        <v>621</v>
      </c>
      <c r="D623" s="26"/>
      <c r="E623" s="26"/>
      <c r="F623" s="2" t="s">
        <v>619</v>
      </c>
      <c r="G623" s="4" t="str">
        <f>VLOOKUP(D623,兵种!B:D,2,0)</f>
        <v>老百姓</v>
      </c>
      <c r="H623" s="18">
        <f>VLOOKUP(D623,兵种!B:D,3,0)</f>
        <v>100</v>
      </c>
      <c r="I623" s="16" t="str">
        <f>VLOOKUP(E623,绝技!B:C,2,0)</f>
        <v>无</v>
      </c>
      <c r="J623" s="31">
        <v>78</v>
      </c>
      <c r="K623" s="31">
        <v>75</v>
      </c>
      <c r="L623" s="31">
        <v>64</v>
      </c>
      <c r="M623" s="33">
        <v>57</v>
      </c>
      <c r="N623" s="1">
        <f>SUM(J623:M623)</f>
        <v>274</v>
      </c>
      <c r="O623" s="34">
        <v>1</v>
      </c>
      <c r="P623" s="1">
        <f>INT(O623*(H623+J623+K623))</f>
        <v>253</v>
      </c>
      <c r="Q623" s="1">
        <f>INT(J623*O623*1)</f>
        <v>78</v>
      </c>
      <c r="R623" s="1">
        <f>INT(J623*O623*0.7)</f>
        <v>54</v>
      </c>
      <c r="S623" s="1">
        <f>INT(K623*O623*1)</f>
        <v>75</v>
      </c>
      <c r="T623" s="1">
        <f>INT(K623*O623*0.7)</f>
        <v>52</v>
      </c>
      <c r="U623" s="1">
        <f>INT(L623*O623*1)</f>
        <v>64</v>
      </c>
      <c r="V623" s="1">
        <f>INT(L623*O623*0.7)</f>
        <v>44</v>
      </c>
      <c r="W623" s="1">
        <f>SUM(Q623,S623,U623)</f>
        <v>217</v>
      </c>
    </row>
    <row r="624" spans="2:23" hidden="1">
      <c r="B624" s="26"/>
      <c r="C624" s="16">
        <v>622</v>
      </c>
      <c r="D624" s="26"/>
      <c r="E624" s="26"/>
      <c r="F624" s="2" t="s">
        <v>620</v>
      </c>
      <c r="G624" s="4" t="str">
        <f>VLOOKUP(D624,兵种!B:D,2,0)</f>
        <v>老百姓</v>
      </c>
      <c r="H624" s="18">
        <f>VLOOKUP(D624,兵种!B:D,3,0)</f>
        <v>100</v>
      </c>
      <c r="I624" s="16" t="str">
        <f>VLOOKUP(E624,绝技!B:C,2,0)</f>
        <v>无</v>
      </c>
      <c r="J624" s="31">
        <v>3</v>
      </c>
      <c r="K624" s="31">
        <v>8</v>
      </c>
      <c r="L624" s="31">
        <v>66</v>
      </c>
      <c r="M624" s="33">
        <v>49</v>
      </c>
      <c r="N624" s="1">
        <f>SUM(J624:M624)</f>
        <v>126</v>
      </c>
      <c r="O624" s="34">
        <v>1</v>
      </c>
      <c r="P624" s="1">
        <f>INT(O624*(H624+J624+K624))</f>
        <v>111</v>
      </c>
      <c r="Q624" s="1">
        <f>INT(J624*O624*1)</f>
        <v>3</v>
      </c>
      <c r="R624" s="1">
        <f>INT(J624*O624*0.7)</f>
        <v>2</v>
      </c>
      <c r="S624" s="1">
        <f>INT(K624*O624*1)</f>
        <v>8</v>
      </c>
      <c r="T624" s="1">
        <f>INT(K624*O624*0.7)</f>
        <v>5</v>
      </c>
      <c r="U624" s="1">
        <f>INT(L624*O624*1)</f>
        <v>66</v>
      </c>
      <c r="V624" s="1">
        <f>INT(L624*O624*0.7)</f>
        <v>46</v>
      </c>
      <c r="W624" s="1">
        <f>SUM(Q624,S624,U624)</f>
        <v>77</v>
      </c>
    </row>
    <row r="625" spans="2:23" hidden="1">
      <c r="B625" s="26"/>
      <c r="C625" s="16">
        <v>623</v>
      </c>
      <c r="D625" s="26"/>
      <c r="E625" s="26"/>
      <c r="F625" s="2" t="s">
        <v>621</v>
      </c>
      <c r="G625" s="4" t="str">
        <f>VLOOKUP(D625,兵种!B:D,2,0)</f>
        <v>老百姓</v>
      </c>
      <c r="H625" s="18">
        <f>VLOOKUP(D625,兵种!B:D,3,0)</f>
        <v>100</v>
      </c>
      <c r="I625" s="16" t="str">
        <f>VLOOKUP(E625,绝技!B:C,2,0)</f>
        <v>无</v>
      </c>
      <c r="J625" s="31">
        <v>63</v>
      </c>
      <c r="K625" s="31">
        <v>46</v>
      </c>
      <c r="L625" s="31">
        <v>41</v>
      </c>
      <c r="M625" s="33">
        <v>50</v>
      </c>
      <c r="N625" s="1">
        <f>SUM(J625:M625)</f>
        <v>200</v>
      </c>
      <c r="O625" s="34">
        <v>1</v>
      </c>
      <c r="P625" s="1">
        <f>INT(O625*(H625+J625+K625))</f>
        <v>209</v>
      </c>
      <c r="Q625" s="1">
        <f>INT(J625*O625*1)</f>
        <v>63</v>
      </c>
      <c r="R625" s="1">
        <f>INT(J625*O625*0.7)</f>
        <v>44</v>
      </c>
      <c r="S625" s="1">
        <f>INT(K625*O625*1)</f>
        <v>46</v>
      </c>
      <c r="T625" s="1">
        <f>INT(K625*O625*0.7)</f>
        <v>32</v>
      </c>
      <c r="U625" s="1">
        <f>INT(L625*O625*1)</f>
        <v>41</v>
      </c>
      <c r="V625" s="1">
        <f>INT(L625*O625*0.7)</f>
        <v>28</v>
      </c>
      <c r="W625" s="1">
        <f>SUM(Q625,S625,U625)</f>
        <v>150</v>
      </c>
    </row>
    <row r="626" spans="2:23" hidden="1">
      <c r="B626" s="26"/>
      <c r="C626" s="16">
        <v>624</v>
      </c>
      <c r="D626" s="26"/>
      <c r="E626" s="26"/>
      <c r="F626" s="2" t="s">
        <v>622</v>
      </c>
      <c r="G626" s="4" t="str">
        <f>VLOOKUP(D626,兵种!B:D,2,0)</f>
        <v>老百姓</v>
      </c>
      <c r="H626" s="18">
        <f>VLOOKUP(D626,兵种!B:D,3,0)</f>
        <v>100</v>
      </c>
      <c r="I626" s="16" t="str">
        <f>VLOOKUP(E626,绝技!B:C,2,0)</f>
        <v>无</v>
      </c>
      <c r="J626" s="31">
        <v>16</v>
      </c>
      <c r="K626" s="31">
        <v>5</v>
      </c>
      <c r="L626" s="31">
        <v>9</v>
      </c>
      <c r="M626" s="33">
        <v>38</v>
      </c>
      <c r="N626" s="1">
        <f>SUM(J626:M626)</f>
        <v>68</v>
      </c>
      <c r="O626" s="34">
        <v>1</v>
      </c>
      <c r="P626" s="1">
        <f>INT(O626*(H626+J626+K626))</f>
        <v>121</v>
      </c>
      <c r="Q626" s="1">
        <f>INT(J626*O626*1)</f>
        <v>16</v>
      </c>
      <c r="R626" s="1">
        <f>INT(J626*O626*0.7)</f>
        <v>11</v>
      </c>
      <c r="S626" s="1">
        <f>INT(K626*O626*1)</f>
        <v>5</v>
      </c>
      <c r="T626" s="1">
        <f>INT(K626*O626*0.7)</f>
        <v>3</v>
      </c>
      <c r="U626" s="1">
        <f>INT(L626*O626*1)</f>
        <v>9</v>
      </c>
      <c r="V626" s="1">
        <f>INT(L626*O626*0.7)</f>
        <v>6</v>
      </c>
      <c r="W626" s="1">
        <f>SUM(Q626,S626,U626)</f>
        <v>30</v>
      </c>
    </row>
    <row r="627" spans="2:23" hidden="1">
      <c r="B627" s="26"/>
      <c r="C627" s="16">
        <v>625</v>
      </c>
      <c r="D627" s="26"/>
      <c r="E627" s="26"/>
      <c r="F627" s="2" t="s">
        <v>623</v>
      </c>
      <c r="G627" s="4" t="str">
        <f>VLOOKUP(D627,兵种!B:D,2,0)</f>
        <v>老百姓</v>
      </c>
      <c r="H627" s="18">
        <f>VLOOKUP(D627,兵种!B:D,3,0)</f>
        <v>100</v>
      </c>
      <c r="I627" s="16" t="str">
        <f>VLOOKUP(E627,绝技!B:C,2,0)</f>
        <v>无</v>
      </c>
      <c r="J627" s="31">
        <v>71</v>
      </c>
      <c r="K627" s="31">
        <v>53</v>
      </c>
      <c r="L627" s="31">
        <v>74</v>
      </c>
      <c r="M627" s="33">
        <v>79</v>
      </c>
      <c r="N627" s="1">
        <f>SUM(J627:M627)</f>
        <v>277</v>
      </c>
      <c r="O627" s="34">
        <v>1</v>
      </c>
      <c r="P627" s="1">
        <f>INT(O627*(H627+J627+K627))</f>
        <v>224</v>
      </c>
      <c r="Q627" s="1">
        <f>INT(J627*O627*1)</f>
        <v>71</v>
      </c>
      <c r="R627" s="1">
        <f>INT(J627*O627*0.7)</f>
        <v>49</v>
      </c>
      <c r="S627" s="1">
        <f>INT(K627*O627*1)</f>
        <v>53</v>
      </c>
      <c r="T627" s="1">
        <f>INT(K627*O627*0.7)</f>
        <v>37</v>
      </c>
      <c r="U627" s="1">
        <f>INT(L627*O627*1)</f>
        <v>74</v>
      </c>
      <c r="V627" s="1">
        <f>INT(L627*O627*0.7)</f>
        <v>51</v>
      </c>
      <c r="W627" s="1">
        <f>SUM(Q627,S627,U627)</f>
        <v>198</v>
      </c>
    </row>
    <row r="628" spans="2:23" hidden="1">
      <c r="B628" s="26"/>
      <c r="C628" s="16">
        <v>626</v>
      </c>
      <c r="D628" s="26"/>
      <c r="E628" s="26"/>
      <c r="F628" s="2" t="s">
        <v>624</v>
      </c>
      <c r="G628" s="4" t="str">
        <f>VLOOKUP(D628,兵种!B:D,2,0)</f>
        <v>老百姓</v>
      </c>
      <c r="H628" s="18">
        <f>VLOOKUP(D628,兵种!B:D,3,0)</f>
        <v>100</v>
      </c>
      <c r="I628" s="16" t="str">
        <f>VLOOKUP(E628,绝技!B:C,2,0)</f>
        <v>无</v>
      </c>
      <c r="J628" s="31">
        <v>45</v>
      </c>
      <c r="K628" s="31">
        <v>65</v>
      </c>
      <c r="L628" s="31">
        <v>33</v>
      </c>
      <c r="M628" s="33">
        <v>33</v>
      </c>
      <c r="N628" s="1">
        <f>SUM(J628:M628)</f>
        <v>176</v>
      </c>
      <c r="O628" s="34">
        <v>1</v>
      </c>
      <c r="P628" s="1">
        <f>INT(O628*(H628+J628+K628))</f>
        <v>210</v>
      </c>
      <c r="Q628" s="1">
        <f>INT(J628*O628*1)</f>
        <v>45</v>
      </c>
      <c r="R628" s="1">
        <f>INT(J628*O628*0.7)</f>
        <v>31</v>
      </c>
      <c r="S628" s="1">
        <f>INT(K628*O628*1)</f>
        <v>65</v>
      </c>
      <c r="T628" s="1">
        <f>INT(K628*O628*0.7)</f>
        <v>45</v>
      </c>
      <c r="U628" s="1">
        <f>INT(L628*O628*1)</f>
        <v>33</v>
      </c>
      <c r="V628" s="1">
        <f>INT(L628*O628*0.7)</f>
        <v>23</v>
      </c>
      <c r="W628" s="1">
        <f>SUM(Q628,S628,U628)</f>
        <v>143</v>
      </c>
    </row>
    <row r="629" spans="2:23" hidden="1">
      <c r="B629" s="26"/>
      <c r="C629" s="16">
        <v>627</v>
      </c>
      <c r="D629" s="26"/>
      <c r="E629" s="26"/>
      <c r="F629" s="2" t="s">
        <v>625</v>
      </c>
      <c r="G629" s="4" t="str">
        <f>VLOOKUP(D629,兵种!B:D,2,0)</f>
        <v>老百姓</v>
      </c>
      <c r="H629" s="18">
        <f>VLOOKUP(D629,兵种!B:D,3,0)</f>
        <v>100</v>
      </c>
      <c r="I629" s="16" t="str">
        <f>VLOOKUP(E629,绝技!B:C,2,0)</f>
        <v>无</v>
      </c>
      <c r="J629" s="31">
        <v>60</v>
      </c>
      <c r="K629" s="31">
        <v>62</v>
      </c>
      <c r="L629" s="31">
        <v>69</v>
      </c>
      <c r="M629" s="33">
        <v>73</v>
      </c>
      <c r="N629" s="1">
        <f>SUM(J629:M629)</f>
        <v>264</v>
      </c>
      <c r="O629" s="34">
        <v>1</v>
      </c>
      <c r="P629" s="1">
        <f>INT(O629*(H629+J629+K629))</f>
        <v>222</v>
      </c>
      <c r="Q629" s="1">
        <f>INT(J629*O629*1)</f>
        <v>60</v>
      </c>
      <c r="R629" s="1">
        <f>INT(J629*O629*0.7)</f>
        <v>42</v>
      </c>
      <c r="S629" s="1">
        <f>INT(K629*O629*1)</f>
        <v>62</v>
      </c>
      <c r="T629" s="1">
        <f>INT(K629*O629*0.7)</f>
        <v>43</v>
      </c>
      <c r="U629" s="1">
        <f>INT(L629*O629*1)</f>
        <v>69</v>
      </c>
      <c r="V629" s="1">
        <f>INT(L629*O629*0.7)</f>
        <v>48</v>
      </c>
      <c r="W629" s="1">
        <f>SUM(Q629,S629,U629)</f>
        <v>191</v>
      </c>
    </row>
    <row r="630" spans="2:23" hidden="1">
      <c r="B630" s="26"/>
      <c r="C630" s="16">
        <v>628</v>
      </c>
      <c r="D630" s="26"/>
      <c r="E630" s="26"/>
      <c r="F630" s="2" t="s">
        <v>626</v>
      </c>
      <c r="G630" s="4" t="str">
        <f>VLOOKUP(D630,兵种!B:D,2,0)</f>
        <v>老百姓</v>
      </c>
      <c r="H630" s="18">
        <f>VLOOKUP(D630,兵种!B:D,3,0)</f>
        <v>100</v>
      </c>
      <c r="I630" s="16" t="str">
        <f>VLOOKUP(E630,绝技!B:C,2,0)</f>
        <v>无</v>
      </c>
      <c r="J630" s="31">
        <v>8</v>
      </c>
      <c r="K630" s="31">
        <v>21</v>
      </c>
      <c r="L630" s="31">
        <v>36</v>
      </c>
      <c r="M630" s="33">
        <v>51</v>
      </c>
      <c r="N630" s="1">
        <f>SUM(J630:M630)</f>
        <v>116</v>
      </c>
      <c r="O630" s="34">
        <v>1</v>
      </c>
      <c r="P630" s="1">
        <f>INT(O630*(H630+J630+K630))</f>
        <v>129</v>
      </c>
      <c r="Q630" s="1">
        <f>INT(J630*O630*1)</f>
        <v>8</v>
      </c>
      <c r="R630" s="1">
        <f>INT(J630*O630*0.7)</f>
        <v>5</v>
      </c>
      <c r="S630" s="1">
        <f>INT(K630*O630*1)</f>
        <v>21</v>
      </c>
      <c r="T630" s="1">
        <f>INT(K630*O630*0.7)</f>
        <v>14</v>
      </c>
      <c r="U630" s="1">
        <f>INT(L630*O630*1)</f>
        <v>36</v>
      </c>
      <c r="V630" s="1">
        <f>INT(L630*O630*0.7)</f>
        <v>25</v>
      </c>
      <c r="W630" s="1">
        <f>SUM(Q630,S630,U630)</f>
        <v>65</v>
      </c>
    </row>
    <row r="631" spans="2:23" hidden="1">
      <c r="B631" s="26"/>
      <c r="C631" s="16">
        <v>629</v>
      </c>
      <c r="D631" s="26">
        <v>1</v>
      </c>
      <c r="E631" s="26"/>
      <c r="F631" s="2" t="s">
        <v>627</v>
      </c>
      <c r="G631" s="4" t="str">
        <f>VLOOKUP(D631,兵种!B:D,2,0)</f>
        <v>近卫军</v>
      </c>
      <c r="H631" s="18">
        <f>VLOOKUP(D631,兵种!B:D,3,0)</f>
        <v>250</v>
      </c>
      <c r="I631" s="16" t="str">
        <f>VLOOKUP(E631,绝技!B:C,2,0)</f>
        <v>无</v>
      </c>
      <c r="J631" s="31">
        <v>3</v>
      </c>
      <c r="K631" s="31">
        <v>5</v>
      </c>
      <c r="L631" s="31">
        <v>9</v>
      </c>
      <c r="M631" s="33">
        <v>4</v>
      </c>
      <c r="N631" s="1">
        <f>SUM(J631:M631)</f>
        <v>21</v>
      </c>
      <c r="O631" s="34">
        <v>1</v>
      </c>
      <c r="P631" s="1">
        <f>INT(O631*(H631+J631+K631))</f>
        <v>258</v>
      </c>
      <c r="Q631" s="1">
        <f>INT(J631*O631*1)</f>
        <v>3</v>
      </c>
      <c r="R631" s="1">
        <f>INT(J631*O631*0.7)</f>
        <v>2</v>
      </c>
      <c r="S631" s="1">
        <f>INT(K631*O631*1)</f>
        <v>5</v>
      </c>
      <c r="T631" s="1">
        <f>INT(K631*O631*0.7)</f>
        <v>3</v>
      </c>
      <c r="U631" s="1">
        <f>INT(L631*O631*1)</f>
        <v>9</v>
      </c>
      <c r="V631" s="1">
        <f>INT(L631*O631*0.7)</f>
        <v>6</v>
      </c>
      <c r="W631" s="1">
        <f>SUM(Q631,S631,U631)</f>
        <v>17</v>
      </c>
    </row>
    <row r="632" spans="2:23" hidden="1">
      <c r="B632" s="26"/>
      <c r="C632" s="16">
        <v>630</v>
      </c>
      <c r="D632" s="26"/>
      <c r="E632" s="26"/>
      <c r="F632" s="2" t="s">
        <v>628</v>
      </c>
      <c r="G632" s="4" t="str">
        <f>VLOOKUP(D632,兵种!B:D,2,0)</f>
        <v>老百姓</v>
      </c>
      <c r="H632" s="18">
        <f>VLOOKUP(D632,兵种!B:D,3,0)</f>
        <v>100</v>
      </c>
      <c r="I632" s="16" t="str">
        <f>VLOOKUP(E632,绝技!B:C,2,0)</f>
        <v>无</v>
      </c>
      <c r="J632" s="31">
        <v>24</v>
      </c>
      <c r="K632" s="31">
        <v>22</v>
      </c>
      <c r="L632" s="31">
        <v>64</v>
      </c>
      <c r="M632" s="33">
        <v>65</v>
      </c>
      <c r="N632" s="1">
        <f>SUM(J632:M632)</f>
        <v>175</v>
      </c>
      <c r="O632" s="34">
        <v>1</v>
      </c>
      <c r="P632" s="1">
        <f>INT(O632*(H632+J632+K632))</f>
        <v>146</v>
      </c>
      <c r="Q632" s="1">
        <f>INT(J632*O632*1)</f>
        <v>24</v>
      </c>
      <c r="R632" s="1">
        <f>INT(J632*O632*0.7)</f>
        <v>16</v>
      </c>
      <c r="S632" s="1">
        <f>INT(K632*O632*1)</f>
        <v>22</v>
      </c>
      <c r="T632" s="1">
        <f>INT(K632*O632*0.7)</f>
        <v>15</v>
      </c>
      <c r="U632" s="1">
        <f>INT(L632*O632*1)</f>
        <v>64</v>
      </c>
      <c r="V632" s="1">
        <f>INT(L632*O632*0.7)</f>
        <v>44</v>
      </c>
      <c r="W632" s="1">
        <f>SUM(Q632,S632,U632)</f>
        <v>110</v>
      </c>
    </row>
    <row r="633" spans="2:23" hidden="1">
      <c r="B633" s="26"/>
      <c r="C633" s="16">
        <v>631</v>
      </c>
      <c r="D633" s="26"/>
      <c r="E633" s="26"/>
      <c r="F633" s="2" t="s">
        <v>629</v>
      </c>
      <c r="G633" s="4" t="str">
        <f>VLOOKUP(D633,兵种!B:D,2,0)</f>
        <v>老百姓</v>
      </c>
      <c r="H633" s="18">
        <f>VLOOKUP(D633,兵种!B:D,3,0)</f>
        <v>100</v>
      </c>
      <c r="I633" s="16" t="str">
        <f>VLOOKUP(E633,绝技!B:C,2,0)</f>
        <v>无</v>
      </c>
      <c r="J633" s="31">
        <v>53</v>
      </c>
      <c r="K633" s="31">
        <v>65</v>
      </c>
      <c r="L633" s="31">
        <v>32</v>
      </c>
      <c r="M633" s="33">
        <v>54</v>
      </c>
      <c r="N633" s="1">
        <f>SUM(J633:M633)</f>
        <v>204</v>
      </c>
      <c r="O633" s="34">
        <v>1</v>
      </c>
      <c r="P633" s="1">
        <f>INT(O633*(H633+J633+K633))</f>
        <v>218</v>
      </c>
      <c r="Q633" s="1">
        <f>INT(J633*O633*1)</f>
        <v>53</v>
      </c>
      <c r="R633" s="1">
        <f>INT(J633*O633*0.7)</f>
        <v>37</v>
      </c>
      <c r="S633" s="1">
        <f>INT(K633*O633*1)</f>
        <v>65</v>
      </c>
      <c r="T633" s="1">
        <f>INT(K633*O633*0.7)</f>
        <v>45</v>
      </c>
      <c r="U633" s="1">
        <f>INT(L633*O633*1)</f>
        <v>32</v>
      </c>
      <c r="V633" s="1">
        <f>INT(L633*O633*0.7)</f>
        <v>22</v>
      </c>
      <c r="W633" s="1">
        <f>SUM(Q633,S633,U633)</f>
        <v>150</v>
      </c>
    </row>
    <row r="634" spans="2:23" hidden="1">
      <c r="B634" s="26"/>
      <c r="C634" s="16">
        <v>632</v>
      </c>
      <c r="D634" s="26"/>
      <c r="E634" s="26"/>
      <c r="F634" s="2" t="s">
        <v>630</v>
      </c>
      <c r="G634" s="4" t="str">
        <f>VLOOKUP(D634,兵种!B:D,2,0)</f>
        <v>老百姓</v>
      </c>
      <c r="H634" s="18">
        <f>VLOOKUP(D634,兵种!B:D,3,0)</f>
        <v>100</v>
      </c>
      <c r="I634" s="16" t="str">
        <f>VLOOKUP(E634,绝技!B:C,2,0)</f>
        <v>无</v>
      </c>
      <c r="J634" s="31">
        <v>25</v>
      </c>
      <c r="K634" s="31">
        <v>23</v>
      </c>
      <c r="L634" s="31">
        <v>26</v>
      </c>
      <c r="M634" s="33">
        <v>49</v>
      </c>
      <c r="N634" s="1">
        <f>SUM(J634:M634)</f>
        <v>123</v>
      </c>
      <c r="O634" s="34">
        <v>1</v>
      </c>
      <c r="P634" s="1">
        <f>INT(O634*(H634+J634+K634))</f>
        <v>148</v>
      </c>
      <c r="Q634" s="1">
        <f>INT(J634*O634*1)</f>
        <v>25</v>
      </c>
      <c r="R634" s="1">
        <f>INT(J634*O634*0.7)</f>
        <v>17</v>
      </c>
      <c r="S634" s="1">
        <f>INT(K634*O634*1)</f>
        <v>23</v>
      </c>
      <c r="T634" s="1">
        <f>INT(K634*O634*0.7)</f>
        <v>16</v>
      </c>
      <c r="U634" s="1">
        <f>INT(L634*O634*1)</f>
        <v>26</v>
      </c>
      <c r="V634" s="1">
        <f>INT(L634*O634*0.7)</f>
        <v>18</v>
      </c>
      <c r="W634" s="1">
        <f>SUM(Q634,S634,U634)</f>
        <v>74</v>
      </c>
    </row>
    <row r="635" spans="2:23" hidden="1">
      <c r="B635" s="26"/>
      <c r="C635" s="16">
        <v>633</v>
      </c>
      <c r="D635" s="26">
        <v>4</v>
      </c>
      <c r="E635" s="26"/>
      <c r="F635" s="2" t="s">
        <v>631</v>
      </c>
      <c r="G635" s="4" t="str">
        <f>VLOOKUP(D635,兵种!B:D,2,0)</f>
        <v>弓弩手</v>
      </c>
      <c r="H635" s="18">
        <f>VLOOKUP(D635,兵种!B:D,3,0)</f>
        <v>150</v>
      </c>
      <c r="I635" s="16" t="str">
        <f>VLOOKUP(E635,绝技!B:C,2,0)</f>
        <v>无</v>
      </c>
      <c r="J635" s="31">
        <v>14</v>
      </c>
      <c r="K635" s="31">
        <v>22</v>
      </c>
      <c r="L635" s="31">
        <v>74</v>
      </c>
      <c r="M635" s="33">
        <v>81</v>
      </c>
      <c r="N635" s="1">
        <f>SUM(J635:M635)</f>
        <v>191</v>
      </c>
      <c r="O635" s="34">
        <v>1</v>
      </c>
      <c r="P635" s="1">
        <f>INT(O635*(H635+J635+K635))</f>
        <v>186</v>
      </c>
      <c r="Q635" s="1">
        <f>INT(J635*O635*1)</f>
        <v>14</v>
      </c>
      <c r="R635" s="1">
        <f>INT(J635*O635*0.7)</f>
        <v>9</v>
      </c>
      <c r="S635" s="1">
        <f>INT(K635*O635*1)</f>
        <v>22</v>
      </c>
      <c r="T635" s="1">
        <f>INT(K635*O635*0.7)</f>
        <v>15</v>
      </c>
      <c r="U635" s="1">
        <f>INT(L635*O635*1)</f>
        <v>74</v>
      </c>
      <c r="V635" s="1">
        <f>INT(L635*O635*0.7)</f>
        <v>51</v>
      </c>
      <c r="W635" s="1">
        <f>SUM(Q635,S635,U635)</f>
        <v>110</v>
      </c>
    </row>
    <row r="636" spans="2:23" hidden="1">
      <c r="B636" s="26"/>
      <c r="C636" s="16">
        <v>634</v>
      </c>
      <c r="D636" s="26"/>
      <c r="E636" s="26"/>
      <c r="F636" s="2" t="s">
        <v>632</v>
      </c>
      <c r="G636" s="4" t="str">
        <f>VLOOKUP(D636,兵种!B:D,2,0)</f>
        <v>老百姓</v>
      </c>
      <c r="H636" s="18">
        <f>VLOOKUP(D636,兵种!B:D,3,0)</f>
        <v>100</v>
      </c>
      <c r="I636" s="16" t="str">
        <f>VLOOKUP(E636,绝技!B:C,2,0)</f>
        <v>无</v>
      </c>
      <c r="J636" s="31">
        <v>69</v>
      </c>
      <c r="K636" s="31">
        <v>76</v>
      </c>
      <c r="L636" s="31">
        <v>47</v>
      </c>
      <c r="M636" s="33">
        <v>43</v>
      </c>
      <c r="N636" s="1">
        <f>SUM(J636:M636)</f>
        <v>235</v>
      </c>
      <c r="O636" s="34">
        <v>1</v>
      </c>
      <c r="P636" s="1">
        <f>INT(O636*(H636+J636+K636))</f>
        <v>245</v>
      </c>
      <c r="Q636" s="1">
        <f>INT(J636*O636*1)</f>
        <v>69</v>
      </c>
      <c r="R636" s="1">
        <f>INT(J636*O636*0.7)</f>
        <v>48</v>
      </c>
      <c r="S636" s="1">
        <f>INT(K636*O636*1)</f>
        <v>76</v>
      </c>
      <c r="T636" s="1">
        <f>INT(K636*O636*0.7)</f>
        <v>53</v>
      </c>
      <c r="U636" s="1">
        <f>INT(L636*O636*1)</f>
        <v>47</v>
      </c>
      <c r="V636" s="1">
        <f>INT(L636*O636*0.7)</f>
        <v>32</v>
      </c>
      <c r="W636" s="1">
        <f>SUM(Q636,S636,U636)</f>
        <v>192</v>
      </c>
    </row>
    <row r="637" spans="2:23" hidden="1">
      <c r="B637" s="26"/>
      <c r="C637" s="16">
        <v>635</v>
      </c>
      <c r="D637" s="26">
        <v>2</v>
      </c>
      <c r="E637" s="26"/>
      <c r="F637" s="2" t="s">
        <v>633</v>
      </c>
      <c r="G637" s="4" t="str">
        <f>VLOOKUP(D637,兵种!B:D,2,0)</f>
        <v>亲卫队</v>
      </c>
      <c r="H637" s="18">
        <f>VLOOKUP(D637,兵种!B:D,3,0)</f>
        <v>200</v>
      </c>
      <c r="I637" s="16" t="str">
        <f>VLOOKUP(E637,绝技!B:C,2,0)</f>
        <v>无</v>
      </c>
      <c r="J637" s="31">
        <v>84</v>
      </c>
      <c r="K637" s="31">
        <v>77</v>
      </c>
      <c r="L637" s="31">
        <v>74</v>
      </c>
      <c r="M637" s="33">
        <v>86</v>
      </c>
      <c r="N637" s="1">
        <f>SUM(J637:M637)</f>
        <v>321</v>
      </c>
      <c r="O637" s="34">
        <v>1</v>
      </c>
      <c r="P637" s="1">
        <f>INT(O637*(H637+J637+K637))</f>
        <v>361</v>
      </c>
      <c r="Q637" s="1">
        <f>INT(J637*O637*1)</f>
        <v>84</v>
      </c>
      <c r="R637" s="1">
        <f>INT(J637*O637*0.7)</f>
        <v>58</v>
      </c>
      <c r="S637" s="1">
        <f>INT(K637*O637*1)</f>
        <v>77</v>
      </c>
      <c r="T637" s="1">
        <f>INT(K637*O637*0.7)</f>
        <v>53</v>
      </c>
      <c r="U637" s="1">
        <f>INT(L637*O637*1)</f>
        <v>74</v>
      </c>
      <c r="V637" s="1">
        <f>INT(L637*O637*0.7)</f>
        <v>51</v>
      </c>
      <c r="W637" s="1">
        <f>SUM(Q637,S637,U637)</f>
        <v>235</v>
      </c>
    </row>
    <row r="638" spans="2:23" hidden="1">
      <c r="B638" s="26"/>
      <c r="C638" s="16">
        <v>636</v>
      </c>
      <c r="D638" s="26">
        <v>5</v>
      </c>
      <c r="E638" s="26"/>
      <c r="F638" s="2" t="s">
        <v>634</v>
      </c>
      <c r="G638" s="4" t="str">
        <f>VLOOKUP(D638,兵种!B:D,2,0)</f>
        <v>霹雳车</v>
      </c>
      <c r="H638" s="18">
        <f>VLOOKUP(D638,兵种!B:D,3,0)</f>
        <v>100</v>
      </c>
      <c r="I638" s="16" t="str">
        <f>VLOOKUP(E638,绝技!B:C,2,0)</f>
        <v>无</v>
      </c>
      <c r="J638" s="31">
        <v>48</v>
      </c>
      <c r="K638" s="31">
        <v>31</v>
      </c>
      <c r="L638" s="31">
        <v>71</v>
      </c>
      <c r="M638" s="33">
        <v>81</v>
      </c>
      <c r="N638" s="1">
        <f>SUM(J638:M638)</f>
        <v>231</v>
      </c>
      <c r="O638" s="34">
        <v>1</v>
      </c>
      <c r="P638" s="1">
        <f>INT(O638*(H638+J638+K638))</f>
        <v>179</v>
      </c>
      <c r="Q638" s="1">
        <f>INT(J638*O638*1)</f>
        <v>48</v>
      </c>
      <c r="R638" s="1">
        <f>INT(J638*O638*0.7)</f>
        <v>33</v>
      </c>
      <c r="S638" s="1">
        <f>INT(K638*O638*1)</f>
        <v>31</v>
      </c>
      <c r="T638" s="1">
        <f>INT(K638*O638*0.7)</f>
        <v>21</v>
      </c>
      <c r="U638" s="1">
        <f>INT(L638*O638*1)</f>
        <v>71</v>
      </c>
      <c r="V638" s="1">
        <f>INT(L638*O638*0.7)</f>
        <v>49</v>
      </c>
      <c r="W638" s="1">
        <f>SUM(Q638,S638,U638)</f>
        <v>150</v>
      </c>
    </row>
    <row r="639" spans="2:23" hidden="1">
      <c r="B639" s="26"/>
      <c r="C639" s="16">
        <v>637</v>
      </c>
      <c r="D639" s="26">
        <v>5</v>
      </c>
      <c r="E639" s="26"/>
      <c r="F639" s="2" t="s">
        <v>635</v>
      </c>
      <c r="G639" s="4" t="str">
        <f>VLOOKUP(D639,兵种!B:D,2,0)</f>
        <v>霹雳车</v>
      </c>
      <c r="H639" s="18">
        <f>VLOOKUP(D639,兵种!B:D,3,0)</f>
        <v>100</v>
      </c>
      <c r="I639" s="16" t="str">
        <f>VLOOKUP(E639,绝技!B:C,2,0)</f>
        <v>无</v>
      </c>
      <c r="J639" s="31">
        <v>64</v>
      </c>
      <c r="K639" s="31">
        <v>49</v>
      </c>
      <c r="L639" s="31">
        <v>73</v>
      </c>
      <c r="M639" s="33">
        <v>87</v>
      </c>
      <c r="N639" s="1">
        <f>SUM(J639:M639)</f>
        <v>273</v>
      </c>
      <c r="O639" s="34">
        <v>1</v>
      </c>
      <c r="P639" s="1">
        <f>INT(O639*(H639+J639+K639))</f>
        <v>213</v>
      </c>
      <c r="Q639" s="1">
        <f>INT(J639*O639*1)</f>
        <v>64</v>
      </c>
      <c r="R639" s="1">
        <f>INT(J639*O639*0.7)</f>
        <v>44</v>
      </c>
      <c r="S639" s="1">
        <f>INT(K639*O639*1)</f>
        <v>49</v>
      </c>
      <c r="T639" s="1">
        <f>INT(K639*O639*0.7)</f>
        <v>34</v>
      </c>
      <c r="U639" s="1">
        <f>INT(L639*O639*1)</f>
        <v>73</v>
      </c>
      <c r="V639" s="1">
        <f>INT(L639*O639*0.7)</f>
        <v>51</v>
      </c>
      <c r="W639" s="1">
        <f>SUM(Q639,S639,U639)</f>
        <v>186</v>
      </c>
    </row>
    <row r="640" spans="2:23" hidden="1">
      <c r="B640" s="26"/>
      <c r="C640" s="16">
        <v>638</v>
      </c>
      <c r="D640" s="26"/>
      <c r="E640" s="26"/>
      <c r="F640" s="2" t="s">
        <v>636</v>
      </c>
      <c r="G640" s="4" t="str">
        <f>VLOOKUP(D640,兵种!B:D,2,0)</f>
        <v>老百姓</v>
      </c>
      <c r="H640" s="18">
        <f>VLOOKUP(D640,兵种!B:D,3,0)</f>
        <v>100</v>
      </c>
      <c r="I640" s="16" t="str">
        <f>VLOOKUP(E640,绝技!B:C,2,0)</f>
        <v>无</v>
      </c>
      <c r="J640" s="31">
        <v>70</v>
      </c>
      <c r="K640" s="31">
        <v>71</v>
      </c>
      <c r="L640" s="31">
        <v>68</v>
      </c>
      <c r="M640" s="33">
        <v>57</v>
      </c>
      <c r="N640" s="1">
        <f>SUM(J640:M640)</f>
        <v>266</v>
      </c>
      <c r="O640" s="34">
        <v>1</v>
      </c>
      <c r="P640" s="1">
        <f>INT(O640*(H640+J640+K640))</f>
        <v>241</v>
      </c>
      <c r="Q640" s="1">
        <f>INT(J640*O640*1)</f>
        <v>70</v>
      </c>
      <c r="R640" s="1">
        <f>INT(J640*O640*0.7)</f>
        <v>49</v>
      </c>
      <c r="S640" s="1">
        <f>INT(K640*O640*1)</f>
        <v>71</v>
      </c>
      <c r="T640" s="1">
        <f>INT(K640*O640*0.7)</f>
        <v>49</v>
      </c>
      <c r="U640" s="1">
        <f>INT(L640*O640*1)</f>
        <v>68</v>
      </c>
      <c r="V640" s="1">
        <f>INT(L640*O640*0.7)</f>
        <v>47</v>
      </c>
      <c r="W640" s="1">
        <f>SUM(Q640,S640,U640)</f>
        <v>209</v>
      </c>
    </row>
    <row r="641" spans="2:23" hidden="1">
      <c r="B641" s="26"/>
      <c r="C641" s="16">
        <v>639</v>
      </c>
      <c r="D641" s="26"/>
      <c r="E641" s="26"/>
      <c r="F641" s="2" t="s">
        <v>637</v>
      </c>
      <c r="G641" s="4" t="str">
        <f>VLOOKUP(D641,兵种!B:D,2,0)</f>
        <v>老百姓</v>
      </c>
      <c r="H641" s="18">
        <f>VLOOKUP(D641,兵种!B:D,3,0)</f>
        <v>100</v>
      </c>
      <c r="I641" s="16" t="str">
        <f>VLOOKUP(E641,绝技!B:C,2,0)</f>
        <v>无</v>
      </c>
      <c r="J641" s="31">
        <v>70</v>
      </c>
      <c r="K641" s="31">
        <v>72</v>
      </c>
      <c r="L641" s="31">
        <v>47</v>
      </c>
      <c r="M641" s="33">
        <v>34</v>
      </c>
      <c r="N641" s="1">
        <f>SUM(J641:M641)</f>
        <v>223</v>
      </c>
      <c r="O641" s="34">
        <v>1</v>
      </c>
      <c r="P641" s="1">
        <f>INT(O641*(H641+J641+K641))</f>
        <v>242</v>
      </c>
      <c r="Q641" s="1">
        <f>INT(J641*O641*1)</f>
        <v>70</v>
      </c>
      <c r="R641" s="1">
        <f>INT(J641*O641*0.7)</f>
        <v>49</v>
      </c>
      <c r="S641" s="1">
        <f>INT(K641*O641*1)</f>
        <v>72</v>
      </c>
      <c r="T641" s="1">
        <f>INT(K641*O641*0.7)</f>
        <v>50</v>
      </c>
      <c r="U641" s="1">
        <f>INT(L641*O641*1)</f>
        <v>47</v>
      </c>
      <c r="V641" s="1">
        <f>INT(L641*O641*0.7)</f>
        <v>32</v>
      </c>
      <c r="W641" s="1">
        <f>SUM(Q641,S641,U641)</f>
        <v>189</v>
      </c>
    </row>
    <row r="642" spans="2:23" hidden="1">
      <c r="B642" s="26"/>
      <c r="C642" s="16">
        <v>640</v>
      </c>
      <c r="D642" s="26"/>
      <c r="E642" s="26"/>
      <c r="F642" s="2" t="s">
        <v>638</v>
      </c>
      <c r="G642" s="4" t="str">
        <f>VLOOKUP(D642,兵种!B:D,2,0)</f>
        <v>老百姓</v>
      </c>
      <c r="H642" s="18">
        <f>VLOOKUP(D642,兵种!B:D,3,0)</f>
        <v>100</v>
      </c>
      <c r="I642" s="16" t="str">
        <f>VLOOKUP(E642,绝技!B:C,2,0)</f>
        <v>无</v>
      </c>
      <c r="J642" s="31">
        <v>75</v>
      </c>
      <c r="K642" s="31">
        <v>79</v>
      </c>
      <c r="L642" s="31">
        <v>44</v>
      </c>
      <c r="M642" s="33">
        <v>50</v>
      </c>
      <c r="N642" s="1">
        <f>SUM(J642:M642)</f>
        <v>248</v>
      </c>
      <c r="O642" s="34">
        <v>1</v>
      </c>
      <c r="P642" s="1">
        <f>INT(O642*(H642+J642+K642))</f>
        <v>254</v>
      </c>
      <c r="Q642" s="1">
        <f>INT(J642*O642*1)</f>
        <v>75</v>
      </c>
      <c r="R642" s="1">
        <f>INT(J642*O642*0.7)</f>
        <v>52</v>
      </c>
      <c r="S642" s="1">
        <f>INT(K642*O642*1)</f>
        <v>79</v>
      </c>
      <c r="T642" s="1">
        <f>INT(K642*O642*0.7)</f>
        <v>55</v>
      </c>
      <c r="U642" s="1">
        <f>INT(L642*O642*1)</f>
        <v>44</v>
      </c>
      <c r="V642" s="1">
        <f>INT(L642*O642*0.7)</f>
        <v>30</v>
      </c>
      <c r="W642" s="1">
        <f>SUM(Q642,S642,U642)</f>
        <v>198</v>
      </c>
    </row>
    <row r="643" spans="2:23" hidden="1">
      <c r="B643" s="26"/>
      <c r="C643" s="16">
        <v>641</v>
      </c>
      <c r="D643" s="26">
        <v>5</v>
      </c>
      <c r="E643" s="26"/>
      <c r="F643" s="2" t="s">
        <v>639</v>
      </c>
      <c r="G643" s="4" t="str">
        <f>VLOOKUP(D643,兵种!B:D,2,0)</f>
        <v>霹雳车</v>
      </c>
      <c r="H643" s="18">
        <f>VLOOKUP(D643,兵种!B:D,3,0)</f>
        <v>100</v>
      </c>
      <c r="I643" s="16" t="str">
        <f>VLOOKUP(E643,绝技!B:C,2,0)</f>
        <v>无</v>
      </c>
      <c r="J643" s="31">
        <v>36</v>
      </c>
      <c r="K643" s="31">
        <v>32</v>
      </c>
      <c r="L643" s="31">
        <v>92</v>
      </c>
      <c r="M643" s="33">
        <v>73</v>
      </c>
      <c r="N643" s="1">
        <f>SUM(J643:M643)</f>
        <v>233</v>
      </c>
      <c r="O643" s="34">
        <v>1</v>
      </c>
      <c r="P643" s="1">
        <f>INT(O643*(H643+J643+K643))</f>
        <v>168</v>
      </c>
      <c r="Q643" s="1">
        <f>INT(J643*O643*1)</f>
        <v>36</v>
      </c>
      <c r="R643" s="1">
        <f>INT(J643*O643*0.7)</f>
        <v>25</v>
      </c>
      <c r="S643" s="1">
        <f>INT(K643*O643*1)</f>
        <v>32</v>
      </c>
      <c r="T643" s="1">
        <f>INT(K643*O643*0.7)</f>
        <v>22</v>
      </c>
      <c r="U643" s="1">
        <f>INT(L643*O643*1)</f>
        <v>92</v>
      </c>
      <c r="V643" s="1">
        <f>INT(L643*O643*0.7)</f>
        <v>64</v>
      </c>
      <c r="W643" s="1">
        <f>SUM(Q643,S643,U643)</f>
        <v>160</v>
      </c>
    </row>
    <row r="644" spans="2:23" hidden="1">
      <c r="B644" s="26"/>
      <c r="C644" s="16">
        <v>642</v>
      </c>
      <c r="D644" s="26"/>
      <c r="E644" s="26"/>
      <c r="F644" s="2" t="s">
        <v>640</v>
      </c>
      <c r="G644" s="4" t="str">
        <f>VLOOKUP(D644,兵种!B:D,2,0)</f>
        <v>老百姓</v>
      </c>
      <c r="H644" s="18">
        <f>VLOOKUP(D644,兵种!B:D,3,0)</f>
        <v>100</v>
      </c>
      <c r="I644" s="16" t="str">
        <f>VLOOKUP(E644,绝技!B:C,2,0)</f>
        <v>无</v>
      </c>
      <c r="J644" s="31">
        <v>62</v>
      </c>
      <c r="K644" s="31">
        <v>67</v>
      </c>
      <c r="L644" s="31">
        <v>46</v>
      </c>
      <c r="M644" s="33">
        <v>70</v>
      </c>
      <c r="N644" s="1">
        <f>SUM(J644:M644)</f>
        <v>245</v>
      </c>
      <c r="O644" s="34">
        <v>1</v>
      </c>
      <c r="P644" s="1">
        <f>INT(O644*(H644+J644+K644))</f>
        <v>229</v>
      </c>
      <c r="Q644" s="1">
        <f>INT(J644*O644*1)</f>
        <v>62</v>
      </c>
      <c r="R644" s="1">
        <f>INT(J644*O644*0.7)</f>
        <v>43</v>
      </c>
      <c r="S644" s="1">
        <f>INT(K644*O644*1)</f>
        <v>67</v>
      </c>
      <c r="T644" s="1">
        <f>INT(K644*O644*0.7)</f>
        <v>46</v>
      </c>
      <c r="U644" s="1">
        <f>INT(L644*O644*1)</f>
        <v>46</v>
      </c>
      <c r="V644" s="1">
        <f>INT(L644*O644*0.7)</f>
        <v>32</v>
      </c>
      <c r="W644" s="1">
        <f>SUM(Q644,S644,U644)</f>
        <v>175</v>
      </c>
    </row>
    <row r="645" spans="2:23" hidden="1">
      <c r="B645" s="26"/>
      <c r="C645" s="16">
        <v>643</v>
      </c>
      <c r="D645" s="26"/>
      <c r="E645" s="26"/>
      <c r="F645" s="2" t="s">
        <v>641</v>
      </c>
      <c r="G645" s="4" t="str">
        <f>VLOOKUP(D645,兵种!B:D,2,0)</f>
        <v>老百姓</v>
      </c>
      <c r="H645" s="18">
        <f>VLOOKUP(D645,兵种!B:D,3,0)</f>
        <v>100</v>
      </c>
      <c r="I645" s="16" t="str">
        <f>VLOOKUP(E645,绝技!B:C,2,0)</f>
        <v>无</v>
      </c>
      <c r="J645" s="31">
        <v>71</v>
      </c>
      <c r="K645" s="31">
        <v>66</v>
      </c>
      <c r="L645" s="31">
        <v>59</v>
      </c>
      <c r="M645" s="33">
        <v>46</v>
      </c>
      <c r="N645" s="1">
        <f>SUM(J645:M645)</f>
        <v>242</v>
      </c>
      <c r="O645" s="34">
        <v>1</v>
      </c>
      <c r="P645" s="1">
        <f>INT(O645*(H645+J645+K645))</f>
        <v>237</v>
      </c>
      <c r="Q645" s="1">
        <f>INT(J645*O645*1)</f>
        <v>71</v>
      </c>
      <c r="R645" s="1">
        <f>INT(J645*O645*0.7)</f>
        <v>49</v>
      </c>
      <c r="S645" s="1">
        <f>INT(K645*O645*1)</f>
        <v>66</v>
      </c>
      <c r="T645" s="1">
        <f>INT(K645*O645*0.7)</f>
        <v>46</v>
      </c>
      <c r="U645" s="1">
        <f>INT(L645*O645*1)</f>
        <v>59</v>
      </c>
      <c r="V645" s="1">
        <f>INT(L645*O645*0.7)</f>
        <v>41</v>
      </c>
      <c r="W645" s="1">
        <f>SUM(Q645,S645,U645)</f>
        <v>196</v>
      </c>
    </row>
    <row r="646" spans="2:23" hidden="1">
      <c r="B646" s="26"/>
      <c r="C646" s="16">
        <v>644</v>
      </c>
      <c r="D646" s="26"/>
      <c r="E646" s="26"/>
      <c r="F646" s="2" t="s">
        <v>642</v>
      </c>
      <c r="G646" s="4" t="str">
        <f>VLOOKUP(D646,兵种!B:D,2,0)</f>
        <v>老百姓</v>
      </c>
      <c r="H646" s="18">
        <f>VLOOKUP(D646,兵种!B:D,3,0)</f>
        <v>100</v>
      </c>
      <c r="I646" s="16" t="str">
        <f>VLOOKUP(E646,绝技!B:C,2,0)</f>
        <v>无</v>
      </c>
      <c r="J646" s="31">
        <v>58</v>
      </c>
      <c r="K646" s="31">
        <v>63</v>
      </c>
      <c r="L646" s="31">
        <v>29</v>
      </c>
      <c r="M646" s="33">
        <v>39</v>
      </c>
      <c r="N646" s="1">
        <f>SUM(J646:M646)</f>
        <v>189</v>
      </c>
      <c r="O646" s="34">
        <v>1</v>
      </c>
      <c r="P646" s="1">
        <f>INT(O646*(H646+J646+K646))</f>
        <v>221</v>
      </c>
      <c r="Q646" s="1">
        <f>INT(J646*O646*1)</f>
        <v>58</v>
      </c>
      <c r="R646" s="1">
        <f>INT(J646*O646*0.7)</f>
        <v>40</v>
      </c>
      <c r="S646" s="1">
        <f>INT(K646*O646*1)</f>
        <v>63</v>
      </c>
      <c r="T646" s="1">
        <f>INT(K646*O646*0.7)</f>
        <v>44</v>
      </c>
      <c r="U646" s="1">
        <f>INT(L646*O646*1)</f>
        <v>29</v>
      </c>
      <c r="V646" s="1">
        <f>INT(L646*O646*0.7)</f>
        <v>20</v>
      </c>
      <c r="W646" s="1">
        <f>SUM(Q646,S646,U646)</f>
        <v>150</v>
      </c>
    </row>
    <row r="647" spans="2:23" hidden="1">
      <c r="B647" s="26"/>
      <c r="C647" s="16">
        <v>645</v>
      </c>
      <c r="D647" s="26"/>
      <c r="E647" s="26"/>
      <c r="F647" s="2" t="s">
        <v>643</v>
      </c>
      <c r="G647" s="4" t="str">
        <f>VLOOKUP(D647,兵种!B:D,2,0)</f>
        <v>老百姓</v>
      </c>
      <c r="H647" s="18">
        <f>VLOOKUP(D647,兵种!B:D,3,0)</f>
        <v>100</v>
      </c>
      <c r="I647" s="16" t="str">
        <f>VLOOKUP(E647,绝技!B:C,2,0)</f>
        <v>无</v>
      </c>
      <c r="J647" s="31">
        <v>73</v>
      </c>
      <c r="K647" s="31">
        <v>76</v>
      </c>
      <c r="L647" s="31">
        <v>64</v>
      </c>
      <c r="M647" s="33">
        <v>49</v>
      </c>
      <c r="N647" s="1">
        <f>SUM(J647:M647)</f>
        <v>262</v>
      </c>
      <c r="O647" s="34">
        <v>1</v>
      </c>
      <c r="P647" s="1">
        <f>INT(O647*(H647+J647+K647))</f>
        <v>249</v>
      </c>
      <c r="Q647" s="1">
        <f>INT(J647*O647*1)</f>
        <v>73</v>
      </c>
      <c r="R647" s="1">
        <f>INT(J647*O647*0.7)</f>
        <v>51</v>
      </c>
      <c r="S647" s="1">
        <f>INT(K647*O647*1)</f>
        <v>76</v>
      </c>
      <c r="T647" s="1">
        <f>INT(K647*O647*0.7)</f>
        <v>53</v>
      </c>
      <c r="U647" s="1">
        <f>INT(L647*O647*1)</f>
        <v>64</v>
      </c>
      <c r="V647" s="1">
        <f>INT(L647*O647*0.7)</f>
        <v>44</v>
      </c>
      <c r="W647" s="1">
        <f>SUM(Q647,S647,U647)</f>
        <v>213</v>
      </c>
    </row>
    <row r="648" spans="2:23" hidden="1">
      <c r="B648" s="26"/>
      <c r="C648" s="16">
        <v>646</v>
      </c>
      <c r="D648" s="26"/>
      <c r="E648" s="26"/>
      <c r="F648" s="2" t="s">
        <v>644</v>
      </c>
      <c r="G648" s="4" t="str">
        <f>VLOOKUP(D648,兵种!B:D,2,0)</f>
        <v>老百姓</v>
      </c>
      <c r="H648" s="18">
        <f>VLOOKUP(D648,兵种!B:D,3,0)</f>
        <v>100</v>
      </c>
      <c r="I648" s="16" t="str">
        <f>VLOOKUP(E648,绝技!B:C,2,0)</f>
        <v>无</v>
      </c>
      <c r="J648" s="31">
        <v>61</v>
      </c>
      <c r="K648" s="31">
        <v>65</v>
      </c>
      <c r="L648" s="31">
        <v>19</v>
      </c>
      <c r="M648" s="33">
        <v>22</v>
      </c>
      <c r="N648" s="1">
        <f>SUM(J648:M648)</f>
        <v>167</v>
      </c>
      <c r="O648" s="34">
        <v>1</v>
      </c>
      <c r="P648" s="1">
        <f>INT(O648*(H648+J648+K648))</f>
        <v>226</v>
      </c>
      <c r="Q648" s="1">
        <f>INT(J648*O648*1)</f>
        <v>61</v>
      </c>
      <c r="R648" s="1">
        <f>INT(J648*O648*0.7)</f>
        <v>42</v>
      </c>
      <c r="S648" s="1">
        <f>INT(K648*O648*1)</f>
        <v>65</v>
      </c>
      <c r="T648" s="1">
        <f>INT(K648*O648*0.7)</f>
        <v>45</v>
      </c>
      <c r="U648" s="1">
        <f>INT(L648*O648*1)</f>
        <v>19</v>
      </c>
      <c r="V648" s="1">
        <f>INT(L648*O648*0.7)</f>
        <v>13</v>
      </c>
      <c r="W648" s="1">
        <f>SUM(Q648,S648,U648)</f>
        <v>145</v>
      </c>
    </row>
    <row r="649" spans="2:23" hidden="1">
      <c r="B649" s="26"/>
      <c r="C649" s="16">
        <v>647</v>
      </c>
      <c r="D649" s="26"/>
      <c r="E649" s="26"/>
      <c r="F649" s="2" t="s">
        <v>645</v>
      </c>
      <c r="G649" s="4" t="str">
        <f>VLOOKUP(D649,兵种!B:D,2,0)</f>
        <v>老百姓</v>
      </c>
      <c r="H649" s="18">
        <f>VLOOKUP(D649,兵种!B:D,3,0)</f>
        <v>100</v>
      </c>
      <c r="I649" s="16" t="str">
        <f>VLOOKUP(E649,绝技!B:C,2,0)</f>
        <v>无</v>
      </c>
      <c r="J649" s="31">
        <v>60</v>
      </c>
      <c r="K649" s="31">
        <v>69</v>
      </c>
      <c r="L649" s="31">
        <v>41</v>
      </c>
      <c r="M649" s="33">
        <v>22</v>
      </c>
      <c r="N649" s="1">
        <f>SUM(J649:M649)</f>
        <v>192</v>
      </c>
      <c r="O649" s="34">
        <v>1</v>
      </c>
      <c r="P649" s="1">
        <f>INT(O649*(H649+J649+K649))</f>
        <v>229</v>
      </c>
      <c r="Q649" s="1">
        <f>INT(J649*O649*1)</f>
        <v>60</v>
      </c>
      <c r="R649" s="1">
        <f>INT(J649*O649*0.7)</f>
        <v>42</v>
      </c>
      <c r="S649" s="1">
        <f>INT(K649*O649*1)</f>
        <v>69</v>
      </c>
      <c r="T649" s="1">
        <f>INT(K649*O649*0.7)</f>
        <v>48</v>
      </c>
      <c r="U649" s="1">
        <f>INT(L649*O649*1)</f>
        <v>41</v>
      </c>
      <c r="V649" s="1">
        <f>INT(L649*O649*0.7)</f>
        <v>28</v>
      </c>
      <c r="W649" s="1">
        <f>SUM(Q649,S649,U649)</f>
        <v>170</v>
      </c>
    </row>
    <row r="650" spans="2:23" hidden="1">
      <c r="B650" s="26"/>
      <c r="C650" s="16">
        <v>648</v>
      </c>
      <c r="D650" s="26">
        <v>2</v>
      </c>
      <c r="E650" s="26"/>
      <c r="F650" s="2" t="s">
        <v>646</v>
      </c>
      <c r="G650" s="4" t="str">
        <f>VLOOKUP(D650,兵种!B:D,2,0)</f>
        <v>亲卫队</v>
      </c>
      <c r="H650" s="18">
        <f>VLOOKUP(D650,兵种!B:D,3,0)</f>
        <v>200</v>
      </c>
      <c r="I650" s="16" t="str">
        <f>VLOOKUP(E650,绝技!B:C,2,0)</f>
        <v>无</v>
      </c>
      <c r="J650" s="31">
        <v>73</v>
      </c>
      <c r="K650" s="31">
        <v>40</v>
      </c>
      <c r="L650" s="31">
        <v>73</v>
      </c>
      <c r="M650" s="33">
        <v>87</v>
      </c>
      <c r="N650" s="1">
        <f>SUM(J650:M650)</f>
        <v>273</v>
      </c>
      <c r="O650" s="34">
        <v>1</v>
      </c>
      <c r="P650" s="1">
        <f>INT(O650*(H650+J650+K650))</f>
        <v>313</v>
      </c>
      <c r="Q650" s="1">
        <f>INT(J650*O650*1)</f>
        <v>73</v>
      </c>
      <c r="R650" s="1">
        <f>INT(J650*O650*0.7)</f>
        <v>51</v>
      </c>
      <c r="S650" s="1">
        <f>INT(K650*O650*1)</f>
        <v>40</v>
      </c>
      <c r="T650" s="1">
        <f>INT(K650*O650*0.7)</f>
        <v>28</v>
      </c>
      <c r="U650" s="1">
        <f>INT(L650*O650*1)</f>
        <v>73</v>
      </c>
      <c r="V650" s="1">
        <f>INT(L650*O650*0.7)</f>
        <v>51</v>
      </c>
      <c r="W650" s="1">
        <f>SUM(Q650,S650,U650)</f>
        <v>186</v>
      </c>
    </row>
    <row r="651" spans="2:23" hidden="1">
      <c r="B651" s="26"/>
      <c r="C651" s="16">
        <v>649</v>
      </c>
      <c r="D651" s="26"/>
      <c r="E651" s="26"/>
      <c r="F651" s="2" t="s">
        <v>647</v>
      </c>
      <c r="G651" s="4" t="str">
        <f>VLOOKUP(D651,兵种!B:D,2,0)</f>
        <v>老百姓</v>
      </c>
      <c r="H651" s="18">
        <f>VLOOKUP(D651,兵种!B:D,3,0)</f>
        <v>100</v>
      </c>
      <c r="I651" s="16" t="str">
        <f>VLOOKUP(E651,绝技!B:C,2,0)</f>
        <v>无</v>
      </c>
      <c r="J651" s="31">
        <v>56</v>
      </c>
      <c r="K651" s="31">
        <v>62</v>
      </c>
      <c r="L651" s="31">
        <v>66</v>
      </c>
      <c r="M651" s="33">
        <v>68</v>
      </c>
      <c r="N651" s="1">
        <f>SUM(J651:M651)</f>
        <v>252</v>
      </c>
      <c r="O651" s="34">
        <v>1</v>
      </c>
      <c r="P651" s="1">
        <f>INT(O651*(H651+J651+K651))</f>
        <v>218</v>
      </c>
      <c r="Q651" s="1">
        <f>INT(J651*O651*1)</f>
        <v>56</v>
      </c>
      <c r="R651" s="1">
        <f>INT(J651*O651*0.7)</f>
        <v>39</v>
      </c>
      <c r="S651" s="1">
        <f>INT(K651*O651*1)</f>
        <v>62</v>
      </c>
      <c r="T651" s="1">
        <f>INT(K651*O651*0.7)</f>
        <v>43</v>
      </c>
      <c r="U651" s="1">
        <f>INT(L651*O651*1)</f>
        <v>66</v>
      </c>
      <c r="V651" s="1">
        <f>INT(L651*O651*0.7)</f>
        <v>46</v>
      </c>
      <c r="W651" s="1">
        <f>SUM(Q651,S651,U651)</f>
        <v>184</v>
      </c>
    </row>
    <row r="652" spans="2:23" hidden="1">
      <c r="B652" s="26"/>
      <c r="C652" s="16">
        <v>650</v>
      </c>
      <c r="D652" s="26">
        <v>3</v>
      </c>
      <c r="E652" s="26"/>
      <c r="F652" s="2" t="s">
        <v>648</v>
      </c>
      <c r="G652" s="4" t="str">
        <f>VLOOKUP(D652,兵种!B:D,2,0)</f>
        <v>战弓骑</v>
      </c>
      <c r="H652" s="18">
        <f>VLOOKUP(D652,兵种!B:D,3,0)</f>
        <v>200</v>
      </c>
      <c r="I652" s="16" t="str">
        <f>VLOOKUP(E652,绝技!B:C,2,0)</f>
        <v>无</v>
      </c>
      <c r="J652" s="31">
        <v>75</v>
      </c>
      <c r="K652" s="31">
        <v>81</v>
      </c>
      <c r="L652" s="31">
        <v>42</v>
      </c>
      <c r="M652" s="33">
        <v>35</v>
      </c>
      <c r="N652" s="1">
        <f>SUM(J652:M652)</f>
        <v>233</v>
      </c>
      <c r="O652" s="34">
        <v>1</v>
      </c>
      <c r="P652" s="1">
        <f>INT(O652*(H652+J652+K652))</f>
        <v>356</v>
      </c>
      <c r="Q652" s="1">
        <f>INT(J652*O652*1)</f>
        <v>75</v>
      </c>
      <c r="R652" s="1">
        <f>INT(J652*O652*0.7)</f>
        <v>52</v>
      </c>
      <c r="S652" s="1">
        <f>INT(K652*O652*1)</f>
        <v>81</v>
      </c>
      <c r="T652" s="1">
        <f>INT(K652*O652*0.7)</f>
        <v>56</v>
      </c>
      <c r="U652" s="1">
        <f>INT(L652*O652*1)</f>
        <v>42</v>
      </c>
      <c r="V652" s="1">
        <f>INT(L652*O652*0.7)</f>
        <v>29</v>
      </c>
      <c r="W652" s="1">
        <f>SUM(Q652,S652,U652)</f>
        <v>198</v>
      </c>
    </row>
    <row r="653" spans="2:23" hidden="1">
      <c r="B653" s="26"/>
      <c r="C653" s="16">
        <v>651</v>
      </c>
      <c r="D653" s="26">
        <v>3</v>
      </c>
      <c r="E653" s="26"/>
      <c r="F653" s="2" t="s">
        <v>649</v>
      </c>
      <c r="G653" s="4" t="str">
        <f>VLOOKUP(D653,兵种!B:D,2,0)</f>
        <v>战弓骑</v>
      </c>
      <c r="H653" s="18">
        <f>VLOOKUP(D653,兵种!B:D,3,0)</f>
        <v>200</v>
      </c>
      <c r="I653" s="16" t="str">
        <f>VLOOKUP(E653,绝技!B:C,2,0)</f>
        <v>无</v>
      </c>
      <c r="J653" s="31">
        <v>77</v>
      </c>
      <c r="K653" s="31">
        <v>89</v>
      </c>
      <c r="L653" s="31">
        <v>55</v>
      </c>
      <c r="M653" s="33">
        <v>40</v>
      </c>
      <c r="N653" s="1">
        <f>SUM(J653:M653)</f>
        <v>261</v>
      </c>
      <c r="O653" s="34">
        <v>1</v>
      </c>
      <c r="P653" s="1">
        <f>INT(O653*(H653+J653+K653))</f>
        <v>366</v>
      </c>
      <c r="Q653" s="1">
        <f>INT(J653*O653*1)</f>
        <v>77</v>
      </c>
      <c r="R653" s="1">
        <f>INT(J653*O653*0.7)</f>
        <v>53</v>
      </c>
      <c r="S653" s="1">
        <f>INT(K653*O653*1)</f>
        <v>89</v>
      </c>
      <c r="T653" s="1">
        <f>INT(K653*O653*0.7)</f>
        <v>62</v>
      </c>
      <c r="U653" s="1">
        <f>INT(L653*O653*1)</f>
        <v>55</v>
      </c>
      <c r="V653" s="1">
        <f>INT(L653*O653*0.7)</f>
        <v>38</v>
      </c>
      <c r="W653" s="1">
        <f>SUM(Q653,S653,U653)</f>
        <v>221</v>
      </c>
    </row>
    <row r="654" spans="2:23" hidden="1">
      <c r="B654" s="26"/>
      <c r="C654" s="16">
        <v>652</v>
      </c>
      <c r="D654" s="26"/>
      <c r="E654" s="26"/>
      <c r="F654" s="2" t="s">
        <v>650</v>
      </c>
      <c r="G654" s="4" t="str">
        <f>VLOOKUP(D654,兵种!B:D,2,0)</f>
        <v>老百姓</v>
      </c>
      <c r="H654" s="18">
        <f>VLOOKUP(D654,兵种!B:D,3,0)</f>
        <v>100</v>
      </c>
      <c r="I654" s="16" t="str">
        <f>VLOOKUP(E654,绝技!B:C,2,0)</f>
        <v>无</v>
      </c>
      <c r="J654" s="31">
        <v>22</v>
      </c>
      <c r="K654" s="31">
        <v>15</v>
      </c>
      <c r="L654" s="31">
        <v>69</v>
      </c>
      <c r="M654" s="33">
        <v>76</v>
      </c>
      <c r="N654" s="1">
        <f>SUM(J654:M654)</f>
        <v>182</v>
      </c>
      <c r="O654" s="34">
        <v>1</v>
      </c>
      <c r="P654" s="1">
        <f>INT(O654*(H654+J654+K654))</f>
        <v>137</v>
      </c>
      <c r="Q654" s="1">
        <f>INT(J654*O654*1)</f>
        <v>22</v>
      </c>
      <c r="R654" s="1">
        <f>INT(J654*O654*0.7)</f>
        <v>15</v>
      </c>
      <c r="S654" s="1">
        <f>INT(K654*O654*1)</f>
        <v>15</v>
      </c>
      <c r="T654" s="1">
        <f>INT(K654*O654*0.7)</f>
        <v>10</v>
      </c>
      <c r="U654" s="1">
        <f>INT(L654*O654*1)</f>
        <v>69</v>
      </c>
      <c r="V654" s="1">
        <f>INT(L654*O654*0.7)</f>
        <v>48</v>
      </c>
      <c r="W654" s="1">
        <f>SUM(Q654,S654,U654)</f>
        <v>106</v>
      </c>
    </row>
    <row r="655" spans="2:23" hidden="1">
      <c r="B655" s="26"/>
      <c r="C655" s="16">
        <v>653</v>
      </c>
      <c r="D655" s="26"/>
      <c r="E655" s="26"/>
      <c r="F655" s="2" t="s">
        <v>651</v>
      </c>
      <c r="G655" s="4" t="str">
        <f>VLOOKUP(D655,兵种!B:D,2,0)</f>
        <v>老百姓</v>
      </c>
      <c r="H655" s="18">
        <f>VLOOKUP(D655,兵种!B:D,3,0)</f>
        <v>100</v>
      </c>
      <c r="I655" s="16" t="str">
        <f>VLOOKUP(E655,绝技!B:C,2,0)</f>
        <v>无</v>
      </c>
      <c r="J655" s="31">
        <v>53</v>
      </c>
      <c r="K655" s="31">
        <v>30</v>
      </c>
      <c r="L655" s="31">
        <v>66</v>
      </c>
      <c r="M655" s="33">
        <v>77</v>
      </c>
      <c r="N655" s="1">
        <f>SUM(J655:M655)</f>
        <v>226</v>
      </c>
      <c r="O655" s="34">
        <v>1</v>
      </c>
      <c r="P655" s="1">
        <f>INT(O655*(H655+J655+K655))</f>
        <v>183</v>
      </c>
      <c r="Q655" s="1">
        <f>INT(J655*O655*1)</f>
        <v>53</v>
      </c>
      <c r="R655" s="1">
        <f>INT(J655*O655*0.7)</f>
        <v>37</v>
      </c>
      <c r="S655" s="1">
        <f>INT(K655*O655*1)</f>
        <v>30</v>
      </c>
      <c r="T655" s="1">
        <f>INT(K655*O655*0.7)</f>
        <v>21</v>
      </c>
      <c r="U655" s="1">
        <f>INT(L655*O655*1)</f>
        <v>66</v>
      </c>
      <c r="V655" s="1">
        <f>INT(L655*O655*0.7)</f>
        <v>46</v>
      </c>
      <c r="W655" s="1">
        <f>SUM(Q655,S655,U655)</f>
        <v>149</v>
      </c>
    </row>
    <row r="656" spans="2:23" hidden="1">
      <c r="B656" s="26"/>
      <c r="C656" s="16">
        <v>654</v>
      </c>
      <c r="D656" s="26"/>
      <c r="E656" s="26"/>
      <c r="F656" s="2" t="s">
        <v>652</v>
      </c>
      <c r="G656" s="4" t="str">
        <f>VLOOKUP(D656,兵种!B:D,2,0)</f>
        <v>老百姓</v>
      </c>
      <c r="H656" s="18">
        <f>VLOOKUP(D656,兵种!B:D,3,0)</f>
        <v>100</v>
      </c>
      <c r="I656" s="16" t="str">
        <f>VLOOKUP(E656,绝技!B:C,2,0)</f>
        <v>无</v>
      </c>
      <c r="J656" s="31">
        <v>70</v>
      </c>
      <c r="K656" s="31">
        <v>59</v>
      </c>
      <c r="L656" s="31">
        <v>71</v>
      </c>
      <c r="M656" s="33">
        <v>62</v>
      </c>
      <c r="N656" s="1">
        <f>SUM(J656:M656)</f>
        <v>262</v>
      </c>
      <c r="O656" s="34">
        <v>1</v>
      </c>
      <c r="P656" s="1">
        <f>INT(O656*(H656+J656+K656))</f>
        <v>229</v>
      </c>
      <c r="Q656" s="1">
        <f>INT(J656*O656*1)</f>
        <v>70</v>
      </c>
      <c r="R656" s="1">
        <f>INT(J656*O656*0.7)</f>
        <v>49</v>
      </c>
      <c r="S656" s="1">
        <f>INT(K656*O656*1)</f>
        <v>59</v>
      </c>
      <c r="T656" s="1">
        <f>INT(K656*O656*0.7)</f>
        <v>41</v>
      </c>
      <c r="U656" s="1">
        <f>INT(L656*O656*1)</f>
        <v>71</v>
      </c>
      <c r="V656" s="1">
        <f>INT(L656*O656*0.7)</f>
        <v>49</v>
      </c>
      <c r="W656" s="1">
        <f>SUM(Q656,S656,U656)</f>
        <v>200</v>
      </c>
    </row>
    <row r="657" spans="2:23" hidden="1">
      <c r="B657" s="26"/>
      <c r="C657" s="16">
        <v>655</v>
      </c>
      <c r="D657" s="26"/>
      <c r="E657" s="26"/>
      <c r="F657" s="2" t="s">
        <v>653</v>
      </c>
      <c r="G657" s="4" t="str">
        <f>VLOOKUP(D657,兵种!B:D,2,0)</f>
        <v>老百姓</v>
      </c>
      <c r="H657" s="18">
        <f>VLOOKUP(D657,兵种!B:D,3,0)</f>
        <v>100</v>
      </c>
      <c r="I657" s="16" t="str">
        <f>VLOOKUP(E657,绝技!B:C,2,0)</f>
        <v>无</v>
      </c>
      <c r="J657" s="31">
        <v>57</v>
      </c>
      <c r="K657" s="31">
        <v>70</v>
      </c>
      <c r="L657" s="31">
        <v>58</v>
      </c>
      <c r="M657" s="33">
        <v>72</v>
      </c>
      <c r="N657" s="1">
        <f>SUM(J657:M657)</f>
        <v>257</v>
      </c>
      <c r="O657" s="34">
        <v>1</v>
      </c>
      <c r="P657" s="1">
        <f>INT(O657*(H657+J657+K657))</f>
        <v>227</v>
      </c>
      <c r="Q657" s="1">
        <f>INT(J657*O657*1)</f>
        <v>57</v>
      </c>
      <c r="R657" s="1">
        <f>INT(J657*O657*0.7)</f>
        <v>39</v>
      </c>
      <c r="S657" s="1">
        <f>INT(K657*O657*1)</f>
        <v>70</v>
      </c>
      <c r="T657" s="1">
        <f>INT(K657*O657*0.7)</f>
        <v>49</v>
      </c>
      <c r="U657" s="1">
        <f>INT(L657*O657*1)</f>
        <v>58</v>
      </c>
      <c r="V657" s="1">
        <f>INT(L657*O657*0.7)</f>
        <v>40</v>
      </c>
      <c r="W657" s="1">
        <f>SUM(Q657,S657,U657)</f>
        <v>185</v>
      </c>
    </row>
    <row r="658" spans="2:23" hidden="1">
      <c r="B658" s="26"/>
      <c r="C658" s="16">
        <v>656</v>
      </c>
      <c r="D658" s="26"/>
      <c r="E658" s="26"/>
      <c r="F658" s="2" t="s">
        <v>654</v>
      </c>
      <c r="G658" s="4" t="str">
        <f>VLOOKUP(D658,兵种!B:D,2,0)</f>
        <v>老百姓</v>
      </c>
      <c r="H658" s="18">
        <f>VLOOKUP(D658,兵种!B:D,3,0)</f>
        <v>100</v>
      </c>
      <c r="I658" s="16" t="str">
        <f>VLOOKUP(E658,绝技!B:C,2,0)</f>
        <v>无</v>
      </c>
      <c r="J658" s="31">
        <v>56</v>
      </c>
      <c r="K658" s="31">
        <v>70</v>
      </c>
      <c r="L658" s="31">
        <v>13</v>
      </c>
      <c r="M658" s="33">
        <v>22</v>
      </c>
      <c r="N658" s="1">
        <f>SUM(J658:M658)</f>
        <v>161</v>
      </c>
      <c r="O658" s="34">
        <v>1</v>
      </c>
      <c r="P658" s="1">
        <f>INT(O658*(H658+J658+K658))</f>
        <v>226</v>
      </c>
      <c r="Q658" s="1">
        <f>INT(J658*O658*1)</f>
        <v>56</v>
      </c>
      <c r="R658" s="1">
        <f>INT(J658*O658*0.7)</f>
        <v>39</v>
      </c>
      <c r="S658" s="1">
        <f>INT(K658*O658*1)</f>
        <v>70</v>
      </c>
      <c r="T658" s="1">
        <f>INT(K658*O658*0.7)</f>
        <v>49</v>
      </c>
      <c r="U658" s="1">
        <f>INT(L658*O658*1)</f>
        <v>13</v>
      </c>
      <c r="V658" s="1">
        <f>INT(L658*O658*0.7)</f>
        <v>9</v>
      </c>
      <c r="W658" s="1">
        <f>SUM(Q658,S658,U658)</f>
        <v>139</v>
      </c>
    </row>
    <row r="659" spans="2:23" hidden="1">
      <c r="B659" s="26"/>
      <c r="C659" s="16">
        <v>657</v>
      </c>
      <c r="D659" s="26"/>
      <c r="E659" s="26"/>
      <c r="F659" s="2" t="s">
        <v>655</v>
      </c>
      <c r="G659" s="4" t="str">
        <f>VLOOKUP(D659,兵种!B:D,2,0)</f>
        <v>老百姓</v>
      </c>
      <c r="H659" s="18">
        <f>VLOOKUP(D659,兵种!B:D,3,0)</f>
        <v>100</v>
      </c>
      <c r="I659" s="16" t="str">
        <f>VLOOKUP(E659,绝技!B:C,2,0)</f>
        <v>无</v>
      </c>
      <c r="J659" s="31">
        <v>54</v>
      </c>
      <c r="K659" s="31">
        <v>71</v>
      </c>
      <c r="L659" s="31">
        <v>12</v>
      </c>
      <c r="M659" s="33">
        <v>19</v>
      </c>
      <c r="N659" s="1">
        <f>SUM(J659:M659)</f>
        <v>156</v>
      </c>
      <c r="O659" s="34">
        <v>1</v>
      </c>
      <c r="P659" s="1">
        <f>INT(O659*(H659+J659+K659))</f>
        <v>225</v>
      </c>
      <c r="Q659" s="1">
        <f>INT(J659*O659*1)</f>
        <v>54</v>
      </c>
      <c r="R659" s="1">
        <f>INT(J659*O659*0.7)</f>
        <v>37</v>
      </c>
      <c r="S659" s="1">
        <f>INT(K659*O659*1)</f>
        <v>71</v>
      </c>
      <c r="T659" s="1">
        <f>INT(K659*O659*0.7)</f>
        <v>49</v>
      </c>
      <c r="U659" s="1">
        <f>INT(L659*O659*1)</f>
        <v>12</v>
      </c>
      <c r="V659" s="1">
        <f>INT(L659*O659*0.7)</f>
        <v>8</v>
      </c>
      <c r="W659" s="1">
        <f>SUM(Q659,S659,U659)</f>
        <v>137</v>
      </c>
    </row>
    <row r="660" spans="2:23" hidden="1">
      <c r="B660" s="26"/>
      <c r="C660" s="16">
        <v>658</v>
      </c>
      <c r="D660" s="26">
        <v>4</v>
      </c>
      <c r="E660" s="26"/>
      <c r="F660" s="2" t="s">
        <v>656</v>
      </c>
      <c r="G660" s="4" t="str">
        <f>VLOOKUP(D660,兵种!B:D,2,0)</f>
        <v>弓弩手</v>
      </c>
      <c r="H660" s="18">
        <f>VLOOKUP(D660,兵种!B:D,3,0)</f>
        <v>150</v>
      </c>
      <c r="I660" s="16" t="str">
        <f>VLOOKUP(E660,绝技!B:C,2,0)</f>
        <v>无</v>
      </c>
      <c r="J660" s="31">
        <v>82</v>
      </c>
      <c r="K660" s="31">
        <v>71</v>
      </c>
      <c r="L660" s="31">
        <v>69</v>
      </c>
      <c r="M660" s="33">
        <v>75</v>
      </c>
      <c r="N660" s="1">
        <f>SUM(J660:M660)</f>
        <v>297</v>
      </c>
      <c r="O660" s="34">
        <v>1</v>
      </c>
      <c r="P660" s="1">
        <f>INT(O660*(H660+J660+K660))</f>
        <v>303</v>
      </c>
      <c r="Q660" s="1">
        <f>INT(J660*O660*1)</f>
        <v>82</v>
      </c>
      <c r="R660" s="1">
        <f>INT(J660*O660*0.7)</f>
        <v>57</v>
      </c>
      <c r="S660" s="1">
        <f>INT(K660*O660*1)</f>
        <v>71</v>
      </c>
      <c r="T660" s="1">
        <f>INT(K660*O660*0.7)</f>
        <v>49</v>
      </c>
      <c r="U660" s="1">
        <f>INT(L660*O660*1)</f>
        <v>69</v>
      </c>
      <c r="V660" s="1">
        <f>INT(L660*O660*0.7)</f>
        <v>48</v>
      </c>
      <c r="W660" s="1">
        <f>SUM(Q660,S660,U660)</f>
        <v>222</v>
      </c>
    </row>
    <row r="661" spans="2:23" hidden="1">
      <c r="B661" s="26"/>
      <c r="C661" s="16">
        <v>659</v>
      </c>
      <c r="D661" s="26"/>
      <c r="E661" s="26"/>
      <c r="F661" s="2" t="s">
        <v>657</v>
      </c>
      <c r="G661" s="4" t="str">
        <f>VLOOKUP(D661,兵种!B:D,2,0)</f>
        <v>老百姓</v>
      </c>
      <c r="H661" s="18">
        <f>VLOOKUP(D661,兵种!B:D,3,0)</f>
        <v>100</v>
      </c>
      <c r="I661" s="16" t="str">
        <f>VLOOKUP(E661,绝技!B:C,2,0)</f>
        <v>无</v>
      </c>
      <c r="J661" s="31">
        <v>73</v>
      </c>
      <c r="K661" s="31">
        <v>63</v>
      </c>
      <c r="L661" s="31">
        <v>74</v>
      </c>
      <c r="M661" s="33">
        <v>75</v>
      </c>
      <c r="N661" s="1">
        <f>SUM(J661:M661)</f>
        <v>285</v>
      </c>
      <c r="O661" s="34">
        <v>1</v>
      </c>
      <c r="P661" s="1">
        <f>INT(O661*(H661+J661+K661))</f>
        <v>236</v>
      </c>
      <c r="Q661" s="1">
        <f>INT(J661*O661*1)</f>
        <v>73</v>
      </c>
      <c r="R661" s="1">
        <f>INT(J661*O661*0.7)</f>
        <v>51</v>
      </c>
      <c r="S661" s="1">
        <f>INT(K661*O661*1)</f>
        <v>63</v>
      </c>
      <c r="T661" s="1">
        <f>INT(K661*O661*0.7)</f>
        <v>44</v>
      </c>
      <c r="U661" s="1">
        <f>INT(L661*O661*1)</f>
        <v>74</v>
      </c>
      <c r="V661" s="1">
        <f>INT(L661*O661*0.7)</f>
        <v>51</v>
      </c>
      <c r="W661" s="1">
        <f>SUM(Q661,S661,U661)</f>
        <v>210</v>
      </c>
    </row>
    <row r="662" spans="2:23">
      <c r="B662" s="26" t="s">
        <v>815</v>
      </c>
      <c r="C662" s="16">
        <v>660</v>
      </c>
      <c r="D662" s="26">
        <v>2</v>
      </c>
      <c r="E662" s="26">
        <v>3</v>
      </c>
      <c r="F662" s="2" t="s">
        <v>658</v>
      </c>
      <c r="G662" s="4" t="str">
        <f>VLOOKUP(D662,兵种!B:D,2,0)</f>
        <v>亲卫队</v>
      </c>
      <c r="H662" s="18">
        <f>VLOOKUP(D662,兵种!B:D,3,0)</f>
        <v>200</v>
      </c>
      <c r="I662" s="16" t="str">
        <f>VLOOKUP(E662,绝技!B:C,2,0)</f>
        <v>无双乱舞</v>
      </c>
      <c r="J662" s="31">
        <v>104</v>
      </c>
      <c r="K662" s="31">
        <v>120</v>
      </c>
      <c r="L662" s="31">
        <v>36</v>
      </c>
      <c r="M662" s="33">
        <v>12</v>
      </c>
      <c r="N662" s="1">
        <f>SUM(J662:M662)</f>
        <v>272</v>
      </c>
      <c r="O662" s="34">
        <v>1</v>
      </c>
      <c r="P662" s="1">
        <f>INT(O662*(H662+J662+K662))</f>
        <v>424</v>
      </c>
      <c r="Q662" s="1">
        <f>INT(J662*O662*1)</f>
        <v>104</v>
      </c>
      <c r="R662" s="1">
        <f>INT(J662*O662*0.7)</f>
        <v>72</v>
      </c>
      <c r="S662" s="1">
        <f>INT(K662*O662*1)</f>
        <v>120</v>
      </c>
      <c r="T662" s="1">
        <f>INT(K662*O662*0.7)</f>
        <v>84</v>
      </c>
      <c r="U662" s="1">
        <f>INT(L662*O662*1)</f>
        <v>36</v>
      </c>
      <c r="V662" s="1">
        <f>INT(L662*O662*0.7)</f>
        <v>25</v>
      </c>
      <c r="W662" s="1">
        <f>SUM(Q662,S662,U662)</f>
        <v>260</v>
      </c>
    </row>
    <row r="663" spans="2:23" hidden="1">
      <c r="B663" s="26"/>
      <c r="C663" s="16">
        <v>661</v>
      </c>
      <c r="D663" s="26">
        <v>1</v>
      </c>
      <c r="E663" s="26"/>
      <c r="F663" s="2" t="s">
        <v>659</v>
      </c>
      <c r="G663" s="4" t="str">
        <f>VLOOKUP(D663,兵种!B:D,2,0)</f>
        <v>近卫军</v>
      </c>
      <c r="H663" s="18">
        <f>VLOOKUP(D663,兵种!B:D,3,0)</f>
        <v>250</v>
      </c>
      <c r="I663" s="16" t="str">
        <f>VLOOKUP(E663,绝技!B:C,2,0)</f>
        <v>无</v>
      </c>
      <c r="J663" s="31">
        <v>99</v>
      </c>
      <c r="K663" s="31">
        <v>81</v>
      </c>
      <c r="L663" s="31">
        <v>91</v>
      </c>
      <c r="M663" s="33">
        <v>78</v>
      </c>
      <c r="N663" s="1">
        <f>SUM(J663:M663)</f>
        <v>349</v>
      </c>
      <c r="O663" s="34">
        <v>1</v>
      </c>
      <c r="P663" s="1">
        <f>INT(O663*(H663+J663+K663))</f>
        <v>430</v>
      </c>
      <c r="Q663" s="1">
        <f>INT(J663*O663*1)</f>
        <v>99</v>
      </c>
      <c r="R663" s="1">
        <f>INT(J663*O663*0.7)</f>
        <v>69</v>
      </c>
      <c r="S663" s="1">
        <f>INT(K663*O663*1)</f>
        <v>81</v>
      </c>
      <c r="T663" s="1">
        <f>INT(K663*O663*0.7)</f>
        <v>56</v>
      </c>
      <c r="U663" s="1">
        <f>INT(L663*O663*1)</f>
        <v>91</v>
      </c>
      <c r="V663" s="1">
        <f>INT(L663*O663*0.7)</f>
        <v>63</v>
      </c>
      <c r="W663" s="1">
        <f>SUM(Q663,S663,U663)</f>
        <v>271</v>
      </c>
    </row>
    <row r="664" spans="2:23" hidden="1">
      <c r="B664" s="26"/>
      <c r="C664" s="16">
        <v>662</v>
      </c>
      <c r="D664" s="26">
        <v>2</v>
      </c>
      <c r="E664" s="26"/>
      <c r="F664" s="2" t="s">
        <v>660</v>
      </c>
      <c r="G664" s="4" t="str">
        <f>VLOOKUP(D664,兵种!B:D,2,0)</f>
        <v>亲卫队</v>
      </c>
      <c r="H664" s="18">
        <f>VLOOKUP(D664,兵种!B:D,3,0)</f>
        <v>200</v>
      </c>
      <c r="I664" s="16" t="str">
        <f>VLOOKUP(E664,绝技!B:C,2,0)</f>
        <v>无</v>
      </c>
      <c r="J664" s="31">
        <v>81</v>
      </c>
      <c r="K664" s="31">
        <v>89</v>
      </c>
      <c r="L664" s="31">
        <v>37</v>
      </c>
      <c r="M664" s="33">
        <v>18</v>
      </c>
      <c r="N664" s="1">
        <f>SUM(J664:M664)</f>
        <v>225</v>
      </c>
      <c r="O664" s="34">
        <v>1</v>
      </c>
      <c r="P664" s="1">
        <f>INT(O664*(H664+J664+K664))</f>
        <v>370</v>
      </c>
      <c r="Q664" s="1">
        <f>INT(J664*O664*1)</f>
        <v>81</v>
      </c>
      <c r="R664" s="1">
        <f>INT(J664*O664*0.7)</f>
        <v>56</v>
      </c>
      <c r="S664" s="1">
        <f>INT(K664*O664*1)</f>
        <v>89</v>
      </c>
      <c r="T664" s="1">
        <f>INT(K664*O664*0.7)</f>
        <v>62</v>
      </c>
      <c r="U664" s="1">
        <f>INT(L664*O664*1)</f>
        <v>37</v>
      </c>
      <c r="V664" s="1">
        <f>INT(L664*O664*0.7)</f>
        <v>25</v>
      </c>
      <c r="W664" s="1">
        <f>SUM(Q664,S664,U664)</f>
        <v>207</v>
      </c>
    </row>
    <row r="665" spans="2:23" hidden="1">
      <c r="B665" s="26"/>
      <c r="C665" s="16">
        <v>663</v>
      </c>
      <c r="D665" s="26"/>
      <c r="E665" s="26"/>
      <c r="F665" s="2" t="s">
        <v>661</v>
      </c>
      <c r="G665" s="4" t="str">
        <f>VLOOKUP(D665,兵种!B:D,2,0)</f>
        <v>老百姓</v>
      </c>
      <c r="H665" s="18">
        <f>VLOOKUP(D665,兵种!B:D,3,0)</f>
        <v>100</v>
      </c>
      <c r="I665" s="16" t="str">
        <f>VLOOKUP(E665,绝技!B:C,2,0)</f>
        <v>无</v>
      </c>
      <c r="J665" s="31">
        <v>46</v>
      </c>
      <c r="K665" s="31">
        <v>42</v>
      </c>
      <c r="L665" s="31">
        <v>72</v>
      </c>
      <c r="M665" s="33">
        <v>64</v>
      </c>
      <c r="N665" s="1">
        <f>SUM(J665:M665)</f>
        <v>224</v>
      </c>
      <c r="O665" s="34">
        <v>1</v>
      </c>
      <c r="P665" s="1">
        <f>INT(O665*(H665+J665+K665))</f>
        <v>188</v>
      </c>
      <c r="Q665" s="1">
        <f>INT(J665*O665*1)</f>
        <v>46</v>
      </c>
      <c r="R665" s="1">
        <f>INT(J665*O665*0.7)</f>
        <v>32</v>
      </c>
      <c r="S665" s="1">
        <f>INT(K665*O665*1)</f>
        <v>42</v>
      </c>
      <c r="T665" s="1">
        <f>INT(K665*O665*0.7)</f>
        <v>29</v>
      </c>
      <c r="U665" s="1">
        <f>INT(L665*O665*1)</f>
        <v>72</v>
      </c>
      <c r="V665" s="1">
        <f>INT(L665*O665*0.7)</f>
        <v>50</v>
      </c>
      <c r="W665" s="1">
        <f>SUM(Q665,S665,U665)</f>
        <v>160</v>
      </c>
    </row>
    <row r="666" spans="2:23" hidden="1">
      <c r="B666" s="26"/>
      <c r="C666" s="16">
        <v>664</v>
      </c>
      <c r="D666" s="26">
        <v>3</v>
      </c>
      <c r="E666" s="26"/>
      <c r="F666" s="2" t="s">
        <v>662</v>
      </c>
      <c r="G666" s="4" t="str">
        <f>VLOOKUP(D666,兵种!B:D,2,0)</f>
        <v>战弓骑</v>
      </c>
      <c r="H666" s="18">
        <f>VLOOKUP(D666,兵种!B:D,3,0)</f>
        <v>200</v>
      </c>
      <c r="I666" s="16" t="str">
        <f>VLOOKUP(E666,绝技!B:C,2,0)</f>
        <v>无</v>
      </c>
      <c r="J666" s="31">
        <v>71</v>
      </c>
      <c r="K666" s="31">
        <v>82</v>
      </c>
      <c r="L666" s="31">
        <v>68</v>
      </c>
      <c r="M666" s="33">
        <v>37</v>
      </c>
      <c r="N666" s="1">
        <f>SUM(J666:M666)</f>
        <v>258</v>
      </c>
      <c r="O666" s="34">
        <v>1</v>
      </c>
      <c r="P666" s="1">
        <f>INT(O666*(H666+J666+K666))</f>
        <v>353</v>
      </c>
      <c r="Q666" s="1">
        <f>INT(J666*O666*1)</f>
        <v>71</v>
      </c>
      <c r="R666" s="1">
        <f>INT(J666*O666*0.7)</f>
        <v>49</v>
      </c>
      <c r="S666" s="1">
        <f>INT(K666*O666*1)</f>
        <v>82</v>
      </c>
      <c r="T666" s="1">
        <f>INT(K666*O666*0.7)</f>
        <v>57</v>
      </c>
      <c r="U666" s="1">
        <f>INT(L666*O666*1)</f>
        <v>68</v>
      </c>
      <c r="V666" s="1">
        <f>INT(L666*O666*0.7)</f>
        <v>47</v>
      </c>
      <c r="W666" s="1">
        <f>SUM(Q666,S666,U666)</f>
        <v>221</v>
      </c>
    </row>
    <row r="667" spans="2:23" hidden="1">
      <c r="B667" s="26"/>
      <c r="C667" s="16">
        <v>665</v>
      </c>
      <c r="D667" s="26">
        <v>5</v>
      </c>
      <c r="E667" s="26"/>
      <c r="F667" s="2" t="s">
        <v>663</v>
      </c>
      <c r="G667" s="4" t="str">
        <f>VLOOKUP(D667,兵种!B:D,2,0)</f>
        <v>霹雳车</v>
      </c>
      <c r="H667" s="18">
        <f>VLOOKUP(D667,兵种!B:D,3,0)</f>
        <v>100</v>
      </c>
      <c r="I667" s="16" t="str">
        <f>VLOOKUP(E667,绝技!B:C,2,0)</f>
        <v>无</v>
      </c>
      <c r="J667" s="31">
        <v>52</v>
      </c>
      <c r="K667" s="31">
        <v>13</v>
      </c>
      <c r="L667" s="31">
        <v>87</v>
      </c>
      <c r="M667" s="33">
        <v>67</v>
      </c>
      <c r="N667" s="1">
        <f>SUM(J667:M667)</f>
        <v>219</v>
      </c>
      <c r="O667" s="34">
        <v>1</v>
      </c>
      <c r="P667" s="1">
        <f>INT(O667*(H667+J667+K667))</f>
        <v>165</v>
      </c>
      <c r="Q667" s="1">
        <f>INT(J667*O667*1)</f>
        <v>52</v>
      </c>
      <c r="R667" s="1">
        <f>INT(J667*O667*0.7)</f>
        <v>36</v>
      </c>
      <c r="S667" s="1">
        <f>INT(K667*O667*1)</f>
        <v>13</v>
      </c>
      <c r="T667" s="1">
        <f>INT(K667*O667*0.7)</f>
        <v>9</v>
      </c>
      <c r="U667" s="1">
        <f>INT(L667*O667*1)</f>
        <v>87</v>
      </c>
      <c r="V667" s="1">
        <f>INT(L667*O667*0.7)</f>
        <v>60</v>
      </c>
      <c r="W667" s="1">
        <f>SUM(Q667,S667,U667)</f>
        <v>152</v>
      </c>
    </row>
    <row r="668" spans="2:23" hidden="1">
      <c r="B668" s="26"/>
      <c r="C668" s="16">
        <v>666</v>
      </c>
      <c r="D668" s="26"/>
      <c r="E668" s="26"/>
      <c r="F668" s="2" t="s">
        <v>664</v>
      </c>
      <c r="G668" s="4" t="str">
        <f>VLOOKUP(D668,兵种!B:D,2,0)</f>
        <v>老百姓</v>
      </c>
      <c r="H668" s="18">
        <f>VLOOKUP(D668,兵种!B:D,3,0)</f>
        <v>100</v>
      </c>
      <c r="I668" s="16" t="str">
        <f>VLOOKUP(E668,绝技!B:C,2,0)</f>
        <v>无</v>
      </c>
      <c r="J668" s="31">
        <v>23</v>
      </c>
      <c r="K668" s="31">
        <v>22</v>
      </c>
      <c r="L668" s="31">
        <v>67</v>
      </c>
      <c r="M668" s="33">
        <v>77</v>
      </c>
      <c r="N668" s="1">
        <f>SUM(J668:M668)</f>
        <v>189</v>
      </c>
      <c r="O668" s="34">
        <v>1</v>
      </c>
      <c r="P668" s="1">
        <f>INT(O668*(H668+J668+K668))</f>
        <v>145</v>
      </c>
      <c r="Q668" s="1">
        <f>INT(J668*O668*1)</f>
        <v>23</v>
      </c>
      <c r="R668" s="1">
        <f>INT(J668*O668*0.7)</f>
        <v>16</v>
      </c>
      <c r="S668" s="1">
        <f>INT(K668*O668*1)</f>
        <v>22</v>
      </c>
      <c r="T668" s="1">
        <f>INT(K668*O668*0.7)</f>
        <v>15</v>
      </c>
      <c r="U668" s="1">
        <f>INT(L668*O668*1)</f>
        <v>67</v>
      </c>
      <c r="V668" s="1">
        <f>INT(L668*O668*0.7)</f>
        <v>46</v>
      </c>
      <c r="W668" s="1">
        <f>SUM(Q668,S668,U668)</f>
        <v>112</v>
      </c>
    </row>
    <row r="669" spans="2:23" hidden="1">
      <c r="B669" s="26"/>
      <c r="C669" s="16">
        <v>667</v>
      </c>
      <c r="D669" s="26">
        <v>4</v>
      </c>
      <c r="E669" s="26"/>
      <c r="F669" s="2" t="s">
        <v>665</v>
      </c>
      <c r="G669" s="4" t="str">
        <f>VLOOKUP(D669,兵种!B:D,2,0)</f>
        <v>弓弩手</v>
      </c>
      <c r="H669" s="18">
        <f>VLOOKUP(D669,兵种!B:D,3,0)</f>
        <v>150</v>
      </c>
      <c r="I669" s="16" t="str">
        <f>VLOOKUP(E669,绝技!B:C,2,0)</f>
        <v>无</v>
      </c>
      <c r="J669" s="31">
        <v>80</v>
      </c>
      <c r="K669" s="31">
        <v>56</v>
      </c>
      <c r="L669" s="31">
        <v>103</v>
      </c>
      <c r="M669" s="33">
        <v>99</v>
      </c>
      <c r="N669" s="1">
        <f>SUM(J669:M669)</f>
        <v>338</v>
      </c>
      <c r="O669" s="34">
        <v>1</v>
      </c>
      <c r="P669" s="1">
        <f>INT(O669*(H669+J669+K669))</f>
        <v>286</v>
      </c>
      <c r="Q669" s="1">
        <f>INT(J669*O669*1)</f>
        <v>80</v>
      </c>
      <c r="R669" s="1">
        <f>INT(J669*O669*0.7)</f>
        <v>56</v>
      </c>
      <c r="S669" s="1">
        <f>INT(K669*O669*1)</f>
        <v>56</v>
      </c>
      <c r="T669" s="1">
        <f>INT(K669*O669*0.7)</f>
        <v>39</v>
      </c>
      <c r="U669" s="1">
        <f>INT(L669*O669*1)</f>
        <v>103</v>
      </c>
      <c r="V669" s="1">
        <f>INT(L669*O669*0.7)</f>
        <v>72</v>
      </c>
      <c r="W669" s="1">
        <f>SUM(Q669,S669,U669)</f>
        <v>239</v>
      </c>
    </row>
    <row r="670" spans="2:23" hidden="1">
      <c r="B670" s="26"/>
      <c r="C670" s="16">
        <v>668</v>
      </c>
      <c r="D670" s="26"/>
      <c r="E670" s="26"/>
      <c r="F670" s="2" t="s">
        <v>666</v>
      </c>
      <c r="G670" s="4" t="str">
        <f>VLOOKUP(D670,兵种!B:D,2,0)</f>
        <v>老百姓</v>
      </c>
      <c r="H670" s="18">
        <f>VLOOKUP(D670,兵种!B:D,3,0)</f>
        <v>100</v>
      </c>
      <c r="I670" s="16" t="str">
        <f>VLOOKUP(E670,绝技!B:C,2,0)</f>
        <v>无</v>
      </c>
      <c r="J670" s="31">
        <v>71</v>
      </c>
      <c r="K670" s="31">
        <v>53</v>
      </c>
      <c r="L670" s="31">
        <v>74</v>
      </c>
      <c r="M670" s="33">
        <v>76</v>
      </c>
      <c r="N670" s="1">
        <f>SUM(J670:M670)</f>
        <v>274</v>
      </c>
      <c r="O670" s="34">
        <v>1</v>
      </c>
      <c r="P670" s="1">
        <f>INT(O670*(H670+J670+K670))</f>
        <v>224</v>
      </c>
      <c r="Q670" s="1">
        <f>INT(J670*O670*1)</f>
        <v>71</v>
      </c>
      <c r="R670" s="1">
        <f>INT(J670*O670*0.7)</f>
        <v>49</v>
      </c>
      <c r="S670" s="1">
        <f>INT(K670*O670*1)</f>
        <v>53</v>
      </c>
      <c r="T670" s="1">
        <f>INT(K670*O670*0.7)</f>
        <v>37</v>
      </c>
      <c r="U670" s="1">
        <f>INT(L670*O670*1)</f>
        <v>74</v>
      </c>
      <c r="V670" s="1">
        <f>INT(L670*O670*0.7)</f>
        <v>51</v>
      </c>
      <c r="W670" s="1">
        <f>SUM(Q670,S670,U670)</f>
        <v>198</v>
      </c>
    </row>
    <row r="671" spans="2:23" hidden="1">
      <c r="B671" s="26"/>
      <c r="C671" s="16">
        <v>669</v>
      </c>
      <c r="D671" s="26">
        <v>5</v>
      </c>
      <c r="E671" s="26"/>
      <c r="F671" s="2" t="s">
        <v>667</v>
      </c>
      <c r="G671" s="4" t="str">
        <f>VLOOKUP(D671,兵种!B:D,2,0)</f>
        <v>霹雳车</v>
      </c>
      <c r="H671" s="18">
        <f>VLOOKUP(D671,兵种!B:D,3,0)</f>
        <v>100</v>
      </c>
      <c r="I671" s="16" t="str">
        <f>VLOOKUP(E671,绝技!B:C,2,0)</f>
        <v>无</v>
      </c>
      <c r="J671" s="31">
        <v>86</v>
      </c>
      <c r="K671" s="31">
        <v>63</v>
      </c>
      <c r="L671" s="31">
        <v>82</v>
      </c>
      <c r="M671" s="33">
        <v>85</v>
      </c>
      <c r="N671" s="1">
        <f>SUM(J671:M671)</f>
        <v>316</v>
      </c>
      <c r="O671" s="34">
        <v>1</v>
      </c>
      <c r="P671" s="1">
        <f>INT(O671*(H671+J671+K671))</f>
        <v>249</v>
      </c>
      <c r="Q671" s="1">
        <f>INT(J671*O671*1)</f>
        <v>86</v>
      </c>
      <c r="R671" s="1">
        <f>INT(J671*O671*0.7)</f>
        <v>60</v>
      </c>
      <c r="S671" s="1">
        <f>INT(K671*O671*1)</f>
        <v>63</v>
      </c>
      <c r="T671" s="1">
        <f>INT(K671*O671*0.7)</f>
        <v>44</v>
      </c>
      <c r="U671" s="1">
        <f>INT(L671*O671*1)</f>
        <v>82</v>
      </c>
      <c r="V671" s="1">
        <f>INT(L671*O671*0.7)</f>
        <v>57</v>
      </c>
      <c r="W671" s="1">
        <f>SUM(Q671,S671,U671)</f>
        <v>231</v>
      </c>
    </row>
    <row r="672" spans="2:23" hidden="1">
      <c r="B672" s="26"/>
      <c r="C672" s="16">
        <v>670</v>
      </c>
      <c r="D672" s="26"/>
      <c r="E672" s="26"/>
      <c r="F672" s="2" t="s">
        <v>668</v>
      </c>
      <c r="G672" s="4" t="str">
        <f>VLOOKUP(D672,兵种!B:D,2,0)</f>
        <v>老百姓</v>
      </c>
      <c r="H672" s="18">
        <f>VLOOKUP(D672,兵种!B:D,3,0)</f>
        <v>100</v>
      </c>
      <c r="I672" s="16" t="str">
        <f>VLOOKUP(E672,绝技!B:C,2,0)</f>
        <v>无</v>
      </c>
      <c r="J672" s="31">
        <v>65</v>
      </c>
      <c r="K672" s="31">
        <v>74</v>
      </c>
      <c r="L672" s="31">
        <v>26</v>
      </c>
      <c r="M672" s="33">
        <v>33</v>
      </c>
      <c r="N672" s="1">
        <f>SUM(J672:M672)</f>
        <v>198</v>
      </c>
      <c r="O672" s="34">
        <v>1</v>
      </c>
      <c r="P672" s="1">
        <f>INT(O672*(H672+J672+K672))</f>
        <v>239</v>
      </c>
      <c r="Q672" s="1">
        <f>INT(J672*O672*1)</f>
        <v>65</v>
      </c>
      <c r="R672" s="1">
        <f>INT(J672*O672*0.7)</f>
        <v>45</v>
      </c>
      <c r="S672" s="1">
        <f>INT(K672*O672*1)</f>
        <v>74</v>
      </c>
      <c r="T672" s="1">
        <f>INT(K672*O672*0.7)</f>
        <v>51</v>
      </c>
      <c r="U672" s="1">
        <f>INT(L672*O672*1)</f>
        <v>26</v>
      </c>
      <c r="V672" s="1">
        <f>INT(L672*O672*0.7)</f>
        <v>18</v>
      </c>
      <c r="W672" s="1">
        <f>SUM(Q672,S672,U672)</f>
        <v>165</v>
      </c>
    </row>
    <row r="673" spans="2:23" hidden="1">
      <c r="B673" s="26"/>
      <c r="C673" s="16">
        <v>699</v>
      </c>
      <c r="D673" s="26"/>
      <c r="E673" s="26"/>
      <c r="F673" s="2" t="s">
        <v>669</v>
      </c>
      <c r="G673" s="4" t="str">
        <f>VLOOKUP(D673,兵种!B:D,2,0)</f>
        <v>老百姓</v>
      </c>
      <c r="H673" s="18">
        <f>VLOOKUP(D673,兵种!B:D,3,0)</f>
        <v>100</v>
      </c>
      <c r="I673" s="16" t="str">
        <f>VLOOKUP(E673,绝技!B:C,2,0)</f>
        <v>无</v>
      </c>
      <c r="J673" s="31">
        <v>6</v>
      </c>
      <c r="K673" s="31">
        <v>4</v>
      </c>
      <c r="L673" s="31">
        <v>12</v>
      </c>
      <c r="M673" s="33">
        <v>23</v>
      </c>
      <c r="N673" s="1">
        <f>SUM(J673:M673)</f>
        <v>45</v>
      </c>
      <c r="O673" s="34">
        <v>1</v>
      </c>
      <c r="P673" s="1">
        <f>INT(O673*(H673+J673+K673))</f>
        <v>110</v>
      </c>
      <c r="Q673" s="1">
        <f>INT(J673*O673*1)</f>
        <v>6</v>
      </c>
      <c r="R673" s="1">
        <f>INT(J673*O673*0.7)</f>
        <v>4</v>
      </c>
      <c r="S673" s="1">
        <f>INT(K673*O673*1)</f>
        <v>4</v>
      </c>
      <c r="T673" s="1">
        <f>INT(K673*O673*0.7)</f>
        <v>2</v>
      </c>
      <c r="U673" s="1">
        <f>INT(L673*O673*1)</f>
        <v>12</v>
      </c>
      <c r="V673" s="1">
        <f>INT(L673*O673*0.7)</f>
        <v>8</v>
      </c>
      <c r="W673" s="1">
        <f>SUM(Q673,S673,U673)</f>
        <v>22</v>
      </c>
    </row>
    <row r="674" spans="2:23" hidden="1">
      <c r="B674" s="26"/>
      <c r="C674" s="16">
        <v>700</v>
      </c>
      <c r="D674" s="26"/>
      <c r="E674" s="26"/>
      <c r="F674" s="2" t="s">
        <v>670</v>
      </c>
      <c r="G674" s="4" t="str">
        <f>VLOOKUP(D674,兵种!B:D,2,0)</f>
        <v>老百姓</v>
      </c>
      <c r="H674" s="18">
        <f>VLOOKUP(D674,兵种!B:D,3,0)</f>
        <v>100</v>
      </c>
      <c r="I674" s="16" t="str">
        <f>VLOOKUP(E674,绝技!B:C,2,0)</f>
        <v>无</v>
      </c>
      <c r="J674" s="31">
        <v>3</v>
      </c>
      <c r="K674" s="31">
        <v>5</v>
      </c>
      <c r="L674" s="31">
        <v>9</v>
      </c>
      <c r="M674" s="33">
        <v>4</v>
      </c>
      <c r="N674" s="1">
        <f>SUM(J674:M674)</f>
        <v>21</v>
      </c>
      <c r="O674" s="34">
        <v>1</v>
      </c>
      <c r="P674" s="1">
        <f>INT(O674*(H674+J674+K674))</f>
        <v>108</v>
      </c>
      <c r="Q674" s="1">
        <f>INT(J674*O674*1)</f>
        <v>3</v>
      </c>
      <c r="R674" s="1">
        <f>INT(J674*O674*0.7)</f>
        <v>2</v>
      </c>
      <c r="S674" s="1">
        <f>INT(K674*O674*1)</f>
        <v>5</v>
      </c>
      <c r="T674" s="1">
        <f>INT(K674*O674*0.7)</f>
        <v>3</v>
      </c>
      <c r="U674" s="1">
        <f>INT(L674*O674*1)</f>
        <v>9</v>
      </c>
      <c r="V674" s="1">
        <f>INT(L674*O674*0.7)</f>
        <v>6</v>
      </c>
      <c r="W674" s="1">
        <f>SUM(Q674,S674,U674)</f>
        <v>17</v>
      </c>
    </row>
    <row r="675" spans="2:23" hidden="1">
      <c r="B675" s="26"/>
      <c r="C675" s="16">
        <v>701</v>
      </c>
      <c r="D675" s="26"/>
      <c r="E675" s="26"/>
      <c r="F675" s="2" t="s">
        <v>671</v>
      </c>
      <c r="G675" s="4" t="str">
        <f>VLOOKUP(D675,兵种!B:D,2,0)</f>
        <v>老百姓</v>
      </c>
      <c r="H675" s="18">
        <f>VLOOKUP(D675,兵种!B:D,3,0)</f>
        <v>100</v>
      </c>
      <c r="I675" s="16" t="str">
        <f>VLOOKUP(E675,绝技!B:C,2,0)</f>
        <v>无</v>
      </c>
      <c r="J675" s="31">
        <v>12</v>
      </c>
      <c r="K675" s="31">
        <v>9</v>
      </c>
      <c r="L675" s="31">
        <v>26</v>
      </c>
      <c r="M675" s="33">
        <v>34</v>
      </c>
      <c r="N675" s="1">
        <f>SUM(J675:M675)</f>
        <v>81</v>
      </c>
      <c r="O675" s="34">
        <v>1</v>
      </c>
      <c r="P675" s="1">
        <f>INT(O675*(H675+J675+K675))</f>
        <v>121</v>
      </c>
      <c r="Q675" s="1">
        <f>INT(J675*O675*1)</f>
        <v>12</v>
      </c>
      <c r="R675" s="1">
        <f>INT(J675*O675*0.7)</f>
        <v>8</v>
      </c>
      <c r="S675" s="1">
        <f>INT(K675*O675*1)</f>
        <v>9</v>
      </c>
      <c r="T675" s="1">
        <f>INT(K675*O675*0.7)</f>
        <v>6</v>
      </c>
      <c r="U675" s="1">
        <f>INT(L675*O675*1)</f>
        <v>26</v>
      </c>
      <c r="V675" s="1">
        <f>INT(L675*O675*0.7)</f>
        <v>18</v>
      </c>
      <c r="W675" s="1">
        <f>SUM(Q675,S675,U675)</f>
        <v>47</v>
      </c>
    </row>
    <row r="676" spans="2:23" hidden="1">
      <c r="B676" s="26"/>
      <c r="C676" s="16">
        <v>702</v>
      </c>
      <c r="D676" s="26">
        <v>0</v>
      </c>
      <c r="E676" s="26"/>
      <c r="F676" s="2" t="s">
        <v>672</v>
      </c>
      <c r="G676" s="4" t="str">
        <f>VLOOKUP(D676,兵种!B:D,2,0)</f>
        <v>老百姓</v>
      </c>
      <c r="H676" s="18">
        <f>VLOOKUP(D676,兵种!B:D,3,0)</f>
        <v>100</v>
      </c>
      <c r="I676" s="16" t="str">
        <f>VLOOKUP(E676,绝技!B:C,2,0)</f>
        <v>无</v>
      </c>
      <c r="J676" s="31">
        <v>12</v>
      </c>
      <c r="K676" s="31">
        <v>6</v>
      </c>
      <c r="L676" s="31">
        <v>66</v>
      </c>
      <c r="M676" s="33">
        <v>88</v>
      </c>
      <c r="N676" s="1">
        <f>SUM(J676:M676)</f>
        <v>172</v>
      </c>
      <c r="O676" s="34">
        <v>1</v>
      </c>
      <c r="P676" s="1">
        <f>INT(O676*(H676+J676+K676))</f>
        <v>118</v>
      </c>
      <c r="Q676" s="1">
        <f>INT(J676*O676*1)</f>
        <v>12</v>
      </c>
      <c r="R676" s="1">
        <f>INT(J676*O676*0.7)</f>
        <v>8</v>
      </c>
      <c r="S676" s="1">
        <f>INT(K676*O676*1)</f>
        <v>6</v>
      </c>
      <c r="T676" s="1">
        <f>INT(K676*O676*0.7)</f>
        <v>4</v>
      </c>
      <c r="U676" s="1">
        <f>INT(L676*O676*1)</f>
        <v>66</v>
      </c>
      <c r="V676" s="1">
        <f>INT(L676*O676*0.7)</f>
        <v>46</v>
      </c>
      <c r="W676" s="1">
        <f>SUM(Q676,S676,U676)</f>
        <v>84</v>
      </c>
    </row>
    <row r="677" spans="2:23" hidden="1">
      <c r="B677" s="26"/>
      <c r="C677" s="16">
        <v>703</v>
      </c>
      <c r="D677" s="26"/>
      <c r="E677" s="26"/>
      <c r="F677" s="2" t="s">
        <v>673</v>
      </c>
      <c r="G677" s="4" t="str">
        <f>VLOOKUP(D677,兵种!B:D,2,0)</f>
        <v>老百姓</v>
      </c>
      <c r="H677" s="18">
        <f>VLOOKUP(D677,兵种!B:D,3,0)</f>
        <v>100</v>
      </c>
      <c r="I677" s="16" t="str">
        <f>VLOOKUP(E677,绝技!B:C,2,0)</f>
        <v>无</v>
      </c>
      <c r="J677" s="31">
        <v>8</v>
      </c>
      <c r="K677" s="31">
        <v>7</v>
      </c>
      <c r="L677" s="31">
        <v>68</v>
      </c>
      <c r="M677" s="33">
        <v>72</v>
      </c>
      <c r="N677" s="1">
        <f>SUM(J677:M677)</f>
        <v>155</v>
      </c>
      <c r="O677" s="34">
        <v>1</v>
      </c>
      <c r="P677" s="1">
        <f>INT(O677*(H677+J677+K677))</f>
        <v>115</v>
      </c>
      <c r="Q677" s="1">
        <f>INT(J677*O677*1)</f>
        <v>8</v>
      </c>
      <c r="R677" s="1">
        <f>INT(J677*O677*0.7)</f>
        <v>5</v>
      </c>
      <c r="S677" s="1">
        <f>INT(K677*O677*1)</f>
        <v>7</v>
      </c>
      <c r="T677" s="1">
        <f>INT(K677*O677*0.7)</f>
        <v>4</v>
      </c>
      <c r="U677" s="1">
        <f>INT(L677*O677*1)</f>
        <v>68</v>
      </c>
      <c r="V677" s="1">
        <f>INT(L677*O677*0.7)</f>
        <v>47</v>
      </c>
      <c r="W677" s="1">
        <f>SUM(Q677,S677,U677)</f>
        <v>83</v>
      </c>
    </row>
    <row r="678" spans="2:23" hidden="1">
      <c r="B678" s="26"/>
      <c r="C678" s="16">
        <v>704</v>
      </c>
      <c r="D678" s="26"/>
      <c r="E678" s="26"/>
      <c r="F678" s="2" t="s">
        <v>674</v>
      </c>
      <c r="G678" s="4" t="str">
        <f>VLOOKUP(D678,兵种!B:D,2,0)</f>
        <v>老百姓</v>
      </c>
      <c r="H678" s="18">
        <f>VLOOKUP(D678,兵种!B:D,3,0)</f>
        <v>100</v>
      </c>
      <c r="I678" s="16" t="str">
        <f>VLOOKUP(E678,绝技!B:C,2,0)</f>
        <v>无</v>
      </c>
      <c r="J678" s="31">
        <v>13</v>
      </c>
      <c r="K678" s="31">
        <v>9</v>
      </c>
      <c r="L678" s="31">
        <v>72</v>
      </c>
      <c r="M678" s="33">
        <v>62</v>
      </c>
      <c r="N678" s="1">
        <f>SUM(J678:M678)</f>
        <v>156</v>
      </c>
      <c r="O678" s="34">
        <v>1</v>
      </c>
      <c r="P678" s="1">
        <f>INT(O678*(H678+J678+K678))</f>
        <v>122</v>
      </c>
      <c r="Q678" s="1">
        <f>INT(J678*O678*1)</f>
        <v>13</v>
      </c>
      <c r="R678" s="1">
        <f>INT(J678*O678*0.7)</f>
        <v>9</v>
      </c>
      <c r="S678" s="1">
        <f>INT(K678*O678*1)</f>
        <v>9</v>
      </c>
      <c r="T678" s="1">
        <f>INT(K678*O678*0.7)</f>
        <v>6</v>
      </c>
      <c r="U678" s="1">
        <f>INT(L678*O678*1)</f>
        <v>72</v>
      </c>
      <c r="V678" s="1">
        <f>INT(L678*O678*0.7)</f>
        <v>50</v>
      </c>
      <c r="W678" s="1">
        <f>SUM(Q678,S678,U678)</f>
        <v>94</v>
      </c>
    </row>
    <row r="679" spans="2:23" hidden="1">
      <c r="B679" s="26"/>
      <c r="C679" s="16">
        <v>705</v>
      </c>
      <c r="D679" s="26">
        <v>6</v>
      </c>
      <c r="E679" s="26"/>
      <c r="F679" s="2" t="s">
        <v>675</v>
      </c>
      <c r="G679" s="4" t="str">
        <f>VLOOKUP(D679,兵种!B:D,2,0)</f>
        <v>谋略家</v>
      </c>
      <c r="H679" s="18">
        <f>VLOOKUP(D679,兵种!B:D,3,0)</f>
        <v>150</v>
      </c>
      <c r="I679" s="16" t="str">
        <f>VLOOKUP(E679,绝技!B:C,2,0)</f>
        <v>无</v>
      </c>
      <c r="J679" s="31">
        <v>16</v>
      </c>
      <c r="K679" s="31">
        <v>11</v>
      </c>
      <c r="L679" s="31">
        <v>74</v>
      </c>
      <c r="M679" s="33">
        <v>93</v>
      </c>
      <c r="N679" s="1">
        <f>SUM(J679:M679)</f>
        <v>194</v>
      </c>
      <c r="O679" s="34">
        <v>1</v>
      </c>
      <c r="P679" s="1">
        <f>INT(O679*(H679+J679+K679))</f>
        <v>177</v>
      </c>
      <c r="Q679" s="1">
        <f>INT(J679*O679*1)</f>
        <v>16</v>
      </c>
      <c r="R679" s="1">
        <f>INT(J679*O679*0.7)</f>
        <v>11</v>
      </c>
      <c r="S679" s="1">
        <f>INT(K679*O679*1)</f>
        <v>11</v>
      </c>
      <c r="T679" s="1">
        <f>INT(K679*O679*0.7)</f>
        <v>7</v>
      </c>
      <c r="U679" s="1">
        <f>INT(L679*O679*1)</f>
        <v>74</v>
      </c>
      <c r="V679" s="1">
        <f>INT(L679*O679*0.7)</f>
        <v>51</v>
      </c>
      <c r="W679" s="1">
        <f>SUM(Q679,S679,U679)</f>
        <v>101</v>
      </c>
    </row>
    <row r="680" spans="2:23" hidden="1">
      <c r="B680" s="26"/>
      <c r="C680" s="16">
        <v>706</v>
      </c>
      <c r="D680" s="26">
        <v>5</v>
      </c>
      <c r="E680" s="26"/>
      <c r="F680" s="2" t="s">
        <v>676</v>
      </c>
      <c r="G680" s="4" t="str">
        <f>VLOOKUP(D680,兵种!B:D,2,0)</f>
        <v>霹雳车</v>
      </c>
      <c r="H680" s="18">
        <f>VLOOKUP(D680,兵种!B:D,3,0)</f>
        <v>100</v>
      </c>
      <c r="I680" s="16" t="str">
        <f>VLOOKUP(E680,绝技!B:C,2,0)</f>
        <v>无</v>
      </c>
      <c r="J680" s="31">
        <v>10</v>
      </c>
      <c r="K680" s="31">
        <v>10</v>
      </c>
      <c r="L680" s="31">
        <v>94</v>
      </c>
      <c r="M680" s="33">
        <v>23</v>
      </c>
      <c r="N680" s="1">
        <f>SUM(J680:M680)</f>
        <v>137</v>
      </c>
      <c r="O680" s="34">
        <v>1</v>
      </c>
      <c r="P680" s="1">
        <f>INT(O680*(H680+J680+K680))</f>
        <v>120</v>
      </c>
      <c r="Q680" s="1">
        <f>INT(J680*O680*1)</f>
        <v>10</v>
      </c>
      <c r="R680" s="1">
        <f>INT(J680*O680*0.7)</f>
        <v>7</v>
      </c>
      <c r="S680" s="1">
        <f>INT(K680*O680*1)</f>
        <v>10</v>
      </c>
      <c r="T680" s="1">
        <f>INT(K680*O680*0.7)</f>
        <v>7</v>
      </c>
      <c r="U680" s="1">
        <f>INT(L680*O680*1)</f>
        <v>94</v>
      </c>
      <c r="V680" s="1">
        <f>INT(L680*O680*0.7)</f>
        <v>65</v>
      </c>
      <c r="W680" s="1">
        <f>SUM(Q680,S680,U680)</f>
        <v>114</v>
      </c>
    </row>
    <row r="681" spans="2:23" hidden="1">
      <c r="B681" s="26"/>
      <c r="C681" s="16">
        <v>707</v>
      </c>
      <c r="D681" s="26">
        <v>5</v>
      </c>
      <c r="E681" s="26"/>
      <c r="F681" s="2" t="s">
        <v>677</v>
      </c>
      <c r="G681" s="4" t="str">
        <f>VLOOKUP(D681,兵种!B:D,2,0)</f>
        <v>霹雳车</v>
      </c>
      <c r="H681" s="18">
        <f>VLOOKUP(D681,兵种!B:D,3,0)</f>
        <v>100</v>
      </c>
      <c r="I681" s="16" t="str">
        <f>VLOOKUP(E681,绝技!B:C,2,0)</f>
        <v>无</v>
      </c>
      <c r="J681" s="31">
        <v>21</v>
      </c>
      <c r="K681" s="31">
        <v>8</v>
      </c>
      <c r="L681" s="31">
        <v>90</v>
      </c>
      <c r="M681" s="33">
        <v>92</v>
      </c>
      <c r="N681" s="1">
        <f>SUM(J681:M681)</f>
        <v>211</v>
      </c>
      <c r="O681" s="34">
        <v>1</v>
      </c>
      <c r="P681" s="1">
        <f>INT(O681*(H681+J681+K681))</f>
        <v>129</v>
      </c>
      <c r="Q681" s="1">
        <f>INT(J681*O681*1)</f>
        <v>21</v>
      </c>
      <c r="R681" s="1">
        <f>INT(J681*O681*0.7)</f>
        <v>14</v>
      </c>
      <c r="S681" s="1">
        <f>INT(K681*O681*1)</f>
        <v>8</v>
      </c>
      <c r="T681" s="1">
        <f>INT(K681*O681*0.7)</f>
        <v>5</v>
      </c>
      <c r="U681" s="1">
        <f>INT(L681*O681*1)</f>
        <v>90</v>
      </c>
      <c r="V681" s="1">
        <f>INT(L681*O681*0.7)</f>
        <v>63</v>
      </c>
      <c r="W681" s="1">
        <f>SUM(Q681,S681,U681)</f>
        <v>119</v>
      </c>
    </row>
    <row r="682" spans="2:23" hidden="1">
      <c r="B682" s="26"/>
      <c r="C682" s="16">
        <v>708</v>
      </c>
      <c r="D682" s="26">
        <v>6</v>
      </c>
      <c r="E682" s="26"/>
      <c r="F682" s="2" t="s">
        <v>678</v>
      </c>
      <c r="G682" s="4" t="str">
        <f>VLOOKUP(D682,兵种!B:D,2,0)</f>
        <v>谋略家</v>
      </c>
      <c r="H682" s="18">
        <f>VLOOKUP(D682,兵种!B:D,3,0)</f>
        <v>150</v>
      </c>
      <c r="I682" s="16" t="str">
        <f>VLOOKUP(E682,绝技!B:C,2,0)</f>
        <v>无</v>
      </c>
      <c r="J682" s="31">
        <v>3</v>
      </c>
      <c r="K682" s="31">
        <v>6</v>
      </c>
      <c r="L682" s="31">
        <v>83</v>
      </c>
      <c r="M682" s="33">
        <v>76</v>
      </c>
      <c r="N682" s="1">
        <f>SUM(J682:M682)</f>
        <v>168</v>
      </c>
      <c r="O682" s="34">
        <v>1</v>
      </c>
      <c r="P682" s="1">
        <f>INT(O682*(H682+J682+K682))</f>
        <v>159</v>
      </c>
      <c r="Q682" s="1">
        <f>INT(J682*O682*1)</f>
        <v>3</v>
      </c>
      <c r="R682" s="1">
        <f>INT(J682*O682*0.7)</f>
        <v>2</v>
      </c>
      <c r="S682" s="1">
        <f>INT(K682*O682*1)</f>
        <v>6</v>
      </c>
      <c r="T682" s="1">
        <f>INT(K682*O682*0.7)</f>
        <v>4</v>
      </c>
      <c r="U682" s="1">
        <f>INT(L682*O682*1)</f>
        <v>83</v>
      </c>
      <c r="V682" s="1">
        <f>INT(L682*O682*0.7)</f>
        <v>58</v>
      </c>
      <c r="W682" s="1">
        <f>SUM(Q682,S682,U682)</f>
        <v>92</v>
      </c>
    </row>
    <row r="683" spans="2:23" hidden="1">
      <c r="B683" s="26"/>
      <c r="C683" s="16">
        <v>709</v>
      </c>
      <c r="D683" s="26"/>
      <c r="E683" s="26"/>
      <c r="F683" s="2" t="s">
        <v>679</v>
      </c>
      <c r="G683" s="4" t="str">
        <f>VLOOKUP(D683,兵种!B:D,2,0)</f>
        <v>老百姓</v>
      </c>
      <c r="H683" s="18">
        <f>VLOOKUP(D683,兵种!B:D,3,0)</f>
        <v>100</v>
      </c>
      <c r="I683" s="16" t="str">
        <f>VLOOKUP(E683,绝技!B:C,2,0)</f>
        <v>无</v>
      </c>
      <c r="J683" s="31">
        <v>8</v>
      </c>
      <c r="K683" s="31">
        <v>8</v>
      </c>
      <c r="L683" s="31">
        <v>64</v>
      </c>
      <c r="M683" s="33">
        <v>78</v>
      </c>
      <c r="N683" s="1">
        <f>SUM(J683:M683)</f>
        <v>158</v>
      </c>
      <c r="O683" s="34">
        <v>1</v>
      </c>
      <c r="P683" s="1">
        <f>INT(O683*(H683+J683+K683))</f>
        <v>116</v>
      </c>
      <c r="Q683" s="1">
        <f>INT(J683*O683*1)</f>
        <v>8</v>
      </c>
      <c r="R683" s="1">
        <f>INT(J683*O683*0.7)</f>
        <v>5</v>
      </c>
      <c r="S683" s="1">
        <f>INT(K683*O683*1)</f>
        <v>8</v>
      </c>
      <c r="T683" s="1">
        <f>INT(K683*O683*0.7)</f>
        <v>5</v>
      </c>
      <c r="U683" s="1">
        <f>INT(L683*O683*1)</f>
        <v>64</v>
      </c>
      <c r="V683" s="1">
        <f>INT(L683*O683*0.7)</f>
        <v>44</v>
      </c>
      <c r="W683" s="1">
        <f>SUM(Q683,S683,U683)</f>
        <v>80</v>
      </c>
    </row>
    <row r="684" spans="2:23" hidden="1">
      <c r="B684" s="26"/>
      <c r="C684" s="16">
        <v>710</v>
      </c>
      <c r="D684" s="26"/>
      <c r="E684" s="26"/>
      <c r="F684" s="2" t="s">
        <v>680</v>
      </c>
      <c r="G684" s="4" t="str">
        <f>VLOOKUP(D684,兵种!B:D,2,0)</f>
        <v>老百姓</v>
      </c>
      <c r="H684" s="18">
        <f>VLOOKUP(D684,兵种!B:D,3,0)</f>
        <v>100</v>
      </c>
      <c r="I684" s="16" t="str">
        <f>VLOOKUP(E684,绝技!B:C,2,0)</f>
        <v>无</v>
      </c>
      <c r="J684" s="31">
        <v>12</v>
      </c>
      <c r="K684" s="31">
        <v>6</v>
      </c>
      <c r="L684" s="31">
        <v>66</v>
      </c>
      <c r="M684" s="33">
        <v>74</v>
      </c>
      <c r="N684" s="1">
        <f>SUM(J684:M684)</f>
        <v>158</v>
      </c>
      <c r="O684" s="34">
        <v>1</v>
      </c>
      <c r="P684" s="1">
        <f>INT(O684*(H684+J684+K684))</f>
        <v>118</v>
      </c>
      <c r="Q684" s="1">
        <f>INT(J684*O684*1)</f>
        <v>12</v>
      </c>
      <c r="R684" s="1">
        <f>INT(J684*O684*0.7)</f>
        <v>8</v>
      </c>
      <c r="S684" s="1">
        <f>INT(K684*O684*1)</f>
        <v>6</v>
      </c>
      <c r="T684" s="1">
        <f>INT(K684*O684*0.7)</f>
        <v>4</v>
      </c>
      <c r="U684" s="1">
        <f>INT(L684*O684*1)</f>
        <v>66</v>
      </c>
      <c r="V684" s="1">
        <f>INT(L684*O684*0.7)</f>
        <v>46</v>
      </c>
      <c r="W684" s="1">
        <f>SUM(Q684,S684,U684)</f>
        <v>84</v>
      </c>
    </row>
    <row r="685" spans="2:23" hidden="1">
      <c r="B685" s="26"/>
      <c r="C685" s="16">
        <v>711</v>
      </c>
      <c r="D685" s="26">
        <v>6</v>
      </c>
      <c r="E685" s="26"/>
      <c r="F685" s="2" t="s">
        <v>681</v>
      </c>
      <c r="G685" s="4" t="str">
        <f>VLOOKUP(D685,兵种!B:D,2,0)</f>
        <v>谋略家</v>
      </c>
      <c r="H685" s="18">
        <f>VLOOKUP(D685,兵种!B:D,3,0)</f>
        <v>150</v>
      </c>
      <c r="I685" s="16" t="str">
        <f>VLOOKUP(E685,绝技!B:C,2,0)</f>
        <v>无</v>
      </c>
      <c r="J685" s="31">
        <v>1</v>
      </c>
      <c r="K685" s="31">
        <v>1</v>
      </c>
      <c r="L685" s="31">
        <v>87</v>
      </c>
      <c r="M685" s="33">
        <v>1</v>
      </c>
      <c r="N685" s="1">
        <f>SUM(J685:M685)</f>
        <v>90</v>
      </c>
      <c r="O685" s="34">
        <v>1</v>
      </c>
      <c r="P685" s="1">
        <f>INT(O685*(H685+J685+K685))</f>
        <v>152</v>
      </c>
      <c r="Q685" s="1">
        <f>INT(J685*O685*1)</f>
        <v>1</v>
      </c>
      <c r="R685" s="1">
        <f>INT(J685*O685*0.7)</f>
        <v>0</v>
      </c>
      <c r="S685" s="1">
        <f>INT(K685*O685*1)</f>
        <v>1</v>
      </c>
      <c r="T685" s="1">
        <f>INT(K685*O685*0.7)</f>
        <v>0</v>
      </c>
      <c r="U685" s="1">
        <f>INT(L685*O685*1)</f>
        <v>87</v>
      </c>
      <c r="V685" s="1">
        <f>INT(L685*O685*0.7)</f>
        <v>60</v>
      </c>
      <c r="W685" s="1">
        <f>SUM(Q685,S685,U685)</f>
        <v>89</v>
      </c>
    </row>
    <row r="686" spans="2:23">
      <c r="B686" s="26" t="s">
        <v>815</v>
      </c>
      <c r="C686" s="16">
        <v>801</v>
      </c>
      <c r="D686" s="26">
        <v>1</v>
      </c>
      <c r="E686" s="26">
        <v>0</v>
      </c>
      <c r="F686" s="4" t="s">
        <v>803</v>
      </c>
      <c r="G686" s="4" t="str">
        <f>VLOOKUP(D686,兵种!B:D,2,0)</f>
        <v>近卫军</v>
      </c>
      <c r="H686" s="18">
        <f>VLOOKUP(D686,兵种!B:D,3,0)</f>
        <v>250</v>
      </c>
      <c r="I686" s="16" t="str">
        <f>VLOOKUP(E686,绝技!B:C,2,0)</f>
        <v>无</v>
      </c>
      <c r="J686" s="31">
        <v>60</v>
      </c>
      <c r="K686" s="31">
        <v>60</v>
      </c>
      <c r="L686" s="31">
        <v>30</v>
      </c>
      <c r="M686" s="33">
        <v>0</v>
      </c>
      <c r="N686" s="1">
        <f>SUM(J686:M686)</f>
        <v>150</v>
      </c>
      <c r="O686" s="34">
        <v>1</v>
      </c>
      <c r="P686" s="1">
        <f>INT(O686*(H686+J686+K686))</f>
        <v>370</v>
      </c>
      <c r="Q686" s="1">
        <f>INT(J686*O686*1)</f>
        <v>60</v>
      </c>
      <c r="R686" s="1">
        <f>INT(J686*O686*0.7)</f>
        <v>42</v>
      </c>
      <c r="S686" s="1">
        <f>INT(K686*O686*1)</f>
        <v>60</v>
      </c>
      <c r="T686" s="1">
        <f>INT(K686*O686*0.7)</f>
        <v>42</v>
      </c>
      <c r="U686" s="1">
        <f>INT(L686*O686*1)</f>
        <v>30</v>
      </c>
      <c r="V686" s="1">
        <f>INT(L686*O686*0.7)</f>
        <v>21</v>
      </c>
      <c r="W686" s="1">
        <f>SUM(Q686,S686,U686)</f>
        <v>150</v>
      </c>
    </row>
    <row r="687" spans="2:23">
      <c r="B687" s="26" t="s">
        <v>815</v>
      </c>
      <c r="C687" s="16">
        <v>802</v>
      </c>
      <c r="D687" s="26">
        <v>2</v>
      </c>
      <c r="E687" s="26">
        <v>0</v>
      </c>
      <c r="F687" s="4" t="s">
        <v>802</v>
      </c>
      <c r="G687" s="4" t="str">
        <f>VLOOKUP(D687,兵种!B:D,2,0)</f>
        <v>亲卫队</v>
      </c>
      <c r="H687" s="18">
        <f>VLOOKUP(D687,兵种!B:D,3,0)</f>
        <v>200</v>
      </c>
      <c r="I687" s="16" t="str">
        <f>VLOOKUP(E687,绝技!B:C,2,0)</f>
        <v>无</v>
      </c>
      <c r="J687" s="31">
        <v>60</v>
      </c>
      <c r="K687" s="31">
        <v>70</v>
      </c>
      <c r="L687" s="31">
        <v>30</v>
      </c>
      <c r="M687" s="33">
        <v>0</v>
      </c>
      <c r="N687" s="1">
        <f>SUM(J687:M687)</f>
        <v>160</v>
      </c>
      <c r="O687" s="34">
        <v>1</v>
      </c>
      <c r="P687" s="1">
        <f>INT(O687*(H687+J687+K687))</f>
        <v>330</v>
      </c>
      <c r="Q687" s="1">
        <f>INT(J687*O687*1)</f>
        <v>60</v>
      </c>
      <c r="R687" s="1">
        <f>INT(J687*O687*0.7)</f>
        <v>42</v>
      </c>
      <c r="S687" s="1">
        <f>INT(K687*O687*1)</f>
        <v>70</v>
      </c>
      <c r="T687" s="1">
        <f>INT(K687*O687*0.7)</f>
        <v>49</v>
      </c>
      <c r="U687" s="1">
        <f>INT(L687*O687*1)</f>
        <v>30</v>
      </c>
      <c r="V687" s="1">
        <f>INT(L687*O687*0.7)</f>
        <v>21</v>
      </c>
      <c r="W687" s="1">
        <f>SUM(Q687,S687,U687)</f>
        <v>160</v>
      </c>
    </row>
    <row r="688" spans="2:23">
      <c r="B688" s="26" t="s">
        <v>815</v>
      </c>
      <c r="C688" s="16">
        <v>803</v>
      </c>
      <c r="D688" s="26">
        <v>3</v>
      </c>
      <c r="E688" s="26">
        <v>0</v>
      </c>
      <c r="F688" s="4" t="s">
        <v>801</v>
      </c>
      <c r="G688" s="4" t="str">
        <f>VLOOKUP(D688,兵种!B:D,2,0)</f>
        <v>战弓骑</v>
      </c>
      <c r="H688" s="18">
        <f>VLOOKUP(D688,兵种!B:D,3,0)</f>
        <v>200</v>
      </c>
      <c r="I688" s="16" t="str">
        <f>VLOOKUP(E688,绝技!B:C,2,0)</f>
        <v>无</v>
      </c>
      <c r="J688" s="31">
        <v>60</v>
      </c>
      <c r="K688" s="31">
        <v>60</v>
      </c>
      <c r="L688" s="31">
        <v>30</v>
      </c>
      <c r="M688" s="33">
        <v>0</v>
      </c>
      <c r="N688" s="1">
        <f>SUM(J688:M688)</f>
        <v>150</v>
      </c>
      <c r="O688" s="34">
        <v>1</v>
      </c>
      <c r="P688" s="1">
        <f>INT(O688*(H688+J688+K688))</f>
        <v>320</v>
      </c>
      <c r="Q688" s="1">
        <f>INT(J688*O688*1)</f>
        <v>60</v>
      </c>
      <c r="R688" s="1">
        <f>INT(J688*O688*0.7)</f>
        <v>42</v>
      </c>
      <c r="S688" s="1">
        <f>INT(K688*O688*1)</f>
        <v>60</v>
      </c>
      <c r="T688" s="1">
        <f>INT(K688*O688*0.7)</f>
        <v>42</v>
      </c>
      <c r="U688" s="1">
        <f>INT(L688*O688*1)</f>
        <v>30</v>
      </c>
      <c r="V688" s="1">
        <f>INT(L688*O688*0.7)</f>
        <v>21</v>
      </c>
      <c r="W688" s="1">
        <f>SUM(Q688,S688,U688)</f>
        <v>150</v>
      </c>
    </row>
    <row r="689" spans="2:23">
      <c r="B689" s="26" t="s">
        <v>815</v>
      </c>
      <c r="C689" s="16">
        <v>804</v>
      </c>
      <c r="D689" s="26">
        <v>4</v>
      </c>
      <c r="E689" s="26">
        <v>0</v>
      </c>
      <c r="F689" s="4" t="s">
        <v>800</v>
      </c>
      <c r="G689" s="4" t="str">
        <f>VLOOKUP(D689,兵种!B:D,2,0)</f>
        <v>弓弩手</v>
      </c>
      <c r="H689" s="18">
        <f>VLOOKUP(D689,兵种!B:D,3,0)</f>
        <v>150</v>
      </c>
      <c r="I689" s="16" t="str">
        <f>VLOOKUP(E689,绝技!B:C,2,0)</f>
        <v>无</v>
      </c>
      <c r="J689" s="31">
        <v>60</v>
      </c>
      <c r="K689" s="31">
        <v>60</v>
      </c>
      <c r="L689" s="31">
        <v>30</v>
      </c>
      <c r="M689" s="33">
        <v>0</v>
      </c>
      <c r="N689" s="1">
        <f>SUM(J689:M689)</f>
        <v>150</v>
      </c>
      <c r="O689" s="34">
        <v>1</v>
      </c>
      <c r="P689" s="1">
        <f>INT(O689*(H689+J689+K689))</f>
        <v>270</v>
      </c>
      <c r="Q689" s="1">
        <f>INT(J689*O689*1)</f>
        <v>60</v>
      </c>
      <c r="R689" s="1">
        <f>INT(J689*O689*0.7)</f>
        <v>42</v>
      </c>
      <c r="S689" s="1">
        <f>INT(K689*O689*1)</f>
        <v>60</v>
      </c>
      <c r="T689" s="1">
        <f>INT(K689*O689*0.7)</f>
        <v>42</v>
      </c>
      <c r="U689" s="1">
        <f>INT(L689*O689*1)</f>
        <v>30</v>
      </c>
      <c r="V689" s="1">
        <f>INT(L689*O689*0.7)</f>
        <v>21</v>
      </c>
      <c r="W689" s="1">
        <f>SUM(Q689,S689,U689)</f>
        <v>150</v>
      </c>
    </row>
    <row r="690" spans="2:23">
      <c r="B690" s="27" t="s">
        <v>817</v>
      </c>
      <c r="C690" s="16">
        <v>805</v>
      </c>
      <c r="D690" s="26">
        <v>5</v>
      </c>
      <c r="E690" s="26">
        <v>0</v>
      </c>
      <c r="F690" s="4" t="s">
        <v>796</v>
      </c>
      <c r="G690" s="4" t="str">
        <f>VLOOKUP(D690,兵种!B:D,2,0)</f>
        <v>霹雳车</v>
      </c>
      <c r="H690" s="18">
        <f>VLOOKUP(D690,兵种!B:D,3,0)</f>
        <v>100</v>
      </c>
      <c r="I690" s="16" t="str">
        <f>VLOOKUP(E690,绝技!B:C,2,0)</f>
        <v>无</v>
      </c>
      <c r="J690" s="31">
        <v>60</v>
      </c>
      <c r="K690" s="31">
        <v>50</v>
      </c>
      <c r="L690" s="31">
        <v>30</v>
      </c>
      <c r="M690" s="33">
        <v>0</v>
      </c>
      <c r="N690" s="1">
        <f>SUM(J690:M690)</f>
        <v>140</v>
      </c>
      <c r="O690" s="34">
        <v>1</v>
      </c>
      <c r="P690" s="1">
        <f>INT(O690*(H690+J690+K690))</f>
        <v>210</v>
      </c>
      <c r="Q690" s="1">
        <f>INT(J690*O690*1)</f>
        <v>60</v>
      </c>
      <c r="R690" s="1">
        <f>INT(J690*O690*0.7)</f>
        <v>42</v>
      </c>
      <c r="S690" s="1">
        <f>INT(K690*O690*1)</f>
        <v>50</v>
      </c>
      <c r="T690" s="1">
        <f>INT(K690*O690*0.7)</f>
        <v>35</v>
      </c>
      <c r="U690" s="1">
        <f>INT(L690*O690*1)</f>
        <v>30</v>
      </c>
      <c r="V690" s="1">
        <f>INT(L690*O690*0.7)</f>
        <v>21</v>
      </c>
      <c r="W690" s="1">
        <f>SUM(Q690,S690,U690)</f>
        <v>140</v>
      </c>
    </row>
    <row r="691" spans="2:23">
      <c r="B691" s="26" t="s">
        <v>815</v>
      </c>
      <c r="C691" s="16">
        <v>806</v>
      </c>
      <c r="D691" s="26">
        <v>6</v>
      </c>
      <c r="E691" s="26">
        <v>0</v>
      </c>
      <c r="F691" s="4" t="s">
        <v>818</v>
      </c>
      <c r="G691" s="4" t="str">
        <f>VLOOKUP(D691,兵种!B:D,2,0)</f>
        <v>谋略家</v>
      </c>
      <c r="H691" s="18">
        <f>VLOOKUP(D691,兵种!B:D,3,0)</f>
        <v>150</v>
      </c>
      <c r="I691" s="16" t="str">
        <f>VLOOKUP(E691,绝技!B:C,2,0)</f>
        <v>无</v>
      </c>
      <c r="J691" s="31">
        <v>60</v>
      </c>
      <c r="K691" s="31">
        <v>30</v>
      </c>
      <c r="L691" s="31">
        <v>70</v>
      </c>
      <c r="M691" s="33">
        <v>0</v>
      </c>
      <c r="N691" s="1">
        <f>SUM(J691:M691)</f>
        <v>160</v>
      </c>
      <c r="O691" s="34">
        <v>1</v>
      </c>
      <c r="P691" s="1">
        <f>INT(O691*(H691+J691+K691))</f>
        <v>240</v>
      </c>
      <c r="Q691" s="1">
        <f>INT(J691*O691*1)</f>
        <v>60</v>
      </c>
      <c r="R691" s="1">
        <f>INT(J691*O691*0.7)</f>
        <v>42</v>
      </c>
      <c r="S691" s="1">
        <f>INT(K691*O691*1)</f>
        <v>30</v>
      </c>
      <c r="T691" s="1">
        <f>INT(K691*O691*0.7)</f>
        <v>21</v>
      </c>
      <c r="U691" s="1">
        <f>INT(L691*O691*1)</f>
        <v>70</v>
      </c>
      <c r="V691" s="1">
        <f>INT(L691*O691*0.7)</f>
        <v>49</v>
      </c>
      <c r="W691" s="1">
        <f>SUM(Q691,S691,U691)</f>
        <v>160</v>
      </c>
    </row>
    <row r="693" spans="2:23" ht="13.5" customHeight="1">
      <c r="B693" s="35" t="s">
        <v>907</v>
      </c>
      <c r="C693" s="35"/>
      <c r="D693" s="35"/>
      <c r="E693" s="35"/>
      <c r="F693" s="35"/>
    </row>
    <row r="694" spans="2:23">
      <c r="B694" s="35" t="s">
        <v>906</v>
      </c>
      <c r="C694" s="35"/>
      <c r="D694" s="35"/>
      <c r="E694" s="35"/>
      <c r="F694" s="35"/>
    </row>
    <row r="695" spans="2:23">
      <c r="B695" s="36" t="s">
        <v>908</v>
      </c>
      <c r="C695" s="36"/>
      <c r="D695" s="36"/>
      <c r="E695" s="36"/>
      <c r="F695" s="36"/>
    </row>
  </sheetData>
  <sheetProtection selectLockedCells="1" sort="0" autoFilter="0" pivotTables="0"/>
  <autoFilter ref="B2:W691">
    <filterColumn colId="0">
      <customFilters>
        <customFilter operator="notEqual" val=" "/>
      </customFilters>
    </filterColumn>
    <filterColumn colId="3"/>
    <filterColumn colId="4"/>
    <sortState ref="B3:Z691">
      <sortCondition ref="C2:C691"/>
    </sortState>
  </autoFilter>
  <mergeCells count="3">
    <mergeCell ref="B693:F693"/>
    <mergeCell ref="B694:F694"/>
    <mergeCell ref="B695:F695"/>
  </mergeCells>
  <phoneticPr fontId="1" type="noConversion"/>
  <dataValidations count="3">
    <dataValidation showInputMessage="1" showErrorMessage="1" sqref="G3:H691"/>
    <dataValidation type="whole" showInputMessage="1" showErrorMessage="1" sqref="D3:D691">
      <formula1>0</formula1>
      <formula2>6</formula2>
    </dataValidation>
    <dataValidation type="whole" showInputMessage="1" showErrorMessage="1" sqref="E3:E691">
      <formula1>0</formula1>
      <formula2>50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53"/>
  <sheetViews>
    <sheetView tabSelected="1" topLeftCell="A41" workbookViewId="0">
      <selection activeCell="H49" sqref="H49"/>
    </sheetView>
  </sheetViews>
  <sheetFormatPr defaultRowHeight="13.5"/>
  <cols>
    <col min="5" max="6" width="9.75" bestFit="1" customWidth="1"/>
    <col min="7" max="7" width="9.75" customWidth="1"/>
    <col min="8" max="8" width="33.875" customWidth="1"/>
    <col min="9" max="9" width="38.375" customWidth="1"/>
    <col min="10" max="10" width="9.75" bestFit="1" customWidth="1"/>
  </cols>
  <sheetData>
    <row r="2" spans="2:10">
      <c r="B2" s="5" t="s">
        <v>0</v>
      </c>
      <c r="C2" s="5" t="s">
        <v>696</v>
      </c>
      <c r="D2" s="5" t="s">
        <v>772</v>
      </c>
      <c r="E2" s="5" t="s">
        <v>697</v>
      </c>
      <c r="F2" s="5" t="s">
        <v>698</v>
      </c>
      <c r="G2" s="5" t="s">
        <v>773</v>
      </c>
      <c r="H2" s="5" t="s">
        <v>845</v>
      </c>
      <c r="I2" s="5" t="s">
        <v>813</v>
      </c>
      <c r="J2" s="5" t="s">
        <v>774</v>
      </c>
    </row>
    <row r="3" spans="2:10">
      <c r="B3" s="6">
        <v>0</v>
      </c>
      <c r="C3" s="15" t="s">
        <v>808</v>
      </c>
      <c r="D3" s="6"/>
      <c r="E3" s="8"/>
      <c r="F3" s="9"/>
      <c r="G3" s="6"/>
      <c r="H3" s="12"/>
      <c r="I3" s="10"/>
      <c r="J3" s="11"/>
    </row>
    <row r="4" spans="2:10" ht="40.5">
      <c r="B4" s="6">
        <v>1</v>
      </c>
      <c r="C4" s="7" t="s">
        <v>699</v>
      </c>
      <c r="D4" s="6" t="s">
        <v>703</v>
      </c>
      <c r="E4" s="8" t="s">
        <v>700</v>
      </c>
      <c r="F4" s="9" t="s">
        <v>694</v>
      </c>
      <c r="G4" s="6">
        <v>0</v>
      </c>
      <c r="H4" s="12" t="s">
        <v>846</v>
      </c>
      <c r="I4" s="12" t="s">
        <v>938</v>
      </c>
      <c r="J4" s="11" t="s">
        <v>719</v>
      </c>
    </row>
    <row r="5" spans="2:10" ht="40.5">
      <c r="B5" s="6">
        <v>2</v>
      </c>
      <c r="C5" s="7" t="s">
        <v>693</v>
      </c>
      <c r="D5" s="6" t="s">
        <v>703</v>
      </c>
      <c r="E5" s="8" t="s">
        <v>700</v>
      </c>
      <c r="F5" s="9" t="s">
        <v>694</v>
      </c>
      <c r="G5" s="6">
        <v>0</v>
      </c>
      <c r="H5" s="12" t="s">
        <v>847</v>
      </c>
      <c r="I5" s="12" t="s">
        <v>939</v>
      </c>
      <c r="J5" s="11" t="s">
        <v>775</v>
      </c>
    </row>
    <row r="6" spans="2:10" ht="40.5">
      <c r="B6" s="6">
        <v>3</v>
      </c>
      <c r="C6" s="7" t="s">
        <v>695</v>
      </c>
      <c r="D6" s="6" t="s">
        <v>703</v>
      </c>
      <c r="E6" s="8" t="s">
        <v>701</v>
      </c>
      <c r="F6" s="9" t="s">
        <v>702</v>
      </c>
      <c r="G6" s="6">
        <v>0.6</v>
      </c>
      <c r="H6" s="12" t="s">
        <v>849</v>
      </c>
      <c r="I6" s="12" t="s">
        <v>848</v>
      </c>
      <c r="J6" s="7" t="s">
        <v>776</v>
      </c>
    </row>
    <row r="7" spans="2:10" ht="40.5">
      <c r="B7" s="6">
        <v>4</v>
      </c>
      <c r="C7" s="7" t="s">
        <v>746</v>
      </c>
      <c r="D7" s="6" t="s">
        <v>703</v>
      </c>
      <c r="E7" s="8" t="s">
        <v>714</v>
      </c>
      <c r="F7" s="8" t="s">
        <v>706</v>
      </c>
      <c r="G7" s="6">
        <v>1</v>
      </c>
      <c r="H7" s="12" t="s">
        <v>851</v>
      </c>
      <c r="I7" s="12" t="s">
        <v>850</v>
      </c>
      <c r="J7" s="13" t="s">
        <v>720</v>
      </c>
    </row>
    <row r="8" spans="2:10" ht="40.5">
      <c r="B8" s="6">
        <v>5</v>
      </c>
      <c r="C8" s="7" t="s">
        <v>705</v>
      </c>
      <c r="D8" s="6" t="s">
        <v>703</v>
      </c>
      <c r="E8" s="8" t="s">
        <v>714</v>
      </c>
      <c r="F8" s="8" t="s">
        <v>706</v>
      </c>
      <c r="G8" s="6">
        <v>1</v>
      </c>
      <c r="H8" s="12" t="s">
        <v>853</v>
      </c>
      <c r="I8" s="12" t="s">
        <v>852</v>
      </c>
      <c r="J8" s="13" t="s">
        <v>721</v>
      </c>
    </row>
    <row r="9" spans="2:10" ht="40.5">
      <c r="B9" s="6">
        <v>6</v>
      </c>
      <c r="C9" s="7" t="s">
        <v>704</v>
      </c>
      <c r="D9" s="6" t="s">
        <v>703</v>
      </c>
      <c r="E9" s="8" t="s">
        <v>701</v>
      </c>
      <c r="F9" s="9" t="s">
        <v>707</v>
      </c>
      <c r="G9" s="6">
        <v>0.6</v>
      </c>
      <c r="H9" s="12" t="s">
        <v>854</v>
      </c>
      <c r="I9" s="12" t="s">
        <v>940</v>
      </c>
      <c r="J9" s="13" t="s">
        <v>722</v>
      </c>
    </row>
    <row r="10" spans="2:10" ht="40.5">
      <c r="B10" s="6">
        <v>7</v>
      </c>
      <c r="C10" s="7" t="s">
        <v>709</v>
      </c>
      <c r="D10" s="6" t="s">
        <v>703</v>
      </c>
      <c r="E10" s="8" t="s">
        <v>715</v>
      </c>
      <c r="F10" s="8" t="s">
        <v>710</v>
      </c>
      <c r="G10" s="6">
        <v>0.6</v>
      </c>
      <c r="H10" s="12" t="s">
        <v>861</v>
      </c>
      <c r="I10" s="12" t="s">
        <v>941</v>
      </c>
      <c r="J10" s="14" t="s">
        <v>777</v>
      </c>
    </row>
    <row r="11" spans="2:10" ht="40.5">
      <c r="B11" s="6">
        <v>8</v>
      </c>
      <c r="C11" s="7" t="s">
        <v>712</v>
      </c>
      <c r="D11" s="6" t="s">
        <v>708</v>
      </c>
      <c r="E11" s="15" t="s">
        <v>717</v>
      </c>
      <c r="F11" s="13" t="s">
        <v>702</v>
      </c>
      <c r="G11" s="6">
        <v>0.4</v>
      </c>
      <c r="H11" s="12" t="s">
        <v>855</v>
      </c>
      <c r="I11" s="12" t="s">
        <v>942</v>
      </c>
      <c r="J11" s="13" t="s">
        <v>723</v>
      </c>
    </row>
    <row r="12" spans="2:10" ht="40.5">
      <c r="B12" s="6">
        <v>9</v>
      </c>
      <c r="C12" s="7" t="s">
        <v>713</v>
      </c>
      <c r="D12" s="6" t="s">
        <v>708</v>
      </c>
      <c r="E12" s="8" t="s">
        <v>715</v>
      </c>
      <c r="F12" s="13" t="s">
        <v>702</v>
      </c>
      <c r="G12" s="6">
        <v>0.8</v>
      </c>
      <c r="H12" s="12" t="s">
        <v>756</v>
      </c>
      <c r="I12" s="12"/>
      <c r="J12" s="14" t="s">
        <v>724</v>
      </c>
    </row>
    <row r="13" spans="2:10" ht="67.5">
      <c r="B13" s="6">
        <v>10</v>
      </c>
      <c r="C13" s="7" t="s">
        <v>718</v>
      </c>
      <c r="D13" s="6" t="s">
        <v>708</v>
      </c>
      <c r="E13" s="8" t="s">
        <v>716</v>
      </c>
      <c r="F13" s="15" t="s">
        <v>706</v>
      </c>
      <c r="G13" s="6">
        <v>0</v>
      </c>
      <c r="H13" s="12" t="s">
        <v>943</v>
      </c>
      <c r="I13" s="12" t="s">
        <v>944</v>
      </c>
      <c r="J13" s="7" t="s">
        <v>725</v>
      </c>
    </row>
    <row r="14" spans="2:10" ht="40.5">
      <c r="B14" s="6">
        <v>11</v>
      </c>
      <c r="C14" s="14" t="s">
        <v>726</v>
      </c>
      <c r="D14" s="6" t="s">
        <v>703</v>
      </c>
      <c r="E14" s="8" t="s">
        <v>714</v>
      </c>
      <c r="F14" s="15" t="s">
        <v>706</v>
      </c>
      <c r="G14" s="6">
        <v>1</v>
      </c>
      <c r="H14" s="12" t="s">
        <v>857</v>
      </c>
      <c r="I14" s="12" t="s">
        <v>856</v>
      </c>
      <c r="J14" s="13" t="s">
        <v>727</v>
      </c>
    </row>
    <row r="15" spans="2:10" ht="40.5">
      <c r="B15" s="6">
        <v>12</v>
      </c>
      <c r="C15" s="14" t="s">
        <v>728</v>
      </c>
      <c r="D15" s="6" t="s">
        <v>703</v>
      </c>
      <c r="E15" s="8" t="s">
        <v>714</v>
      </c>
      <c r="F15" s="15" t="s">
        <v>706</v>
      </c>
      <c r="G15" s="6">
        <v>1</v>
      </c>
      <c r="H15" s="12" t="s">
        <v>859</v>
      </c>
      <c r="I15" s="12" t="s">
        <v>858</v>
      </c>
      <c r="J15" s="11" t="s">
        <v>729</v>
      </c>
    </row>
    <row r="16" spans="2:10" ht="40.5">
      <c r="B16" s="6">
        <v>13</v>
      </c>
      <c r="C16" s="14" t="s">
        <v>778</v>
      </c>
      <c r="D16" s="6" t="s">
        <v>703</v>
      </c>
      <c r="E16" s="8" t="s">
        <v>714</v>
      </c>
      <c r="F16" s="15" t="s">
        <v>706</v>
      </c>
      <c r="G16" s="6">
        <v>1</v>
      </c>
      <c r="H16" s="12" t="s">
        <v>863</v>
      </c>
      <c r="I16" s="12" t="s">
        <v>860</v>
      </c>
      <c r="J16" s="7" t="s">
        <v>779</v>
      </c>
    </row>
    <row r="17" spans="2:10" ht="40.5">
      <c r="B17" s="6">
        <v>14</v>
      </c>
      <c r="C17" s="14" t="s">
        <v>730</v>
      </c>
      <c r="D17" s="6" t="s">
        <v>703</v>
      </c>
      <c r="E17" s="8" t="s">
        <v>700</v>
      </c>
      <c r="F17" s="9" t="s">
        <v>731</v>
      </c>
      <c r="G17" s="6">
        <v>0.4</v>
      </c>
      <c r="H17" s="12" t="s">
        <v>865</v>
      </c>
      <c r="I17" s="12" t="s">
        <v>945</v>
      </c>
      <c r="J17" s="11" t="s">
        <v>732</v>
      </c>
    </row>
    <row r="18" spans="2:10" ht="40.5">
      <c r="B18" s="6">
        <v>15</v>
      </c>
      <c r="C18" s="14" t="s">
        <v>734</v>
      </c>
      <c r="D18" s="6" t="s">
        <v>703</v>
      </c>
      <c r="E18" s="8" t="s">
        <v>701</v>
      </c>
      <c r="F18" s="9" t="s">
        <v>707</v>
      </c>
      <c r="G18" s="6">
        <v>1</v>
      </c>
      <c r="H18" s="12" t="s">
        <v>867</v>
      </c>
      <c r="I18" s="12" t="s">
        <v>866</v>
      </c>
      <c r="J18" s="13" t="s">
        <v>735</v>
      </c>
    </row>
    <row r="19" spans="2:10" ht="40.5">
      <c r="B19" s="6">
        <v>16</v>
      </c>
      <c r="C19" s="14" t="s">
        <v>744</v>
      </c>
      <c r="D19" s="6" t="s">
        <v>703</v>
      </c>
      <c r="E19" s="8" t="s">
        <v>701</v>
      </c>
      <c r="F19" s="8" t="s">
        <v>710</v>
      </c>
      <c r="G19" s="6">
        <v>1</v>
      </c>
      <c r="H19" s="12" t="s">
        <v>868</v>
      </c>
      <c r="I19" s="12" t="s">
        <v>866</v>
      </c>
      <c r="J19" s="11" t="s">
        <v>747</v>
      </c>
    </row>
    <row r="20" spans="2:10" ht="40.5">
      <c r="B20" s="6">
        <v>17</v>
      </c>
      <c r="C20" s="14" t="s">
        <v>736</v>
      </c>
      <c r="D20" s="6" t="s">
        <v>703</v>
      </c>
      <c r="E20" s="8" t="s">
        <v>701</v>
      </c>
      <c r="F20" s="9" t="s">
        <v>702</v>
      </c>
      <c r="G20" s="6">
        <v>0.6</v>
      </c>
      <c r="H20" s="12" t="s">
        <v>756</v>
      </c>
      <c r="I20" s="12"/>
      <c r="J20" s="14" t="s">
        <v>741</v>
      </c>
    </row>
    <row r="21" spans="2:10" ht="40.5">
      <c r="B21" s="6">
        <v>18</v>
      </c>
      <c r="C21" s="14" t="s">
        <v>742</v>
      </c>
      <c r="D21" s="6" t="s">
        <v>703</v>
      </c>
      <c r="E21" s="8" t="s">
        <v>715</v>
      </c>
      <c r="F21" s="15" t="s">
        <v>706</v>
      </c>
      <c r="G21" s="6">
        <v>1</v>
      </c>
      <c r="H21" s="12" t="s">
        <v>870</v>
      </c>
      <c r="I21" s="12" t="s">
        <v>869</v>
      </c>
      <c r="J21" s="14" t="s">
        <v>737</v>
      </c>
    </row>
    <row r="22" spans="2:10" ht="40.5">
      <c r="B22" s="6">
        <v>19</v>
      </c>
      <c r="C22" s="14" t="s">
        <v>733</v>
      </c>
      <c r="D22" s="6" t="s">
        <v>703</v>
      </c>
      <c r="E22" s="8" t="s">
        <v>714</v>
      </c>
      <c r="F22" s="15" t="s">
        <v>706</v>
      </c>
      <c r="G22" s="6">
        <v>1</v>
      </c>
      <c r="H22" s="12" t="s">
        <v>870</v>
      </c>
      <c r="I22" s="12" t="s">
        <v>869</v>
      </c>
      <c r="J22" s="7" t="s">
        <v>781</v>
      </c>
    </row>
    <row r="23" spans="2:10" ht="40.5">
      <c r="B23" s="6">
        <v>20</v>
      </c>
      <c r="C23" s="14" t="s">
        <v>738</v>
      </c>
      <c r="D23" s="6" t="s">
        <v>703</v>
      </c>
      <c r="E23" s="8" t="s">
        <v>714</v>
      </c>
      <c r="F23" s="15" t="s">
        <v>706</v>
      </c>
      <c r="G23" s="6">
        <v>1</v>
      </c>
      <c r="H23" s="12" t="s">
        <v>871</v>
      </c>
      <c r="I23" s="12" t="s">
        <v>866</v>
      </c>
      <c r="J23" s="11" t="s">
        <v>739</v>
      </c>
    </row>
    <row r="24" spans="2:10" ht="40.5">
      <c r="B24" s="6">
        <v>21</v>
      </c>
      <c r="C24" s="14" t="s">
        <v>754</v>
      </c>
      <c r="D24" s="6" t="s">
        <v>703</v>
      </c>
      <c r="E24" s="8" t="s">
        <v>714</v>
      </c>
      <c r="F24" s="15" t="s">
        <v>706</v>
      </c>
      <c r="G24" s="6">
        <v>1</v>
      </c>
      <c r="H24" s="12" t="s">
        <v>873</v>
      </c>
      <c r="I24" s="12" t="s">
        <v>872</v>
      </c>
      <c r="J24" s="11" t="s">
        <v>745</v>
      </c>
    </row>
    <row r="25" spans="2:10" ht="67.5">
      <c r="B25" s="6">
        <v>22</v>
      </c>
      <c r="C25" s="14" t="s">
        <v>748</v>
      </c>
      <c r="D25" s="6" t="s">
        <v>703</v>
      </c>
      <c r="E25" s="8" t="s">
        <v>716</v>
      </c>
      <c r="F25" s="15" t="s">
        <v>706</v>
      </c>
      <c r="G25" s="6">
        <v>1</v>
      </c>
      <c r="H25" s="12" t="s">
        <v>946</v>
      </c>
      <c r="I25" s="12" t="s">
        <v>885</v>
      </c>
      <c r="J25" s="13" t="s">
        <v>749</v>
      </c>
    </row>
    <row r="26" spans="2:10" ht="40.5">
      <c r="B26" s="6">
        <v>23</v>
      </c>
      <c r="C26" s="14" t="s">
        <v>751</v>
      </c>
      <c r="D26" s="6" t="s">
        <v>703</v>
      </c>
      <c r="E26" s="8" t="s">
        <v>715</v>
      </c>
      <c r="F26" s="15" t="s">
        <v>706</v>
      </c>
      <c r="G26" s="6">
        <v>1</v>
      </c>
      <c r="H26" s="12" t="s">
        <v>871</v>
      </c>
      <c r="I26" s="12" t="s">
        <v>866</v>
      </c>
      <c r="J26" s="11" t="s">
        <v>750</v>
      </c>
    </row>
    <row r="27" spans="2:10" ht="40.5">
      <c r="B27" s="6">
        <v>24</v>
      </c>
      <c r="C27" s="14" t="s">
        <v>753</v>
      </c>
      <c r="D27" s="6" t="s">
        <v>703</v>
      </c>
      <c r="E27" s="8" t="s">
        <v>700</v>
      </c>
      <c r="F27" s="8" t="s">
        <v>700</v>
      </c>
      <c r="G27" s="6">
        <v>1</v>
      </c>
      <c r="H27" s="12" t="s">
        <v>875</v>
      </c>
      <c r="I27" s="12" t="s">
        <v>874</v>
      </c>
      <c r="J27" s="14" t="s">
        <v>785</v>
      </c>
    </row>
    <row r="28" spans="2:10" ht="40.5">
      <c r="B28" s="6">
        <v>25</v>
      </c>
      <c r="C28" s="14" t="s">
        <v>755</v>
      </c>
      <c r="D28" s="6" t="s">
        <v>703</v>
      </c>
      <c r="E28" s="8" t="s">
        <v>714</v>
      </c>
      <c r="F28" s="15" t="s">
        <v>706</v>
      </c>
      <c r="G28" s="6">
        <v>1</v>
      </c>
      <c r="H28" s="12" t="s">
        <v>877</v>
      </c>
      <c r="I28" s="12" t="s">
        <v>876</v>
      </c>
      <c r="J28" s="14" t="s">
        <v>759</v>
      </c>
    </row>
    <row r="29" spans="2:10" ht="40.5">
      <c r="B29" s="6">
        <v>26</v>
      </c>
      <c r="C29" s="14" t="s">
        <v>758</v>
      </c>
      <c r="D29" s="6" t="s">
        <v>703</v>
      </c>
      <c r="E29" s="8" t="s">
        <v>714</v>
      </c>
      <c r="F29" s="15" t="s">
        <v>706</v>
      </c>
      <c r="G29" s="6">
        <v>1</v>
      </c>
      <c r="H29" s="12" t="s">
        <v>878</v>
      </c>
      <c r="I29" s="12" t="s">
        <v>879</v>
      </c>
      <c r="J29" s="14" t="s">
        <v>757</v>
      </c>
    </row>
    <row r="30" spans="2:10" ht="40.5">
      <c r="B30" s="6">
        <v>27</v>
      </c>
      <c r="C30" s="14" t="s">
        <v>711</v>
      </c>
      <c r="D30" s="6" t="s">
        <v>708</v>
      </c>
      <c r="E30" s="8" t="s">
        <v>700</v>
      </c>
      <c r="F30" s="9" t="s">
        <v>694</v>
      </c>
      <c r="G30" s="6">
        <v>0</v>
      </c>
      <c r="H30" s="12" t="s">
        <v>881</v>
      </c>
      <c r="I30" s="12" t="s">
        <v>880</v>
      </c>
      <c r="J30" s="11" t="s">
        <v>761</v>
      </c>
    </row>
    <row r="31" spans="2:10" ht="40.5">
      <c r="B31" s="6">
        <v>28</v>
      </c>
      <c r="C31" s="14" t="s">
        <v>752</v>
      </c>
      <c r="D31" s="6" t="s">
        <v>708</v>
      </c>
      <c r="E31" s="8" t="s">
        <v>700</v>
      </c>
      <c r="F31" s="9" t="s">
        <v>694</v>
      </c>
      <c r="G31" s="6">
        <v>0</v>
      </c>
      <c r="H31" s="12" t="s">
        <v>883</v>
      </c>
      <c r="I31" s="12" t="s">
        <v>882</v>
      </c>
      <c r="J31" s="13" t="s">
        <v>760</v>
      </c>
    </row>
    <row r="32" spans="2:10" ht="40.5">
      <c r="B32" s="6">
        <v>29</v>
      </c>
      <c r="C32" s="14" t="s">
        <v>762</v>
      </c>
      <c r="D32" s="6" t="s">
        <v>708</v>
      </c>
      <c r="E32" s="8" t="s">
        <v>715</v>
      </c>
      <c r="F32" s="13" t="s">
        <v>707</v>
      </c>
      <c r="G32" s="6">
        <v>0.6</v>
      </c>
      <c r="H32" s="12" t="s">
        <v>884</v>
      </c>
      <c r="I32" s="12" t="s">
        <v>947</v>
      </c>
      <c r="J32" s="14" t="s">
        <v>763</v>
      </c>
    </row>
    <row r="33" spans="2:10" ht="40.5">
      <c r="B33" s="6">
        <v>30</v>
      </c>
      <c r="C33" s="14" t="s">
        <v>765</v>
      </c>
      <c r="D33" s="6" t="s">
        <v>708</v>
      </c>
      <c r="E33" s="8" t="s">
        <v>715</v>
      </c>
      <c r="F33" s="13" t="s">
        <v>764</v>
      </c>
      <c r="G33" s="6">
        <v>0.6</v>
      </c>
      <c r="H33" s="12" t="s">
        <v>886</v>
      </c>
      <c r="I33" s="12" t="s">
        <v>885</v>
      </c>
      <c r="J33" s="14" t="s">
        <v>769</v>
      </c>
    </row>
    <row r="34" spans="2:10" ht="40.5">
      <c r="B34" s="6">
        <v>31</v>
      </c>
      <c r="C34" s="14" t="s">
        <v>766</v>
      </c>
      <c r="D34" s="6" t="s">
        <v>708</v>
      </c>
      <c r="E34" s="8" t="s">
        <v>715</v>
      </c>
      <c r="F34" s="15" t="s">
        <v>706</v>
      </c>
      <c r="G34" s="6">
        <v>1</v>
      </c>
      <c r="H34" s="12" t="s">
        <v>871</v>
      </c>
      <c r="I34" s="12" t="s">
        <v>866</v>
      </c>
      <c r="J34" s="11" t="s">
        <v>770</v>
      </c>
    </row>
    <row r="35" spans="2:10" ht="40.5">
      <c r="B35" s="6">
        <v>32</v>
      </c>
      <c r="C35" s="14" t="s">
        <v>767</v>
      </c>
      <c r="D35" s="6" t="s">
        <v>708</v>
      </c>
      <c r="E35" s="8" t="s">
        <v>715</v>
      </c>
      <c r="F35" s="13" t="s">
        <v>702</v>
      </c>
      <c r="G35" s="6">
        <v>0.4</v>
      </c>
      <c r="H35" s="12" t="s">
        <v>887</v>
      </c>
      <c r="I35" s="12" t="s">
        <v>948</v>
      </c>
      <c r="J35" s="13" t="s">
        <v>780</v>
      </c>
    </row>
    <row r="36" spans="2:10" ht="40.5">
      <c r="B36" s="6">
        <v>33</v>
      </c>
      <c r="C36" s="14" t="s">
        <v>768</v>
      </c>
      <c r="D36" s="6" t="s">
        <v>708</v>
      </c>
      <c r="E36" s="8" t="s">
        <v>715</v>
      </c>
      <c r="F36" s="9" t="s">
        <v>731</v>
      </c>
      <c r="G36" s="6">
        <v>0.4</v>
      </c>
      <c r="H36" s="12" t="s">
        <v>865</v>
      </c>
      <c r="I36" s="12" t="s">
        <v>945</v>
      </c>
      <c r="J36" s="11" t="s">
        <v>771</v>
      </c>
    </row>
    <row r="37" spans="2:10" ht="40.5">
      <c r="B37" s="6">
        <v>34</v>
      </c>
      <c r="C37" s="14" t="s">
        <v>782</v>
      </c>
      <c r="D37" s="6" t="s">
        <v>708</v>
      </c>
      <c r="E37" s="8" t="s">
        <v>700</v>
      </c>
      <c r="F37" s="9" t="s">
        <v>694</v>
      </c>
      <c r="G37" s="6">
        <v>0</v>
      </c>
      <c r="H37" s="12" t="s">
        <v>888</v>
      </c>
      <c r="I37" s="12" t="s">
        <v>949</v>
      </c>
      <c r="J37" s="11" t="s">
        <v>783</v>
      </c>
    </row>
    <row r="38" spans="2:10" ht="40.5">
      <c r="B38" s="6">
        <v>35</v>
      </c>
      <c r="C38" s="14" t="s">
        <v>784</v>
      </c>
      <c r="D38" s="6" t="s">
        <v>708</v>
      </c>
      <c r="E38" s="8" t="s">
        <v>700</v>
      </c>
      <c r="F38" s="9" t="s">
        <v>694</v>
      </c>
      <c r="G38" s="6"/>
      <c r="H38" s="12" t="s">
        <v>890</v>
      </c>
      <c r="I38" s="12" t="s">
        <v>889</v>
      </c>
      <c r="J38" s="13" t="s">
        <v>786</v>
      </c>
    </row>
    <row r="39" spans="2:10" ht="40.5">
      <c r="B39" s="6">
        <v>36</v>
      </c>
      <c r="C39" s="11" t="s">
        <v>787</v>
      </c>
      <c r="D39" s="6" t="s">
        <v>703</v>
      </c>
      <c r="E39" s="8" t="s">
        <v>714</v>
      </c>
      <c r="F39" s="15" t="s">
        <v>706</v>
      </c>
      <c r="G39" s="6">
        <v>1</v>
      </c>
      <c r="H39" s="12" t="s">
        <v>743</v>
      </c>
      <c r="I39" s="12"/>
      <c r="J39" s="14" t="s">
        <v>792</v>
      </c>
    </row>
    <row r="40" spans="2:10" ht="67.5">
      <c r="B40" s="6">
        <v>37</v>
      </c>
      <c r="C40" s="11" t="s">
        <v>788</v>
      </c>
      <c r="D40" s="6" t="s">
        <v>703</v>
      </c>
      <c r="E40" s="8" t="s">
        <v>716</v>
      </c>
      <c r="F40" s="15" t="s">
        <v>706</v>
      </c>
      <c r="G40" s="6">
        <v>1</v>
      </c>
      <c r="H40" s="12" t="s">
        <v>743</v>
      </c>
      <c r="I40" s="12"/>
      <c r="J40" s="13" t="s">
        <v>793</v>
      </c>
    </row>
    <row r="41" spans="2:10" ht="40.5">
      <c r="B41" s="6">
        <v>38</v>
      </c>
      <c r="C41" s="11" t="s">
        <v>789</v>
      </c>
      <c r="D41" s="6" t="s">
        <v>703</v>
      </c>
      <c r="E41" s="8" t="s">
        <v>701</v>
      </c>
      <c r="F41" s="9" t="s">
        <v>707</v>
      </c>
      <c r="G41" s="6">
        <v>0.6</v>
      </c>
      <c r="H41" s="12" t="s">
        <v>835</v>
      </c>
      <c r="I41" s="12"/>
      <c r="J41" s="6"/>
    </row>
    <row r="42" spans="2:10" ht="40.5">
      <c r="B42" s="6">
        <v>39</v>
      </c>
      <c r="C42" s="11" t="s">
        <v>740</v>
      </c>
      <c r="D42" s="6" t="s">
        <v>703</v>
      </c>
      <c r="E42" s="8" t="s">
        <v>701</v>
      </c>
      <c r="F42" s="8" t="s">
        <v>710</v>
      </c>
      <c r="G42" s="6">
        <v>0.6</v>
      </c>
      <c r="H42" s="12" t="s">
        <v>836</v>
      </c>
      <c r="I42" s="12"/>
      <c r="J42" s="6"/>
    </row>
    <row r="43" spans="2:10" ht="40.5">
      <c r="B43" s="6">
        <v>40</v>
      </c>
      <c r="C43" s="11" t="s">
        <v>790</v>
      </c>
      <c r="D43" s="6" t="s">
        <v>703</v>
      </c>
      <c r="E43" s="8" t="s">
        <v>701</v>
      </c>
      <c r="F43" s="9" t="s">
        <v>702</v>
      </c>
      <c r="G43" s="6">
        <v>0.4</v>
      </c>
      <c r="H43" s="12" t="s">
        <v>838</v>
      </c>
      <c r="I43" s="12"/>
      <c r="J43" s="6"/>
    </row>
    <row r="44" spans="2:10" ht="40.5">
      <c r="B44" s="6">
        <v>41</v>
      </c>
      <c r="C44" s="11" t="s">
        <v>791</v>
      </c>
      <c r="D44" s="6" t="s">
        <v>703</v>
      </c>
      <c r="E44" s="8" t="s">
        <v>715</v>
      </c>
      <c r="F44" s="9" t="s">
        <v>702</v>
      </c>
      <c r="G44" s="6">
        <v>0.4</v>
      </c>
      <c r="H44" s="12" t="s">
        <v>838</v>
      </c>
      <c r="I44" s="12"/>
      <c r="J44" s="6"/>
    </row>
    <row r="45" spans="2:10" ht="40.5">
      <c r="B45" s="6">
        <v>42</v>
      </c>
      <c r="C45" s="11" t="s">
        <v>839</v>
      </c>
      <c r="D45" s="6" t="s">
        <v>837</v>
      </c>
      <c r="E45" s="8" t="s">
        <v>700</v>
      </c>
      <c r="F45" s="9" t="s">
        <v>731</v>
      </c>
      <c r="G45" s="6">
        <v>0.4</v>
      </c>
      <c r="H45" s="12" t="s">
        <v>840</v>
      </c>
      <c r="I45" s="12"/>
      <c r="J45" s="6"/>
    </row>
    <row r="46" spans="2:10" ht="40.5">
      <c r="B46" s="6">
        <v>43</v>
      </c>
      <c r="C46" s="11" t="s">
        <v>841</v>
      </c>
      <c r="D46" s="6" t="s">
        <v>837</v>
      </c>
      <c r="E46" s="8" t="s">
        <v>714</v>
      </c>
      <c r="F46" s="15" t="s">
        <v>706</v>
      </c>
      <c r="G46" s="6">
        <v>0.8</v>
      </c>
      <c r="H46" s="12" t="s">
        <v>870</v>
      </c>
      <c r="I46" s="12" t="s">
        <v>864</v>
      </c>
      <c r="J46" s="6"/>
    </row>
    <row r="47" spans="2:10" ht="40.5">
      <c r="B47" s="6">
        <v>44</v>
      </c>
      <c r="C47" s="11" t="s">
        <v>842</v>
      </c>
      <c r="D47" s="6" t="s">
        <v>837</v>
      </c>
      <c r="E47" s="8" t="s">
        <v>714</v>
      </c>
      <c r="F47" s="15" t="s">
        <v>706</v>
      </c>
      <c r="G47" s="6">
        <v>0.8</v>
      </c>
      <c r="H47" s="12" t="s">
        <v>862</v>
      </c>
      <c r="I47" s="12" t="s">
        <v>950</v>
      </c>
      <c r="J47" s="6"/>
    </row>
    <row r="48" spans="2:10" ht="40.5">
      <c r="B48" s="6">
        <v>45</v>
      </c>
      <c r="C48" s="11" t="s">
        <v>843</v>
      </c>
      <c r="D48" s="6" t="s">
        <v>837</v>
      </c>
      <c r="E48" s="8" t="s">
        <v>700</v>
      </c>
      <c r="F48" s="8" t="s">
        <v>700</v>
      </c>
      <c r="G48" s="6">
        <v>0</v>
      </c>
      <c r="H48" s="12" t="s">
        <v>892</v>
      </c>
      <c r="I48" s="12" t="s">
        <v>891</v>
      </c>
      <c r="J48" s="6"/>
    </row>
    <row r="49" spans="2:10">
      <c r="B49" s="6">
        <v>46</v>
      </c>
      <c r="C49" s="11"/>
      <c r="D49" s="6"/>
      <c r="E49" s="8"/>
      <c r="F49" s="13"/>
      <c r="G49" s="6"/>
      <c r="H49" s="12"/>
      <c r="I49" s="12"/>
      <c r="J49" s="6"/>
    </row>
    <row r="50" spans="2:10">
      <c r="B50" s="6">
        <v>47</v>
      </c>
      <c r="C50" s="11"/>
      <c r="D50" s="6"/>
      <c r="E50" s="8"/>
      <c r="F50" s="13"/>
      <c r="G50" s="6"/>
      <c r="H50" s="12"/>
      <c r="I50" s="12"/>
      <c r="J50" s="6"/>
    </row>
    <row r="51" spans="2:10">
      <c r="B51" s="6">
        <v>48</v>
      </c>
      <c r="C51" s="11"/>
      <c r="D51" s="6"/>
      <c r="E51" s="8"/>
      <c r="F51" s="13"/>
      <c r="G51" s="6"/>
      <c r="H51" s="12"/>
      <c r="I51" s="12"/>
      <c r="J51" s="6"/>
    </row>
    <row r="52" spans="2:10">
      <c r="B52" s="6">
        <v>49</v>
      </c>
      <c r="C52" s="11"/>
      <c r="D52" s="6"/>
      <c r="E52" s="8"/>
      <c r="F52" s="13"/>
      <c r="G52" s="6"/>
      <c r="H52" s="12"/>
      <c r="I52" s="12"/>
      <c r="J52" s="6"/>
    </row>
    <row r="53" spans="2:10">
      <c r="B53" s="6">
        <v>50</v>
      </c>
      <c r="C53" s="11"/>
      <c r="D53" s="6"/>
      <c r="E53" s="8"/>
      <c r="F53" s="13"/>
      <c r="G53" s="6"/>
      <c r="H53" s="12"/>
      <c r="I53" s="12"/>
      <c r="J53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M9"/>
  <sheetViews>
    <sheetView workbookViewId="0">
      <selection activeCell="J9" sqref="J9"/>
    </sheetView>
  </sheetViews>
  <sheetFormatPr defaultRowHeight="13.5"/>
  <cols>
    <col min="12" max="12" width="20.75" customWidth="1"/>
    <col min="13" max="13" width="41.875" customWidth="1"/>
  </cols>
  <sheetData>
    <row r="2" spans="2:13">
      <c r="B2" s="19" t="s">
        <v>0</v>
      </c>
      <c r="C2" s="19" t="s">
        <v>794</v>
      </c>
      <c r="D2" s="19" t="s">
        <v>691</v>
      </c>
      <c r="E2" s="19" t="s">
        <v>933</v>
      </c>
      <c r="F2" s="19" t="s">
        <v>833</v>
      </c>
      <c r="G2" s="19" t="s">
        <v>934</v>
      </c>
      <c r="H2" s="19" t="s">
        <v>831</v>
      </c>
      <c r="I2" s="19" t="s">
        <v>935</v>
      </c>
      <c r="J2" s="19" t="s">
        <v>936</v>
      </c>
      <c r="K2" s="19" t="s">
        <v>937</v>
      </c>
      <c r="L2" s="19" t="s">
        <v>809</v>
      </c>
      <c r="M2" s="19" t="s">
        <v>813</v>
      </c>
    </row>
    <row r="3" spans="2:13" ht="40.5">
      <c r="B3" s="20">
        <v>0</v>
      </c>
      <c r="C3" s="20" t="s">
        <v>811</v>
      </c>
      <c r="D3" s="45">
        <v>100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f>SUM(E3:J3)</f>
        <v>0</v>
      </c>
      <c r="L3" s="15" t="s">
        <v>694</v>
      </c>
      <c r="M3" s="22" t="s">
        <v>814</v>
      </c>
    </row>
    <row r="4" spans="2:13" ht="40.5">
      <c r="B4" s="20">
        <v>1</v>
      </c>
      <c r="C4" s="20" t="s">
        <v>812</v>
      </c>
      <c r="D4" s="45">
        <v>250</v>
      </c>
      <c r="E4" s="28">
        <v>0</v>
      </c>
      <c r="F4" s="28">
        <v>0</v>
      </c>
      <c r="G4" s="28">
        <v>0</v>
      </c>
      <c r="H4" s="28">
        <v>0.3</v>
      </c>
      <c r="I4" s="28">
        <v>0</v>
      </c>
      <c r="J4" s="28">
        <v>0.2</v>
      </c>
      <c r="K4" s="28">
        <f t="shared" ref="K4:K9" si="0">SUM(E4:J4)</f>
        <v>0.5</v>
      </c>
      <c r="L4" s="21" t="s">
        <v>714</v>
      </c>
      <c r="M4" s="22" t="s">
        <v>928</v>
      </c>
    </row>
    <row r="5" spans="2:13" ht="40.5">
      <c r="B5" s="20">
        <v>2</v>
      </c>
      <c r="C5" s="20" t="s">
        <v>797</v>
      </c>
      <c r="D5" s="45">
        <v>200</v>
      </c>
      <c r="E5" s="28">
        <v>0</v>
      </c>
      <c r="F5" s="28">
        <v>0.1</v>
      </c>
      <c r="G5" s="28">
        <v>0.15</v>
      </c>
      <c r="H5" s="28">
        <v>0</v>
      </c>
      <c r="I5" s="28">
        <v>0.15</v>
      </c>
      <c r="J5" s="28">
        <v>0</v>
      </c>
      <c r="K5" s="28">
        <f t="shared" si="0"/>
        <v>0.4</v>
      </c>
      <c r="L5" s="15" t="s">
        <v>714</v>
      </c>
      <c r="M5" s="22" t="s">
        <v>928</v>
      </c>
    </row>
    <row r="6" spans="2:13" ht="94.5">
      <c r="B6" s="20">
        <v>3</v>
      </c>
      <c r="C6" s="20" t="s">
        <v>798</v>
      </c>
      <c r="D6" s="45">
        <v>200</v>
      </c>
      <c r="E6" s="28">
        <v>0.05</v>
      </c>
      <c r="F6" s="28">
        <v>0</v>
      </c>
      <c r="G6" s="28">
        <v>0</v>
      </c>
      <c r="H6" s="28">
        <v>0</v>
      </c>
      <c r="I6" s="28">
        <v>0.3</v>
      </c>
      <c r="J6" s="28">
        <v>0</v>
      </c>
      <c r="K6" s="28">
        <f t="shared" si="0"/>
        <v>0.35</v>
      </c>
      <c r="L6" s="15" t="s">
        <v>925</v>
      </c>
      <c r="M6" s="22" t="s">
        <v>929</v>
      </c>
    </row>
    <row r="7" spans="2:13" ht="121.5">
      <c r="B7" s="20">
        <v>4</v>
      </c>
      <c r="C7" s="20" t="s">
        <v>799</v>
      </c>
      <c r="D7" s="45">
        <v>150</v>
      </c>
      <c r="E7" s="28">
        <v>0.15</v>
      </c>
      <c r="F7" s="28">
        <v>0</v>
      </c>
      <c r="G7" s="28">
        <v>0</v>
      </c>
      <c r="H7" s="28">
        <v>0</v>
      </c>
      <c r="I7" s="28">
        <v>0.25</v>
      </c>
      <c r="J7" s="28">
        <v>0</v>
      </c>
      <c r="K7" s="28">
        <f t="shared" si="0"/>
        <v>0.4</v>
      </c>
      <c r="L7" s="15" t="s">
        <v>926</v>
      </c>
      <c r="M7" s="22" t="s">
        <v>930</v>
      </c>
    </row>
    <row r="8" spans="2:13" ht="40.5">
      <c r="B8" s="20">
        <v>5</v>
      </c>
      <c r="C8" s="20" t="s">
        <v>795</v>
      </c>
      <c r="D8" s="45">
        <v>100</v>
      </c>
      <c r="E8" s="28">
        <v>0</v>
      </c>
      <c r="F8" s="28">
        <v>0</v>
      </c>
      <c r="G8" s="28">
        <v>0.3</v>
      </c>
      <c r="H8" s="28">
        <v>0</v>
      </c>
      <c r="I8" s="28">
        <v>0</v>
      </c>
      <c r="J8" s="28">
        <v>0</v>
      </c>
      <c r="K8" s="28">
        <f t="shared" si="0"/>
        <v>0.3</v>
      </c>
      <c r="L8" s="15" t="s">
        <v>927</v>
      </c>
      <c r="M8" s="22" t="s">
        <v>931</v>
      </c>
    </row>
    <row r="9" spans="2:13" ht="67.5">
      <c r="B9" s="20">
        <v>6</v>
      </c>
      <c r="C9" s="20" t="s">
        <v>810</v>
      </c>
      <c r="D9" s="45">
        <v>150</v>
      </c>
      <c r="E9" s="28">
        <v>0</v>
      </c>
      <c r="F9" s="28">
        <v>0.15</v>
      </c>
      <c r="G9" s="28">
        <v>0</v>
      </c>
      <c r="H9" s="28">
        <v>0</v>
      </c>
      <c r="I9" s="28">
        <v>0</v>
      </c>
      <c r="J9" s="28">
        <v>0</v>
      </c>
      <c r="K9" s="28">
        <f t="shared" si="0"/>
        <v>0.15</v>
      </c>
      <c r="L9" s="15" t="s">
        <v>716</v>
      </c>
      <c r="M9" s="22" t="s">
        <v>932</v>
      </c>
    </row>
  </sheetData>
  <phoneticPr fontId="1" type="noConversion"/>
  <dataValidations count="1">
    <dataValidation showInputMessage="1" showErrorMessage="1" sqref="C4:C9"/>
  </dataValidations>
  <pageMargins left="0.7" right="0.7" top="0.75" bottom="0.75" header="0.3" footer="0.3"/>
  <pageSetup paperSize="9" orientation="portrait" horizontalDpi="200" verticalDpi="200" r:id="rId1"/>
  <ignoredErrors>
    <ignoredError sqref="K3:K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B2:V29"/>
  <sheetViews>
    <sheetView workbookViewId="0">
      <selection activeCell="C4" sqref="C4"/>
    </sheetView>
  </sheetViews>
  <sheetFormatPr defaultRowHeight="13.5"/>
  <cols>
    <col min="3" max="3" width="10" bestFit="1" customWidth="1"/>
  </cols>
  <sheetData>
    <row r="2" spans="2:22">
      <c r="B2" s="3" t="s">
        <v>823</v>
      </c>
      <c r="C2" s="3" t="s">
        <v>820</v>
      </c>
      <c r="D2" s="3" t="s">
        <v>819</v>
      </c>
      <c r="E2" s="3" t="s">
        <v>806</v>
      </c>
      <c r="F2" s="3" t="s">
        <v>794</v>
      </c>
      <c r="G2" s="3" t="s">
        <v>692</v>
      </c>
      <c r="H2" s="3" t="s">
        <v>773</v>
      </c>
      <c r="I2" s="3" t="s">
        <v>682</v>
      </c>
      <c r="J2" s="3" t="s">
        <v>1</v>
      </c>
      <c r="K2" s="3" t="s">
        <v>2</v>
      </c>
      <c r="L2" s="3" t="s">
        <v>691</v>
      </c>
      <c r="M2" s="3" t="s">
        <v>844</v>
      </c>
      <c r="N2" s="3" t="s">
        <v>912</v>
      </c>
      <c r="O2" s="3" t="s">
        <v>913</v>
      </c>
      <c r="P2" s="3" t="s">
        <v>687</v>
      </c>
      <c r="Q2" s="3" t="s">
        <v>688</v>
      </c>
      <c r="R2" s="3" t="s">
        <v>689</v>
      </c>
      <c r="S2" s="3" t="s">
        <v>690</v>
      </c>
      <c r="T2" s="29" t="s">
        <v>914</v>
      </c>
      <c r="U2" s="29" t="s">
        <v>834</v>
      </c>
      <c r="V2" s="29" t="s">
        <v>911</v>
      </c>
    </row>
    <row r="3" spans="2:22">
      <c r="B3" s="18" t="s">
        <v>821</v>
      </c>
      <c r="C3" s="26">
        <v>225</v>
      </c>
      <c r="D3" s="27">
        <v>1</v>
      </c>
      <c r="E3" s="16" t="str">
        <f>VLOOKUP(C3,武将!C:N,4,0)</f>
        <v>司马懿</v>
      </c>
      <c r="F3" s="16" t="str">
        <f>VLOOKUP(C3,武将!C:N,5,0)</f>
        <v>亲卫队</v>
      </c>
      <c r="G3" s="16">
        <f>VLOOKUP(C3,武将!C:N,3,0)</f>
        <v>2</v>
      </c>
      <c r="H3" s="16">
        <f>VLOOKUP(U3,绝技!B:G,6,0)</f>
        <v>0</v>
      </c>
      <c r="I3" s="18">
        <f>VLOOKUP(C3,武将!C:N,8,0)</f>
        <v>114</v>
      </c>
      <c r="J3" s="16">
        <f>VLOOKUP(C3,武将!C:N,9,0)</f>
        <v>63</v>
      </c>
      <c r="K3" s="18">
        <f>VLOOKUP(C3,武将!C:N,10,0)</f>
        <v>108</v>
      </c>
      <c r="L3" s="16">
        <f>INT(D3*(T3+I3+J3))</f>
        <v>377</v>
      </c>
      <c r="M3" s="16">
        <f>SUM(N3,P3,R3)</f>
        <v>285</v>
      </c>
      <c r="N3" s="18">
        <f>INT(I3*D3*1)</f>
        <v>114</v>
      </c>
      <c r="O3" s="16">
        <f>INT(I3*D3*0.7)</f>
        <v>79</v>
      </c>
      <c r="P3" s="18">
        <f>INT(J3*D3*1)</f>
        <v>63</v>
      </c>
      <c r="Q3" s="16">
        <f>INT(J3*D3*0.7)</f>
        <v>44</v>
      </c>
      <c r="R3" s="18">
        <f>INT(K3*D3*1)</f>
        <v>108</v>
      </c>
      <c r="S3" s="16">
        <f>INT(K3*D3*0.7)</f>
        <v>75</v>
      </c>
      <c r="T3" s="30">
        <f>VLOOKUP(V3,兵种!B:K,3,0)</f>
        <v>200</v>
      </c>
      <c r="U3" s="30">
        <f>VLOOKUP(C3,武将!C:N,3,0)</f>
        <v>2</v>
      </c>
      <c r="V3" s="30">
        <f>VLOOKUP(C3,武将!C:N,2,0)</f>
        <v>2</v>
      </c>
    </row>
    <row r="4" spans="2:22">
      <c r="B4" s="18" t="s">
        <v>822</v>
      </c>
      <c r="C4" s="26">
        <v>245</v>
      </c>
      <c r="D4" s="26">
        <v>1</v>
      </c>
      <c r="E4" s="16" t="str">
        <f>VLOOKUP(C4,武将!C:N,4,0)</f>
        <v>周瑜</v>
      </c>
      <c r="F4" s="16" t="str">
        <f>VLOOKUP(C4,武将!C:N,5,0)</f>
        <v>谋略家</v>
      </c>
      <c r="G4" s="16">
        <f>VLOOKUP(C4,武将!C:N,3,0)</f>
        <v>9</v>
      </c>
      <c r="H4" s="16">
        <f>VLOOKUP(U4,绝技!B:G,6,0)</f>
        <v>0.8</v>
      </c>
      <c r="I4" s="18">
        <f>VLOOKUP(C4,武将!C:N,8,0)</f>
        <v>113</v>
      </c>
      <c r="J4" s="16">
        <f>VLOOKUP(C4,武将!C:N,9,0)</f>
        <v>76</v>
      </c>
      <c r="K4" s="18">
        <f>VLOOKUP(C4,武将!C:N,10,0)</f>
        <v>106</v>
      </c>
      <c r="L4" s="16">
        <f>INT(D4*(T4+I4+J4))</f>
        <v>339</v>
      </c>
      <c r="M4" s="16">
        <f>SUM(N4,P4,R4)</f>
        <v>295</v>
      </c>
      <c r="N4" s="18">
        <f>INT(I4*D4*1)</f>
        <v>113</v>
      </c>
      <c r="O4" s="16">
        <f>INT(I4*D4*0.7)</f>
        <v>79</v>
      </c>
      <c r="P4" s="18">
        <f>INT(J4*D4*1)</f>
        <v>76</v>
      </c>
      <c r="Q4" s="16">
        <f>INT(J4*D4*0.7)</f>
        <v>53</v>
      </c>
      <c r="R4" s="18">
        <f>INT(K4*D4*1)</f>
        <v>106</v>
      </c>
      <c r="S4" s="16">
        <f>INT(K4*D4*0.7)</f>
        <v>74</v>
      </c>
      <c r="T4" s="30">
        <f>VLOOKUP(V4,兵种!B:K,3,0)</f>
        <v>150</v>
      </c>
      <c r="U4" s="30">
        <f>VLOOKUP(C4,武将!C:N,3,0)</f>
        <v>9</v>
      </c>
      <c r="V4" s="30">
        <f>VLOOKUP(C4,武将!C:N,2,0)</f>
        <v>6</v>
      </c>
    </row>
    <row r="6" spans="2:22">
      <c r="B6" s="3"/>
      <c r="C6" s="3"/>
      <c r="D6" s="39"/>
      <c r="E6" s="40"/>
      <c r="F6" s="41"/>
      <c r="G6" s="39"/>
      <c r="H6" s="40"/>
      <c r="I6" s="41"/>
    </row>
    <row r="7" spans="2:22">
      <c r="B7" s="3"/>
      <c r="C7" s="3"/>
      <c r="D7" s="39" t="s">
        <v>686</v>
      </c>
      <c r="E7" s="40"/>
      <c r="F7" s="41"/>
      <c r="G7" s="39" t="s">
        <v>912</v>
      </c>
      <c r="H7" s="40"/>
      <c r="I7" s="41"/>
    </row>
    <row r="8" spans="2:22">
      <c r="B8" s="23"/>
      <c r="C8" s="3"/>
      <c r="D8" s="3" t="s">
        <v>830</v>
      </c>
      <c r="E8" s="3" t="s">
        <v>831</v>
      </c>
      <c r="F8" s="3" t="s">
        <v>832</v>
      </c>
      <c r="G8" s="3" t="s">
        <v>830</v>
      </c>
      <c r="H8" s="3" t="s">
        <v>831</v>
      </c>
      <c r="I8" s="3" t="s">
        <v>832</v>
      </c>
    </row>
    <row r="9" spans="2:22">
      <c r="B9" s="37" t="s">
        <v>824</v>
      </c>
      <c r="C9" s="18" t="s">
        <v>826</v>
      </c>
      <c r="D9" s="24">
        <f>IF(V3=6,-MAX(1,INT(R3-S4+D3*50)),-MAX(1,INT(P3-Q4+D3*50)))</f>
        <v>-60</v>
      </c>
      <c r="E9" s="24">
        <f>INT(D9/2)</f>
        <v>-30</v>
      </c>
      <c r="F9" s="24">
        <f>INT(D9*1.5)</f>
        <v>-90</v>
      </c>
      <c r="G9" s="24">
        <f>IF(V3=6,-MAX(1,INT((R3+N3-O4+D3*50)*H3)),-MAX(1,INT((P3+N3-O4+D3*50)*H3)))</f>
        <v>-1</v>
      </c>
      <c r="H9" s="24">
        <f>INT(G9/2)</f>
        <v>-1</v>
      </c>
      <c r="I9" s="24">
        <f>INT(G9*1.5)</f>
        <v>-2</v>
      </c>
    </row>
    <row r="10" spans="2:22">
      <c r="B10" s="38"/>
      <c r="C10" s="18" t="s">
        <v>827</v>
      </c>
      <c r="D10" s="25">
        <f>L4+D9</f>
        <v>279</v>
      </c>
      <c r="E10" s="25">
        <f>L4+E9</f>
        <v>309</v>
      </c>
      <c r="F10" s="25">
        <f>L4+F9</f>
        <v>249</v>
      </c>
      <c r="G10" s="25">
        <f>L4+G9</f>
        <v>338</v>
      </c>
      <c r="H10" s="25">
        <f>L4+H9</f>
        <v>338</v>
      </c>
      <c r="I10" s="25">
        <f>L4+I9</f>
        <v>337</v>
      </c>
    </row>
    <row r="11" spans="2:22">
      <c r="B11" s="37" t="s">
        <v>825</v>
      </c>
      <c r="C11" s="18" t="s">
        <v>828</v>
      </c>
      <c r="D11" s="24">
        <f>IF(V4=6,-MAX(1,INT(R4-S3+D4*50)),-MAX(1,INT(P4-Q3+D4*50)))</f>
        <v>-81</v>
      </c>
      <c r="E11" s="24">
        <f>INT(D11/2)</f>
        <v>-41</v>
      </c>
      <c r="F11" s="24">
        <f>INT(D11*1.5)</f>
        <v>-122</v>
      </c>
      <c r="G11" s="24">
        <f>IF(V3=6,-MAX(1,INT((R4+N4-O3+D4*50)*H4)),-MAX(1,INT((P4+N4-O3+D4*50)*H4)))</f>
        <v>-128</v>
      </c>
      <c r="H11" s="24">
        <f>INT(G11/2)</f>
        <v>-64</v>
      </c>
      <c r="I11" s="24">
        <f>INT(G11*1.5)</f>
        <v>-192</v>
      </c>
    </row>
    <row r="12" spans="2:22">
      <c r="B12" s="38"/>
      <c r="C12" s="18" t="s">
        <v>829</v>
      </c>
      <c r="D12" s="25">
        <f>L3+D11</f>
        <v>296</v>
      </c>
      <c r="E12" s="25">
        <f>L3+E11</f>
        <v>336</v>
      </c>
      <c r="F12" s="25">
        <f>L3+F11</f>
        <v>255</v>
      </c>
      <c r="G12" s="25">
        <f>L3+G11</f>
        <v>249</v>
      </c>
      <c r="H12" s="25">
        <f>L3+H11</f>
        <v>313</v>
      </c>
      <c r="I12" s="25">
        <f>L3+I11</f>
        <v>185</v>
      </c>
    </row>
    <row r="14" spans="2:22">
      <c r="B14" s="3" t="s">
        <v>899</v>
      </c>
      <c r="C14" s="39" t="s">
        <v>895</v>
      </c>
      <c r="D14" s="40"/>
      <c r="E14" s="40"/>
      <c r="F14" s="40"/>
      <c r="G14" s="40"/>
      <c r="H14" s="40"/>
      <c r="I14" s="41"/>
      <c r="J14" s="3" t="s">
        <v>898</v>
      </c>
    </row>
    <row r="15" spans="2:22">
      <c r="B15" s="18" t="s">
        <v>904</v>
      </c>
      <c r="C15" s="42" t="s">
        <v>915</v>
      </c>
      <c r="D15" s="43"/>
      <c r="E15" s="43"/>
      <c r="F15" s="43"/>
      <c r="G15" s="43"/>
      <c r="H15" s="43"/>
      <c r="I15" s="44"/>
      <c r="J15" s="18">
        <v>1</v>
      </c>
      <c r="N15" t="str">
        <f>IF(V3=6,E3,E4)</f>
        <v>周瑜</v>
      </c>
    </row>
    <row r="16" spans="2:22" ht="13.5" customHeight="1">
      <c r="B16" s="18" t="s">
        <v>912</v>
      </c>
      <c r="C16" s="42" t="s">
        <v>916</v>
      </c>
      <c r="D16" s="43"/>
      <c r="E16" s="43"/>
      <c r="F16" s="43"/>
      <c r="G16" s="43"/>
      <c r="H16" s="43"/>
      <c r="I16" s="44"/>
      <c r="J16" s="18">
        <v>1</v>
      </c>
    </row>
    <row r="17" spans="2:12" ht="13.5" customHeight="1">
      <c r="B17" s="18" t="s">
        <v>913</v>
      </c>
      <c r="C17" s="42" t="s">
        <v>917</v>
      </c>
      <c r="D17" s="43"/>
      <c r="E17" s="43"/>
      <c r="F17" s="43"/>
      <c r="G17" s="43"/>
      <c r="H17" s="43"/>
      <c r="I17" s="44"/>
      <c r="J17" s="18">
        <v>1</v>
      </c>
    </row>
    <row r="18" spans="2:12" ht="13.5" customHeight="1">
      <c r="B18" s="18" t="s">
        <v>900</v>
      </c>
      <c r="C18" s="42" t="s">
        <v>905</v>
      </c>
      <c r="D18" s="43"/>
      <c r="E18" s="43"/>
      <c r="F18" s="43"/>
      <c r="G18" s="43"/>
      <c r="H18" s="43"/>
      <c r="I18" s="44"/>
      <c r="J18" s="18">
        <v>1</v>
      </c>
    </row>
    <row r="19" spans="2:12">
      <c r="B19" s="18" t="s">
        <v>901</v>
      </c>
      <c r="C19" s="42" t="s">
        <v>918</v>
      </c>
      <c r="D19" s="43"/>
      <c r="E19" s="43"/>
      <c r="F19" s="43"/>
      <c r="G19" s="43"/>
      <c r="H19" s="43"/>
      <c r="I19" s="44"/>
      <c r="J19" s="18">
        <v>1</v>
      </c>
    </row>
    <row r="20" spans="2:12">
      <c r="B20" s="18" t="s">
        <v>902</v>
      </c>
      <c r="C20" s="42" t="s">
        <v>919</v>
      </c>
      <c r="D20" s="43"/>
      <c r="E20" s="43"/>
      <c r="F20" s="43"/>
      <c r="G20" s="43"/>
      <c r="H20" s="43"/>
      <c r="I20" s="44"/>
      <c r="J20" s="18">
        <v>1</v>
      </c>
    </row>
    <row r="21" spans="2:12">
      <c r="B21" s="18" t="s">
        <v>903</v>
      </c>
      <c r="C21" s="42" t="s">
        <v>920</v>
      </c>
      <c r="D21" s="43"/>
      <c r="E21" s="43"/>
      <c r="F21" s="43"/>
      <c r="G21" s="43"/>
      <c r="H21" s="43"/>
      <c r="I21" s="44"/>
      <c r="J21" s="18">
        <v>1</v>
      </c>
    </row>
    <row r="23" spans="2:12">
      <c r="B23" s="39" t="s">
        <v>894</v>
      </c>
      <c r="C23" s="41"/>
      <c r="D23" s="39" t="s">
        <v>895</v>
      </c>
      <c r="E23" s="40"/>
      <c r="F23" s="40"/>
      <c r="G23" s="40"/>
      <c r="H23" s="40"/>
      <c r="I23" s="40"/>
      <c r="J23" s="40"/>
      <c r="K23" s="41"/>
      <c r="L23" s="3" t="s">
        <v>898</v>
      </c>
    </row>
    <row r="24" spans="2:12" ht="13.5" customHeight="1">
      <c r="B24" s="37" t="s">
        <v>686</v>
      </c>
      <c r="C24" s="18" t="s">
        <v>896</v>
      </c>
      <c r="D24" s="42" t="s">
        <v>921</v>
      </c>
      <c r="E24" s="43"/>
      <c r="F24" s="43"/>
      <c r="G24" s="43"/>
      <c r="H24" s="43"/>
      <c r="I24" s="43"/>
      <c r="J24" s="43"/>
      <c r="K24" s="44"/>
      <c r="L24" s="18">
        <v>1</v>
      </c>
    </row>
    <row r="25" spans="2:12" ht="13.5" customHeight="1">
      <c r="B25" s="38"/>
      <c r="C25" s="18" t="s">
        <v>897</v>
      </c>
      <c r="D25" s="42" t="s">
        <v>922</v>
      </c>
      <c r="E25" s="43"/>
      <c r="F25" s="43"/>
      <c r="G25" s="43"/>
      <c r="H25" s="43"/>
      <c r="I25" s="43"/>
      <c r="J25" s="43"/>
      <c r="K25" s="44"/>
      <c r="L25" s="18">
        <v>1</v>
      </c>
    </row>
    <row r="26" spans="2:12" ht="13.5" customHeight="1">
      <c r="B26" s="37" t="s">
        <v>912</v>
      </c>
      <c r="C26" s="18" t="s">
        <v>896</v>
      </c>
      <c r="D26" s="42" t="s">
        <v>923</v>
      </c>
      <c r="E26" s="43"/>
      <c r="F26" s="43"/>
      <c r="G26" s="43"/>
      <c r="H26" s="43"/>
      <c r="I26" s="43"/>
      <c r="J26" s="43"/>
      <c r="K26" s="44"/>
      <c r="L26" s="18">
        <v>1</v>
      </c>
    </row>
    <row r="27" spans="2:12">
      <c r="B27" s="38"/>
      <c r="C27" s="18" t="s">
        <v>897</v>
      </c>
      <c r="D27" s="42" t="s">
        <v>924</v>
      </c>
      <c r="E27" s="43"/>
      <c r="F27" s="43"/>
      <c r="G27" s="43"/>
      <c r="H27" s="43"/>
      <c r="I27" s="43"/>
      <c r="J27" s="43"/>
      <c r="K27" s="44"/>
      <c r="L27" s="18">
        <v>1</v>
      </c>
    </row>
    <row r="29" spans="2:12">
      <c r="B29" s="36" t="s">
        <v>910</v>
      </c>
      <c r="C29" s="36"/>
      <c r="D29" s="36"/>
      <c r="E29" s="36"/>
      <c r="F29" s="36"/>
      <c r="G29" s="36"/>
      <c r="H29" s="36"/>
      <c r="I29" s="36"/>
      <c r="J29" s="36"/>
    </row>
  </sheetData>
  <sheetProtection selectLockedCells="1"/>
  <mergeCells count="23">
    <mergeCell ref="D6:F6"/>
    <mergeCell ref="G6:I6"/>
    <mergeCell ref="B24:B25"/>
    <mergeCell ref="B26:B27"/>
    <mergeCell ref="B23:C23"/>
    <mergeCell ref="D23:K23"/>
    <mergeCell ref="D24:K24"/>
    <mergeCell ref="D25:K25"/>
    <mergeCell ref="D26:K26"/>
    <mergeCell ref="D27:K27"/>
    <mergeCell ref="B29:J29"/>
    <mergeCell ref="C14:I14"/>
    <mergeCell ref="C16:I16"/>
    <mergeCell ref="C17:I17"/>
    <mergeCell ref="C18:I18"/>
    <mergeCell ref="C19:I19"/>
    <mergeCell ref="C20:I20"/>
    <mergeCell ref="C21:I21"/>
    <mergeCell ref="C15:I15"/>
    <mergeCell ref="B9:B10"/>
    <mergeCell ref="B11:B12"/>
    <mergeCell ref="D7:F7"/>
    <mergeCell ref="G7:I7"/>
  </mergeCells>
  <phoneticPr fontId="1" type="noConversion"/>
  <dataValidations count="2">
    <dataValidation type="whole" allowBlank="1" showInputMessage="1" showErrorMessage="1" sqref="C3:C4">
      <formula1>1</formula1>
      <formula2>900</formula2>
    </dataValidation>
    <dataValidation type="whole" allowBlank="1" showInputMessage="1" showErrorMessage="1" sqref="D3:D4">
      <formula1>1</formula1>
      <formula2>200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武将</vt:lpstr>
      <vt:lpstr>绝技</vt:lpstr>
      <vt:lpstr>兵种</vt:lpstr>
      <vt:lpstr>伤害模拟器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2012-11-25T11:23:01Z</dcterms:modified>
</cp:coreProperties>
</file>