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an18" sheetId="1" state="visible" r:id="rId2"/>
    <sheet name="Feb18" sheetId="2" state="visible" r:id="rId3"/>
    <sheet name="Mar18" sheetId="3" state="visible" r:id="rId4"/>
  </sheets>
  <definedNames>
    <definedName function="false" hidden="false" localSheetId="1" name="_xlnm._FilterDatabase" vbProcedure="false">Feb18!$A$1:$I$99</definedName>
    <definedName function="false" hidden="false" localSheetId="2" name="_xlnm._FilterDatabase" vbProcedure="false">Mar18!$A$1:$L$48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<sst xmlns="http://schemas.openxmlformats.org/spreadsheetml/2006/main" count="1077" uniqueCount="133">
  <si>
    <t xml:space="preserve">Date</t>
  </si>
  <si>
    <t xml:space="preserve">Account</t>
  </si>
  <si>
    <t xml:space="preserve">Item</t>
  </si>
  <si>
    <t xml:space="preserve">Category</t>
  </si>
  <si>
    <t xml:space="preserve">Quantity</t>
  </si>
  <si>
    <t xml:space="preserve">Amount</t>
  </si>
  <si>
    <t xml:space="preserve">Share</t>
  </si>
  <si>
    <t xml:space="preserve">Status</t>
  </si>
  <si>
    <t xml:space="preserve">Paid amount</t>
  </si>
  <si>
    <t xml:space="preserve">Cash</t>
  </si>
  <si>
    <t xml:space="preserve">Biscuits</t>
  </si>
  <si>
    <t xml:space="preserve">Food</t>
  </si>
  <si>
    <t xml:space="preserve">Posted</t>
  </si>
  <si>
    <t xml:space="preserve">Bread crumbs</t>
  </si>
  <si>
    <t xml:space="preserve">Sugar</t>
  </si>
  <si>
    <t xml:space="preserve">Potato chips</t>
  </si>
  <si>
    <t xml:space="preserve">Cheese</t>
  </si>
  <si>
    <t xml:space="preserve">N/A</t>
  </si>
  <si>
    <t xml:space="preserve">Carrots</t>
  </si>
  <si>
    <t xml:space="preserve">Mushrooms</t>
  </si>
  <si>
    <t xml:space="preserve">Seeds</t>
  </si>
  <si>
    <t xml:space="preserve">Soda</t>
  </si>
  <si>
    <t xml:space="preserve">Bread</t>
  </si>
  <si>
    <t xml:space="preserve">Income</t>
  </si>
  <si>
    <t xml:space="preserve">Sandwich</t>
  </si>
  <si>
    <t xml:space="preserve">Cigarettes</t>
  </si>
  <si>
    <t xml:space="preserve">Other</t>
  </si>
  <si>
    <t xml:space="preserve">Cappuccino</t>
  </si>
  <si>
    <t xml:space="preserve">Taxi</t>
  </si>
  <si>
    <t xml:space="preserve">Transportation</t>
  </si>
  <si>
    <t xml:space="preserve">Chicha</t>
  </si>
  <si>
    <t xml:space="preserve">Printing</t>
  </si>
  <si>
    <t xml:space="preserve">Education</t>
  </si>
  <si>
    <t xml:space="preserve">Bus</t>
  </si>
  <si>
    <t xml:space="preserve">Dinner</t>
  </si>
  <si>
    <t xml:space="preserve">Entertainment</t>
  </si>
  <si>
    <t xml:space="preserve">Sports bag</t>
  </si>
  <si>
    <t xml:space="preserve">Gifts</t>
  </si>
  <si>
    <t xml:space="preserve">Water</t>
  </si>
  <si>
    <t xml:space="preserve">Bills</t>
  </si>
  <si>
    <t xml:space="preserve">Phone</t>
  </si>
  <si>
    <t xml:space="preserve">Metro</t>
  </si>
  <si>
    <t xml:space="preserve">Mini bus</t>
  </si>
  <si>
    <t xml:space="preserve">Eggs</t>
  </si>
  <si>
    <t xml:space="preserve">Carryover</t>
  </si>
  <si>
    <t xml:space="preserve">Harissa</t>
  </si>
  <si>
    <t xml:space="preserve">Given to dad</t>
  </si>
  <si>
    <t xml:space="preserve">Adjustment</t>
  </si>
  <si>
    <t xml:space="preserve">Gum</t>
  </si>
  <si>
    <t xml:space="preserve">Nurse</t>
  </si>
  <si>
    <t xml:space="preserve">Health</t>
  </si>
  <si>
    <t xml:space="preserve">Coffee</t>
  </si>
  <si>
    <t xml:space="preserve">Croissant</t>
  </si>
  <si>
    <t xml:space="preserve">Salami</t>
  </si>
  <si>
    <t xml:space="preserve">Tea</t>
  </si>
  <si>
    <t xml:space="preserve">Phone bill</t>
  </si>
  <si>
    <t xml:space="preserve">Cake</t>
  </si>
  <si>
    <t xml:space="preserve">Sliced bread</t>
  </si>
  <si>
    <t xml:space="preserve">Turkey steak</t>
  </si>
  <si>
    <t xml:space="preserve">Sliced cheese</t>
  </si>
  <si>
    <t xml:space="preserve">Butter</t>
  </si>
  <si>
    <t xml:space="preserve">Creme fraiche</t>
  </si>
  <si>
    <t xml:space="preserve">Tomatoes</t>
  </si>
  <si>
    <t xml:space="preserve">Pepper</t>
  </si>
  <si>
    <t xml:space="preserve">Potatoes</t>
  </si>
  <si>
    <t xml:space="preserve">Garlic</t>
  </si>
  <si>
    <t xml:space="preserve">Onions</t>
  </si>
  <si>
    <t xml:space="preserve">Bank account</t>
  </si>
  <si>
    <t xml:space="preserve">Withdrawal</t>
  </si>
  <si>
    <t xml:space="preserve">Transfer</t>
  </si>
  <si>
    <t xml:space="preserve">Instant coffee</t>
  </si>
  <si>
    <t xml:space="preserve">Mille feuilles</t>
  </si>
  <si>
    <t xml:space="preserve">Pie</t>
  </si>
  <si>
    <t xml:space="preserve">Napkins</t>
  </si>
  <si>
    <t xml:space="preserve">Plastic wrap</t>
  </si>
  <si>
    <t xml:space="preserve">Household</t>
  </si>
  <si>
    <t xml:space="preserve">Wafers</t>
  </si>
  <si>
    <t xml:space="preserve">Canned peeled tomatoes</t>
  </si>
  <si>
    <t xml:space="preserve">Canola oil</t>
  </si>
  <si>
    <t xml:space="preserve">Orange juice</t>
  </si>
  <si>
    <t xml:space="preserve">Unit</t>
  </si>
  <si>
    <t xml:space="preserve">Brand</t>
  </si>
  <si>
    <t xml:space="preserve">Location</t>
  </si>
  <si>
    <t xml:space="preserve">L</t>
  </si>
  <si>
    <t xml:space="preserve">CocaCola</t>
  </si>
  <si>
    <t xml:space="preserve">Carrefour Express</t>
  </si>
  <si>
    <t xml:space="preserve">Yeast</t>
  </si>
  <si>
    <t xml:space="preserve">g</t>
  </si>
  <si>
    <t xml:space="preserve">Spaghetti</t>
  </si>
  <si>
    <t xml:space="preserve">Canned diced tomatoes</t>
  </si>
  <si>
    <t xml:space="preserve">Canned artichoke</t>
  </si>
  <si>
    <t xml:space="preserve">Safir</t>
  </si>
  <si>
    <t xml:space="preserve">Ricotta</t>
  </si>
  <si>
    <t xml:space="preserve">food</t>
  </si>
  <si>
    <t xml:space="preserve">Délice</t>
  </si>
  <si>
    <t xml:space="preserve">Beef salami</t>
  </si>
  <si>
    <t xml:space="preserve">Courgettes</t>
  </si>
  <si>
    <t xml:space="preserve">Pumpkin</t>
  </si>
  <si>
    <t xml:space="preserve">Lettuce</t>
  </si>
  <si>
    <t xml:space="preserve">unit</t>
  </si>
  <si>
    <t xml:space="preserve">Buttermilk</t>
  </si>
  <si>
    <t xml:space="preserve">Paper towels</t>
  </si>
  <si>
    <t xml:space="preserve">Nescafé</t>
  </si>
  <si>
    <t xml:space="preserve">Tagliatelli</t>
  </si>
  <si>
    <t xml:space="preserve">Carrefour</t>
  </si>
  <si>
    <t xml:space="preserve">Brik</t>
  </si>
  <si>
    <t xml:space="preserve">Ginger</t>
  </si>
  <si>
    <t xml:space="preserve">Mint</t>
  </si>
  <si>
    <t xml:space="preserve">Green onions</t>
  </si>
  <si>
    <t xml:space="preserve">Toothbrush</t>
  </si>
  <si>
    <t xml:space="preserve">Chicken</t>
  </si>
  <si>
    <t xml:space="preserve">Red onions</t>
  </si>
  <si>
    <t xml:space="preserve">Green sweet peppers</t>
  </si>
  <si>
    <t xml:space="preserve">Cherry tomatoes</t>
  </si>
  <si>
    <t xml:space="preserve">Orto</t>
  </si>
  <si>
    <t xml:space="preserve">Mocachino</t>
  </si>
  <si>
    <t xml:space="preserve">Beans &amp; Co</t>
  </si>
  <si>
    <t xml:space="preserve">Baby wipes</t>
  </si>
  <si>
    <t xml:space="preserve">Lilas</t>
  </si>
  <si>
    <t xml:space="preserve">Brownie</t>
  </si>
  <si>
    <t xml:space="preserve">Royale Light</t>
  </si>
  <si>
    <t xml:space="preserve">Bhar</t>
  </si>
  <si>
    <t xml:space="preserve">Nails</t>
  </si>
  <si>
    <t xml:space="preserve">Pain au chocolat</t>
  </si>
  <si>
    <t xml:space="preserve">Prince</t>
  </si>
  <si>
    <t xml:space="preserve">Tunisie Télécom</t>
  </si>
  <si>
    <t xml:space="preserve">Milk</t>
  </si>
  <si>
    <t xml:space="preserve">Chocolate</t>
  </si>
  <si>
    <t xml:space="preserve">Said</t>
  </si>
  <si>
    <t xml:space="preserve">Green peas</t>
  </si>
  <si>
    <t xml:space="preserve">Kitchen scale</t>
  </si>
  <si>
    <t xml:space="preserve">Battery</t>
  </si>
  <si>
    <t xml:space="preserve">Energizer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</si>
</sst>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#,##0.000\ [$TND];[RED]\-#,##0.000\ [$TND]"/>
    <numFmt numFmtId="167" formatCode="#,##0.00"/>
    <numFmt numFmtId="168" formatCode="MMM\ D&quot;, &quot;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  <font>
      <b val="true"/>
      <sz val="14"/>
      <color rgb="FFFFFFFF"/>
      <name val="Ubuntu"/>
      <family val="0"/>
      <charset val="1"/>
    </font>
    <font>
      <b val="true"/>
      <sz val="10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B37" activePane="bottomLeft" state="frozen"/>
      <selection pane="topLeft" activeCell="A1" activeCellId="0" sqref="A1"/>
      <selection pane="bottomLeft" activeCell="E1048576" activeCellId="0" sqref="E1048576"/>
    </sheetView>
  </sheetViews>
  <sheetFormatPr defaultRowHeight="12.8" zeroHeight="true" outlineLevelRow="0" outlineLevelCol="0"/>
  <cols>
    <col collapsed="false" customWidth="true" hidden="false" outlineLevel="0" max="1" min="1" style="1" width="12.56"/>
    <col collapsed="false" customWidth="true" hidden="false" outlineLevel="0" max="2" min="2" style="2" width="14.43"/>
    <col collapsed="false" customWidth="true" hidden="false" outlineLevel="0" max="3" min="3" style="2" width="17.21"/>
    <col collapsed="false" customWidth="true" hidden="false" outlineLevel="0" max="4" min="4" style="2" width="19.57"/>
    <col collapsed="false" customWidth="true" hidden="false" outlineLevel="0" max="5" min="5" style="2" width="16.07"/>
    <col collapsed="false" customWidth="true" hidden="false" outlineLevel="0" max="6" min="6" style="3" width="16.07"/>
    <col collapsed="false" customWidth="true" hidden="false" outlineLevel="0" max="7" min="7" style="4" width="11.21"/>
    <col collapsed="false" customWidth="true" hidden="false" outlineLevel="0" max="8" min="8" style="2" width="12.83"/>
    <col collapsed="false" customWidth="true" hidden="false" outlineLevel="0" max="9" min="9" style="3" width="20.87"/>
    <col collapsed="false" customWidth="true" hidden="true" outlineLevel="0" max="1025" min="10" style="5" width="13.09"/>
  </cols>
  <sheetData>
    <row r="1" s="11" customFormat="true" ht="18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7" t="s">
        <v>7</v>
      </c>
      <c r="I1" s="10" t="s">
        <v>8</v>
      </c>
    </row>
    <row r="2" customFormat="false" ht="18" hidden="false" customHeight="true" outlineLevel="0" collapsed="false">
      <c r="A2" s="1" t="n">
        <f aca="false">DATE(2018, 1, 21)</f>
        <v>43121</v>
      </c>
      <c r="B2" s="2" t="s">
        <v>9</v>
      </c>
      <c r="C2" s="2" t="s">
        <v>10</v>
      </c>
      <c r="D2" s="2" t="s">
        <v>11</v>
      </c>
      <c r="E2" s="2" t="n">
        <v>1</v>
      </c>
      <c r="F2" s="3" t="n">
        <v>-1.42</v>
      </c>
      <c r="G2" s="4" t="n">
        <v>1</v>
      </c>
      <c r="H2" s="2" t="s">
        <v>12</v>
      </c>
      <c r="I2" s="3" t="n">
        <f aca="false">F2*G2</f>
        <v>-1.42</v>
      </c>
    </row>
    <row r="3" customFormat="false" ht="18" hidden="false" customHeight="true" outlineLevel="0" collapsed="false">
      <c r="A3" s="1" t="n">
        <f aca="false">DATE(2018, 1, 21)</f>
        <v>43121</v>
      </c>
      <c r="B3" s="2" t="s">
        <v>9</v>
      </c>
      <c r="C3" s="2" t="s">
        <v>13</v>
      </c>
      <c r="D3" s="2" t="s">
        <v>11</v>
      </c>
      <c r="E3" s="2" t="n">
        <v>1</v>
      </c>
      <c r="F3" s="3" t="n">
        <v>-0.495</v>
      </c>
      <c r="G3" s="4" t="n">
        <v>1</v>
      </c>
      <c r="H3" s="2" t="s">
        <v>12</v>
      </c>
      <c r="I3" s="3" t="n">
        <f aca="false">F3*G3</f>
        <v>-0.495</v>
      </c>
    </row>
    <row r="4" customFormat="false" ht="18" hidden="false" customHeight="true" outlineLevel="0" collapsed="false">
      <c r="A4" s="1" t="n">
        <f aca="false">DATE(2018, 1, 21)</f>
        <v>43121</v>
      </c>
      <c r="B4" s="2" t="s">
        <v>9</v>
      </c>
      <c r="C4" s="2" t="s">
        <v>14</v>
      </c>
      <c r="D4" s="2" t="s">
        <v>11</v>
      </c>
      <c r="E4" s="2" t="n">
        <v>1</v>
      </c>
      <c r="F4" s="3" t="n">
        <v>-1.5</v>
      </c>
      <c r="G4" s="4" t="n">
        <v>0.5</v>
      </c>
      <c r="H4" s="2" t="s">
        <v>12</v>
      </c>
      <c r="I4" s="3" t="n">
        <f aca="false">F4*G4</f>
        <v>-0.75</v>
      </c>
    </row>
    <row r="5" customFormat="false" ht="18" hidden="false" customHeight="true" outlineLevel="0" collapsed="false">
      <c r="A5" s="1" t="n">
        <f aca="false">DATE(2018, 1, 21)</f>
        <v>43121</v>
      </c>
      <c r="B5" s="2" t="s">
        <v>9</v>
      </c>
      <c r="C5" s="2" t="s">
        <v>15</v>
      </c>
      <c r="D5" s="2" t="s">
        <v>11</v>
      </c>
      <c r="E5" s="2" t="n">
        <v>2</v>
      </c>
      <c r="F5" s="3" t="n">
        <v>-3.735</v>
      </c>
      <c r="G5" s="4" t="n">
        <v>1</v>
      </c>
      <c r="H5" s="2" t="s">
        <v>12</v>
      </c>
      <c r="I5" s="3" t="n">
        <f aca="false">F5*G5</f>
        <v>-3.735</v>
      </c>
    </row>
    <row r="6" customFormat="false" ht="18" hidden="false" customHeight="true" outlineLevel="0" collapsed="false">
      <c r="A6" s="1" t="n">
        <f aca="false">DATE(2018, 1, 21)</f>
        <v>43121</v>
      </c>
      <c r="B6" s="2" t="s">
        <v>9</v>
      </c>
      <c r="C6" s="2" t="s">
        <v>16</v>
      </c>
      <c r="D6" s="2" t="s">
        <v>11</v>
      </c>
      <c r="E6" s="2" t="s">
        <v>17</v>
      </c>
      <c r="F6" s="3" t="n">
        <v>-2.13</v>
      </c>
      <c r="G6" s="4" t="n">
        <v>1</v>
      </c>
      <c r="H6" s="2" t="s">
        <v>12</v>
      </c>
      <c r="I6" s="3" t="n">
        <f aca="false">F6*G6</f>
        <v>-2.13</v>
      </c>
    </row>
    <row r="7" customFormat="false" ht="18" hidden="false" customHeight="true" outlineLevel="0" collapsed="false">
      <c r="A7" s="1" t="n">
        <f aca="false">DATE(2018, 1, 21)</f>
        <v>43121</v>
      </c>
      <c r="B7" s="2" t="s">
        <v>9</v>
      </c>
      <c r="C7" s="2" t="s">
        <v>18</v>
      </c>
      <c r="D7" s="2" t="s">
        <v>11</v>
      </c>
      <c r="E7" s="2" t="s">
        <v>17</v>
      </c>
      <c r="F7" s="3" t="n">
        <v>-0.96</v>
      </c>
      <c r="G7" s="4" t="n">
        <v>1</v>
      </c>
      <c r="H7" s="2" t="s">
        <v>12</v>
      </c>
      <c r="I7" s="3" t="n">
        <f aca="false">F7*G7</f>
        <v>-0.96</v>
      </c>
    </row>
    <row r="8" customFormat="false" ht="18" hidden="false" customHeight="true" outlineLevel="0" collapsed="false">
      <c r="A8" s="1" t="n">
        <f aca="false">DATE(2018, 1, 21)</f>
        <v>43121</v>
      </c>
      <c r="B8" s="2" t="s">
        <v>9</v>
      </c>
      <c r="C8" s="2" t="s">
        <v>19</v>
      </c>
      <c r="D8" s="2" t="s">
        <v>11</v>
      </c>
      <c r="E8" s="2" t="s">
        <v>17</v>
      </c>
      <c r="F8" s="3" t="n">
        <v>-2.789</v>
      </c>
      <c r="G8" s="4" t="n">
        <v>1</v>
      </c>
      <c r="H8" s="2" t="s">
        <v>12</v>
      </c>
      <c r="I8" s="3" t="n">
        <f aca="false">F8*G8</f>
        <v>-2.789</v>
      </c>
    </row>
    <row r="9" customFormat="false" ht="18" hidden="false" customHeight="true" outlineLevel="0" collapsed="false">
      <c r="A9" s="1" t="n">
        <f aca="false">DATE(2018, 1, 21)</f>
        <v>43121</v>
      </c>
      <c r="B9" s="2" t="s">
        <v>9</v>
      </c>
      <c r="C9" s="2" t="s">
        <v>20</v>
      </c>
      <c r="D9" s="2" t="s">
        <v>11</v>
      </c>
      <c r="E9" s="2" t="s">
        <v>17</v>
      </c>
      <c r="F9" s="3" t="n">
        <v>-1.4</v>
      </c>
      <c r="G9" s="4" t="n">
        <v>0.5</v>
      </c>
      <c r="H9" s="2" t="s">
        <v>12</v>
      </c>
      <c r="I9" s="3" t="n">
        <f aca="false">F9*G9</f>
        <v>-0.7</v>
      </c>
    </row>
    <row r="10" customFormat="false" ht="18" hidden="false" customHeight="true" outlineLevel="0" collapsed="false">
      <c r="A10" s="1" t="n">
        <f aca="false">DATE(2018, 1, 21)</f>
        <v>43121</v>
      </c>
      <c r="B10" s="2" t="s">
        <v>9</v>
      </c>
      <c r="C10" s="2" t="s">
        <v>21</v>
      </c>
      <c r="D10" s="2" t="s">
        <v>11</v>
      </c>
      <c r="E10" s="2" t="n">
        <v>1</v>
      </c>
      <c r="F10" s="3" t="n">
        <f aca="false">1.4-3.6</f>
        <v>-2.2</v>
      </c>
      <c r="G10" s="4" t="n">
        <v>0.5</v>
      </c>
      <c r="H10" s="2" t="s">
        <v>12</v>
      </c>
      <c r="I10" s="3" t="n">
        <f aca="false">F10*G10</f>
        <v>-1.1</v>
      </c>
    </row>
    <row r="11" customFormat="false" ht="18" hidden="false" customHeight="true" outlineLevel="0" collapsed="false">
      <c r="A11" s="1" t="n">
        <f aca="false">DATE(2018, 1, 21)</f>
        <v>43121</v>
      </c>
      <c r="B11" s="2" t="s">
        <v>9</v>
      </c>
      <c r="C11" s="2" t="s">
        <v>22</v>
      </c>
      <c r="D11" s="2" t="s">
        <v>11</v>
      </c>
      <c r="E11" s="2" t="n">
        <v>1</v>
      </c>
      <c r="F11" s="3" t="n">
        <v>-0.2</v>
      </c>
      <c r="G11" s="4" t="n">
        <v>1</v>
      </c>
      <c r="H11" s="2" t="s">
        <v>12</v>
      </c>
      <c r="I11" s="3" t="n">
        <f aca="false">F11*G11</f>
        <v>-0.2</v>
      </c>
    </row>
    <row r="12" customFormat="false" ht="18" hidden="false" customHeight="true" outlineLevel="0" collapsed="false">
      <c r="A12" s="1" t="n">
        <f aca="false">DATE(2018, 1, 21)</f>
        <v>43121</v>
      </c>
      <c r="B12" s="2" t="s">
        <v>9</v>
      </c>
      <c r="C12" s="2" t="s">
        <v>17</v>
      </c>
      <c r="D12" s="2" t="s">
        <v>23</v>
      </c>
      <c r="E12" s="2" t="s">
        <v>17</v>
      </c>
      <c r="F12" s="3" t="n">
        <v>51.4</v>
      </c>
      <c r="G12" s="4" t="n">
        <v>1</v>
      </c>
      <c r="H12" s="2" t="s">
        <v>12</v>
      </c>
      <c r="I12" s="3" t="n">
        <f aca="false">F12*G12</f>
        <v>51.4</v>
      </c>
    </row>
    <row r="13" customFormat="false" ht="18" hidden="false" customHeight="true" outlineLevel="0" collapsed="false">
      <c r="A13" s="1" t="n">
        <f aca="false">DATE(2018,1,22)</f>
        <v>43122</v>
      </c>
      <c r="B13" s="2" t="s">
        <v>9</v>
      </c>
      <c r="C13" s="2" t="s">
        <v>24</v>
      </c>
      <c r="D13" s="2" t="s">
        <v>11</v>
      </c>
      <c r="E13" s="2" t="n">
        <v>1</v>
      </c>
      <c r="F13" s="3" t="n">
        <v>-1.7</v>
      </c>
      <c r="G13" s="4" t="n">
        <v>1</v>
      </c>
      <c r="H13" s="2" t="s">
        <v>12</v>
      </c>
      <c r="I13" s="3" t="n">
        <f aca="false">F13*G13</f>
        <v>-1.7</v>
      </c>
    </row>
    <row r="14" customFormat="false" ht="18" hidden="false" customHeight="true" outlineLevel="0" collapsed="false">
      <c r="A14" s="1" t="n">
        <f aca="false">DATE(2018,1,22)</f>
        <v>43122</v>
      </c>
      <c r="B14" s="2" t="s">
        <v>9</v>
      </c>
      <c r="C14" s="2" t="s">
        <v>25</v>
      </c>
      <c r="D14" s="2" t="s">
        <v>26</v>
      </c>
      <c r="E14" s="2" t="n">
        <v>2</v>
      </c>
      <c r="F14" s="3" t="n">
        <v>-0.6</v>
      </c>
      <c r="G14" s="4" t="n">
        <v>1</v>
      </c>
      <c r="H14" s="2" t="s">
        <v>12</v>
      </c>
      <c r="I14" s="3" t="n">
        <f aca="false">F14*G14</f>
        <v>-0.6</v>
      </c>
    </row>
    <row r="15" customFormat="false" ht="18" hidden="false" customHeight="true" outlineLevel="0" collapsed="false">
      <c r="A15" s="1" t="n">
        <f aca="false">DATE(2018,1,22)</f>
        <v>43122</v>
      </c>
      <c r="B15" s="2" t="s">
        <v>9</v>
      </c>
      <c r="C15" s="2" t="s">
        <v>27</v>
      </c>
      <c r="D15" s="2" t="s">
        <v>11</v>
      </c>
      <c r="E15" s="2" t="n">
        <v>1</v>
      </c>
      <c r="F15" s="3" t="n">
        <v>-3.8</v>
      </c>
      <c r="G15" s="4" t="n">
        <v>1</v>
      </c>
      <c r="H15" s="2" t="s">
        <v>12</v>
      </c>
      <c r="I15" s="3" t="n">
        <f aca="false">F15*G15</f>
        <v>-3.8</v>
      </c>
    </row>
    <row r="16" customFormat="false" ht="18" hidden="false" customHeight="true" outlineLevel="0" collapsed="false">
      <c r="A16" s="1" t="n">
        <f aca="false">DATE(2018,1,22)</f>
        <v>43122</v>
      </c>
      <c r="B16" s="2" t="s">
        <v>9</v>
      </c>
      <c r="C16" s="2" t="s">
        <v>28</v>
      </c>
      <c r="D16" s="2" t="s">
        <v>29</v>
      </c>
      <c r="E16" s="2" t="s">
        <v>17</v>
      </c>
      <c r="F16" s="3" t="n">
        <f aca="false">-4.3</f>
        <v>-4.3</v>
      </c>
      <c r="G16" s="4" t="n">
        <v>0.5</v>
      </c>
      <c r="H16" s="2" t="s">
        <v>12</v>
      </c>
      <c r="I16" s="3" t="n">
        <f aca="false">F16*G16</f>
        <v>-2.15</v>
      </c>
    </row>
    <row r="17" customFormat="false" ht="18" hidden="false" customHeight="true" outlineLevel="0" collapsed="false">
      <c r="A17" s="1" t="n">
        <f aca="false">DATE(2018,1,22)</f>
        <v>43122</v>
      </c>
      <c r="B17" s="2" t="s">
        <v>9</v>
      </c>
      <c r="C17" s="2" t="s">
        <v>30</v>
      </c>
      <c r="D17" s="2" t="s">
        <v>26</v>
      </c>
      <c r="E17" s="2" t="n">
        <v>1</v>
      </c>
      <c r="F17" s="3" t="n">
        <v>-10</v>
      </c>
      <c r="G17" s="4" t="n">
        <v>0.25</v>
      </c>
      <c r="H17" s="2" t="s">
        <v>12</v>
      </c>
      <c r="I17" s="3" t="n">
        <f aca="false">F17*G17</f>
        <v>-2.5</v>
      </c>
    </row>
    <row r="18" customFormat="false" ht="18" hidden="false" customHeight="true" outlineLevel="0" collapsed="false">
      <c r="A18" s="1" t="n">
        <f aca="false">DATE(2018,1,22)</f>
        <v>43122</v>
      </c>
      <c r="B18" s="2" t="s">
        <v>9</v>
      </c>
      <c r="C18" s="2" t="s">
        <v>22</v>
      </c>
      <c r="D18" s="2" t="s">
        <v>11</v>
      </c>
      <c r="E18" s="2" t="n">
        <v>1</v>
      </c>
      <c r="F18" s="3" t="n">
        <v>-0.2</v>
      </c>
      <c r="G18" s="4" t="n">
        <v>1</v>
      </c>
      <c r="H18" s="2" t="s">
        <v>12</v>
      </c>
      <c r="I18" s="3" t="n">
        <f aca="false">F18*G18</f>
        <v>-0.2</v>
      </c>
    </row>
    <row r="19" customFormat="false" ht="18" hidden="false" customHeight="true" outlineLevel="0" collapsed="false">
      <c r="A19" s="1" t="n">
        <f aca="false">DATE(2018,1,22)</f>
        <v>43122</v>
      </c>
      <c r="B19" s="2" t="s">
        <v>9</v>
      </c>
      <c r="C19" s="2" t="s">
        <v>22</v>
      </c>
      <c r="D19" s="2" t="s">
        <v>11</v>
      </c>
      <c r="E19" s="2" t="n">
        <v>1</v>
      </c>
      <c r="F19" s="3" t="n">
        <v>-0.4</v>
      </c>
      <c r="G19" s="4" t="n">
        <v>1</v>
      </c>
      <c r="H19" s="2" t="s">
        <v>12</v>
      </c>
      <c r="I19" s="3" t="n">
        <f aca="false">F19*G19</f>
        <v>-0.4</v>
      </c>
    </row>
    <row r="20" customFormat="false" ht="18" hidden="false" customHeight="true" outlineLevel="0" collapsed="false">
      <c r="A20" s="1" t="n">
        <f aca="false">DATE(2018,1,22)</f>
        <v>43122</v>
      </c>
      <c r="B20" s="2" t="s">
        <v>9</v>
      </c>
      <c r="C20" s="2" t="s">
        <v>31</v>
      </c>
      <c r="D20" s="2" t="s">
        <v>32</v>
      </c>
      <c r="E20" s="2" t="n">
        <v>2</v>
      </c>
      <c r="F20" s="3" t="n">
        <v>-0.2</v>
      </c>
      <c r="G20" s="4" t="n">
        <v>1</v>
      </c>
      <c r="H20" s="2" t="s">
        <v>12</v>
      </c>
      <c r="I20" s="3" t="n">
        <f aca="false">F20*G20</f>
        <v>-0.2</v>
      </c>
    </row>
    <row r="21" customFormat="false" ht="18" hidden="false" customHeight="true" outlineLevel="0" collapsed="false">
      <c r="A21" s="1" t="n">
        <f aca="false">DATE(2018,1,24)</f>
        <v>43124</v>
      </c>
      <c r="B21" s="2" t="s">
        <v>9</v>
      </c>
      <c r="C21" s="2" t="s">
        <v>33</v>
      </c>
      <c r="D21" s="2" t="s">
        <v>29</v>
      </c>
      <c r="E21" s="2" t="s">
        <v>17</v>
      </c>
      <c r="F21" s="3" t="n">
        <v>-4.7</v>
      </c>
      <c r="G21" s="4" t="n">
        <v>1</v>
      </c>
      <c r="H21" s="2" t="s">
        <v>12</v>
      </c>
      <c r="I21" s="3" t="n">
        <f aca="false">F21*G21</f>
        <v>-4.7</v>
      </c>
    </row>
    <row r="22" customFormat="false" ht="18" hidden="false" customHeight="true" outlineLevel="0" collapsed="false">
      <c r="A22" s="1" t="n">
        <f aca="false">DATE(2018,1,24)</f>
        <v>43124</v>
      </c>
      <c r="B22" s="2" t="s">
        <v>9</v>
      </c>
      <c r="C22" s="2" t="s">
        <v>10</v>
      </c>
      <c r="D22" s="2" t="s">
        <v>11</v>
      </c>
      <c r="E22" s="2" t="n">
        <v>1</v>
      </c>
      <c r="F22" s="3" t="n">
        <v>-1</v>
      </c>
      <c r="G22" s="4" t="n">
        <v>1</v>
      </c>
      <c r="H22" s="2" t="s">
        <v>12</v>
      </c>
      <c r="I22" s="3" t="n">
        <f aca="false">F22*G22</f>
        <v>-1</v>
      </c>
    </row>
    <row r="23" customFormat="false" ht="18" hidden="false" customHeight="true" outlineLevel="0" collapsed="false">
      <c r="A23" s="1" t="n">
        <f aca="false">DATE(2018,1,25)</f>
        <v>43125</v>
      </c>
      <c r="B23" s="2" t="s">
        <v>9</v>
      </c>
      <c r="C23" s="2" t="s">
        <v>34</v>
      </c>
      <c r="D23" s="2" t="s">
        <v>35</v>
      </c>
      <c r="E23" s="2" t="n">
        <v>1</v>
      </c>
      <c r="F23" s="3" t="n">
        <v>-14.5</v>
      </c>
      <c r="G23" s="4" t="n">
        <v>1</v>
      </c>
      <c r="H23" s="2" t="s">
        <v>12</v>
      </c>
      <c r="I23" s="3" t="n">
        <f aca="false">F23*G23</f>
        <v>-14.5</v>
      </c>
    </row>
    <row r="24" customFormat="false" ht="18" hidden="false" customHeight="true" outlineLevel="0" collapsed="false">
      <c r="A24" s="1" t="n">
        <f aca="false">DATE(2018,1,28)</f>
        <v>43128</v>
      </c>
      <c r="B24" s="2" t="s">
        <v>9</v>
      </c>
      <c r="C24" s="2" t="s">
        <v>23</v>
      </c>
      <c r="D24" s="2" t="s">
        <v>23</v>
      </c>
      <c r="E24" s="2" t="s">
        <v>17</v>
      </c>
      <c r="F24" s="3" t="n">
        <v>40</v>
      </c>
      <c r="G24" s="4" t="n">
        <v>1</v>
      </c>
      <c r="H24" s="2" t="s">
        <v>12</v>
      </c>
      <c r="I24" s="3" t="n">
        <f aca="false">F24*G24</f>
        <v>40</v>
      </c>
    </row>
    <row r="25" customFormat="false" ht="18" hidden="false" customHeight="true" outlineLevel="0" collapsed="false">
      <c r="A25" s="1" t="n">
        <f aca="false">DATE(2018,1,28)</f>
        <v>43128</v>
      </c>
      <c r="B25" s="2" t="s">
        <v>9</v>
      </c>
      <c r="C25" s="2" t="s">
        <v>24</v>
      </c>
      <c r="D25" s="2" t="s">
        <v>11</v>
      </c>
      <c r="E25" s="2" t="n">
        <v>1</v>
      </c>
      <c r="F25" s="3" t="n">
        <v>-2.3</v>
      </c>
      <c r="G25" s="4" t="n">
        <v>1</v>
      </c>
      <c r="H25" s="2" t="s">
        <v>12</v>
      </c>
      <c r="I25" s="3" t="n">
        <f aca="false">F25*G25</f>
        <v>-2.3</v>
      </c>
    </row>
    <row r="26" customFormat="false" ht="18" hidden="false" customHeight="true" outlineLevel="0" collapsed="false">
      <c r="A26" s="1" t="n">
        <f aca="false">DATE(2018,1,28)</f>
        <v>43128</v>
      </c>
      <c r="B26" s="2" t="s">
        <v>9</v>
      </c>
      <c r="C26" s="2" t="s">
        <v>36</v>
      </c>
      <c r="D26" s="2" t="s">
        <v>37</v>
      </c>
      <c r="E26" s="2" t="n">
        <v>1</v>
      </c>
      <c r="F26" s="3" t="n">
        <v>-63</v>
      </c>
      <c r="G26" s="12" t="n">
        <f aca="false">1/3</f>
        <v>0.333333333333333</v>
      </c>
      <c r="H26" s="2" t="s">
        <v>12</v>
      </c>
      <c r="I26" s="3" t="n">
        <f aca="false">F26*G26</f>
        <v>-21</v>
      </c>
    </row>
    <row r="27" customFormat="false" ht="18" hidden="false" customHeight="true" outlineLevel="0" collapsed="false">
      <c r="A27" s="1" t="n">
        <f aca="false">DATE(2018,1,28)</f>
        <v>43128</v>
      </c>
      <c r="B27" s="2" t="s">
        <v>9</v>
      </c>
      <c r="C27" s="2" t="s">
        <v>33</v>
      </c>
      <c r="D27" s="2" t="s">
        <v>29</v>
      </c>
      <c r="E27" s="2" t="s">
        <v>17</v>
      </c>
      <c r="F27" s="3" t="n">
        <v>-4.7</v>
      </c>
      <c r="G27" s="4" t="n">
        <v>1</v>
      </c>
      <c r="H27" s="2" t="s">
        <v>12</v>
      </c>
      <c r="I27" s="3" t="n">
        <f aca="false">F27*G27</f>
        <v>-4.7</v>
      </c>
    </row>
    <row r="28" customFormat="false" ht="18" hidden="false" customHeight="true" outlineLevel="0" collapsed="false">
      <c r="A28" s="1" t="n">
        <f aca="false">DATE(2018,1,29)</f>
        <v>43129</v>
      </c>
      <c r="B28" s="2" t="s">
        <v>9</v>
      </c>
      <c r="C28" s="2" t="s">
        <v>17</v>
      </c>
      <c r="D28" s="2" t="s">
        <v>23</v>
      </c>
      <c r="E28" s="2" t="s">
        <v>17</v>
      </c>
      <c r="F28" s="3" t="n">
        <v>13</v>
      </c>
      <c r="G28" s="4" t="n">
        <v>1</v>
      </c>
      <c r="H28" s="2" t="s">
        <v>12</v>
      </c>
      <c r="I28" s="3" t="n">
        <f aca="false">F28*G28</f>
        <v>13</v>
      </c>
    </row>
    <row r="29" customFormat="false" ht="18" hidden="false" customHeight="true" outlineLevel="0" collapsed="false">
      <c r="A29" s="1" t="n">
        <f aca="false">DATE(2018,1,29)</f>
        <v>43129</v>
      </c>
      <c r="B29" s="2" t="s">
        <v>9</v>
      </c>
      <c r="C29" s="2" t="s">
        <v>33</v>
      </c>
      <c r="D29" s="2" t="s">
        <v>29</v>
      </c>
      <c r="E29" s="2" t="s">
        <v>17</v>
      </c>
      <c r="F29" s="3" t="n">
        <v>-1.4</v>
      </c>
      <c r="G29" s="4" t="n">
        <v>1</v>
      </c>
      <c r="H29" s="2" t="s">
        <v>12</v>
      </c>
      <c r="I29" s="3" t="n">
        <f aca="false">F29*G29</f>
        <v>-1.4</v>
      </c>
    </row>
    <row r="30" customFormat="false" ht="18" hidden="false" customHeight="true" outlineLevel="0" collapsed="false">
      <c r="A30" s="1" t="n">
        <f aca="false">DATE(2018,1,29)</f>
        <v>43129</v>
      </c>
      <c r="B30" s="2" t="s">
        <v>9</v>
      </c>
      <c r="C30" s="2" t="s">
        <v>33</v>
      </c>
      <c r="D30" s="2" t="s">
        <v>29</v>
      </c>
      <c r="E30" s="2" t="s">
        <v>17</v>
      </c>
      <c r="F30" s="3" t="n">
        <v>-1.4</v>
      </c>
      <c r="G30" s="4" t="n">
        <v>1</v>
      </c>
      <c r="H30" s="2" t="s">
        <v>12</v>
      </c>
      <c r="I30" s="3" t="n">
        <f aca="false">F30*G30</f>
        <v>-1.4</v>
      </c>
    </row>
    <row r="31" customFormat="false" ht="18" hidden="false" customHeight="true" outlineLevel="0" collapsed="false">
      <c r="A31" s="1" t="n">
        <f aca="false">DATE(2018,1,29)</f>
        <v>43129</v>
      </c>
      <c r="B31" s="2" t="s">
        <v>9</v>
      </c>
      <c r="C31" s="2" t="s">
        <v>33</v>
      </c>
      <c r="D31" s="2" t="s">
        <v>29</v>
      </c>
      <c r="E31" s="2" t="s">
        <v>17</v>
      </c>
      <c r="F31" s="3" t="n">
        <v>-1.1</v>
      </c>
      <c r="G31" s="4" t="n">
        <v>1</v>
      </c>
      <c r="H31" s="2" t="s">
        <v>12</v>
      </c>
      <c r="I31" s="3" t="n">
        <f aca="false">F31*G31</f>
        <v>-1.1</v>
      </c>
    </row>
    <row r="32" customFormat="false" ht="18" hidden="false" customHeight="true" outlineLevel="0" collapsed="false">
      <c r="A32" s="1" t="n">
        <f aca="false">DATE(2018,1,29)</f>
        <v>43129</v>
      </c>
      <c r="B32" s="2" t="s">
        <v>9</v>
      </c>
      <c r="C32" s="2" t="s">
        <v>33</v>
      </c>
      <c r="D32" s="2" t="s">
        <v>29</v>
      </c>
      <c r="E32" s="2" t="s">
        <v>17</v>
      </c>
      <c r="F32" s="3" t="n">
        <v>-4.15</v>
      </c>
      <c r="G32" s="4" t="n">
        <v>1</v>
      </c>
      <c r="H32" s="2" t="s">
        <v>12</v>
      </c>
      <c r="I32" s="3" t="n">
        <f aca="false">F32*G32</f>
        <v>-4.15</v>
      </c>
    </row>
    <row r="33" customFormat="false" ht="18" hidden="false" customHeight="true" outlineLevel="0" collapsed="false">
      <c r="A33" s="1" t="n">
        <f aca="false">DATE(2018,1,29)</f>
        <v>43129</v>
      </c>
      <c r="B33" s="2" t="s">
        <v>9</v>
      </c>
      <c r="C33" s="2" t="s">
        <v>21</v>
      </c>
      <c r="D33" s="2" t="s">
        <v>11</v>
      </c>
      <c r="E33" s="2" t="n">
        <v>1</v>
      </c>
      <c r="F33" s="3" t="n">
        <v>-1.2</v>
      </c>
      <c r="G33" s="4" t="n">
        <v>1</v>
      </c>
      <c r="H33" s="2" t="s">
        <v>12</v>
      </c>
      <c r="I33" s="3" t="n">
        <f aca="false">F33*G33</f>
        <v>-1.2</v>
      </c>
    </row>
    <row r="34" customFormat="false" ht="18" hidden="false" customHeight="true" outlineLevel="0" collapsed="false">
      <c r="A34" s="1" t="n">
        <f aca="false">DATE(2018,1,29)</f>
        <v>43129</v>
      </c>
      <c r="B34" s="2" t="s">
        <v>9</v>
      </c>
      <c r="C34" s="2" t="s">
        <v>38</v>
      </c>
      <c r="D34" s="2" t="s">
        <v>11</v>
      </c>
      <c r="E34" s="2" t="n">
        <v>1</v>
      </c>
      <c r="F34" s="3" t="n">
        <v>-0.6</v>
      </c>
      <c r="G34" s="4" t="n">
        <v>1</v>
      </c>
      <c r="H34" s="2" t="s">
        <v>12</v>
      </c>
      <c r="I34" s="3" t="n">
        <f aca="false">F34*G34</f>
        <v>-0.6</v>
      </c>
    </row>
    <row r="35" customFormat="false" ht="18" hidden="false" customHeight="true" outlineLevel="0" collapsed="false">
      <c r="A35" s="1" t="n">
        <f aca="false">DATE(2018,1,29)</f>
        <v>43129</v>
      </c>
      <c r="B35" s="2" t="s">
        <v>9</v>
      </c>
      <c r="C35" s="2" t="s">
        <v>39</v>
      </c>
      <c r="D35" s="2" t="s">
        <v>40</v>
      </c>
      <c r="E35" s="2" t="n">
        <v>1</v>
      </c>
      <c r="F35" s="3" t="n">
        <v>-1.5</v>
      </c>
      <c r="G35" s="4" t="n">
        <v>1</v>
      </c>
      <c r="H35" s="2" t="s">
        <v>12</v>
      </c>
      <c r="I35" s="3" t="n">
        <f aca="false">F35*G35</f>
        <v>-1.5</v>
      </c>
    </row>
    <row r="36" customFormat="false" ht="18" hidden="false" customHeight="true" outlineLevel="0" collapsed="false">
      <c r="A36" s="1" t="n">
        <f aca="false">DATE(2018,1,29)</f>
        <v>43129</v>
      </c>
      <c r="B36" s="2" t="s">
        <v>9</v>
      </c>
      <c r="C36" s="2" t="s">
        <v>25</v>
      </c>
      <c r="D36" s="2" t="s">
        <v>26</v>
      </c>
      <c r="E36" s="2" t="n">
        <v>2</v>
      </c>
      <c r="F36" s="3" t="n">
        <v>-0.6</v>
      </c>
      <c r="G36" s="4" t="n">
        <v>1</v>
      </c>
      <c r="H36" s="2" t="s">
        <v>12</v>
      </c>
      <c r="I36" s="3" t="n">
        <f aca="false">F36*G36</f>
        <v>-0.6</v>
      </c>
    </row>
    <row r="37" customFormat="false" ht="18" hidden="false" customHeight="true" outlineLevel="0" collapsed="false">
      <c r="A37" s="1" t="n">
        <f aca="false">DATE(2018,1,30)</f>
        <v>43130</v>
      </c>
      <c r="B37" s="2" t="s">
        <v>9</v>
      </c>
      <c r="C37" s="2" t="s">
        <v>23</v>
      </c>
      <c r="D37" s="2" t="s">
        <v>23</v>
      </c>
      <c r="E37" s="2" t="s">
        <v>17</v>
      </c>
      <c r="F37" s="3" t="n">
        <v>50</v>
      </c>
      <c r="G37" s="4" t="n">
        <v>1</v>
      </c>
      <c r="H37" s="2" t="s">
        <v>12</v>
      </c>
      <c r="I37" s="3" t="n">
        <f aca="false">F37*G37</f>
        <v>50</v>
      </c>
    </row>
    <row r="38" customFormat="false" ht="18" hidden="false" customHeight="true" outlineLevel="0" collapsed="false">
      <c r="A38" s="1" t="n">
        <f aca="false">DATE(2018,1,31)</f>
        <v>43131</v>
      </c>
      <c r="B38" s="2" t="s">
        <v>9</v>
      </c>
      <c r="C38" s="2" t="s">
        <v>33</v>
      </c>
      <c r="D38" s="2" t="s">
        <v>29</v>
      </c>
      <c r="E38" s="2" t="s">
        <v>17</v>
      </c>
      <c r="F38" s="3" t="n">
        <v>-4.15</v>
      </c>
      <c r="G38" s="4" t="n">
        <v>1</v>
      </c>
      <c r="H38" s="2" t="s">
        <v>12</v>
      </c>
      <c r="I38" s="3" t="n">
        <f aca="false">F38*G38</f>
        <v>-4.15</v>
      </c>
    </row>
    <row r="39" customFormat="false" ht="18" hidden="false" customHeight="true" outlineLevel="0" collapsed="false">
      <c r="A39" s="1" t="n">
        <f aca="false">DATE(2018,1,31)</f>
        <v>43131</v>
      </c>
      <c r="B39" s="2" t="s">
        <v>9</v>
      </c>
      <c r="C39" s="2" t="s">
        <v>41</v>
      </c>
      <c r="D39" s="2" t="s">
        <v>29</v>
      </c>
      <c r="E39" s="2" t="s">
        <v>17</v>
      </c>
      <c r="F39" s="3" t="n">
        <v>-0.5</v>
      </c>
      <c r="G39" s="4" t="n">
        <v>1</v>
      </c>
      <c r="H39" s="2" t="s">
        <v>12</v>
      </c>
      <c r="I39" s="3" t="n">
        <f aca="false">F39*G39</f>
        <v>-0.5</v>
      </c>
    </row>
    <row r="40" customFormat="false" ht="18" hidden="false" customHeight="true" outlineLevel="0" collapsed="false">
      <c r="A40" s="1" t="n">
        <f aca="false">DATE(2018,1,31)</f>
        <v>43131</v>
      </c>
      <c r="B40" s="2" t="s">
        <v>9</v>
      </c>
      <c r="C40" s="2" t="s">
        <v>42</v>
      </c>
      <c r="D40" s="2" t="s">
        <v>29</v>
      </c>
      <c r="E40" s="2" t="s">
        <v>17</v>
      </c>
      <c r="F40" s="3" t="n">
        <v>-0.8</v>
      </c>
      <c r="G40" s="4" t="n">
        <v>1</v>
      </c>
      <c r="H40" s="2" t="s">
        <v>12</v>
      </c>
      <c r="I40" s="3" t="n">
        <f aca="false">F40*G40</f>
        <v>-0.8</v>
      </c>
    </row>
    <row r="41" customFormat="false" ht="18" hidden="false" customHeight="true" outlineLevel="0" collapsed="false">
      <c r="A41" s="1" t="n">
        <f aca="false">DATE(2018,1,31)</f>
        <v>43131</v>
      </c>
      <c r="B41" s="2" t="s">
        <v>9</v>
      </c>
      <c r="C41" s="2" t="s">
        <v>43</v>
      </c>
      <c r="D41" s="2" t="s">
        <v>11</v>
      </c>
      <c r="E41" s="2" t="n">
        <v>4</v>
      </c>
      <c r="F41" s="3" t="n">
        <v>-0.7</v>
      </c>
      <c r="G41" s="4" t="n">
        <v>1</v>
      </c>
      <c r="H41" s="2" t="s">
        <v>12</v>
      </c>
      <c r="I41" s="3" t="n">
        <f aca="false">F41*G41</f>
        <v>-0.7</v>
      </c>
    </row>
    <row r="42" customFormat="false" ht="18" hidden="false" customHeight="true" outlineLevel="0" collapsed="false">
      <c r="A42" s="1" t="n">
        <f aca="false">DATE(2018,1,31)</f>
        <v>43131</v>
      </c>
      <c r="B42" s="2" t="s">
        <v>9</v>
      </c>
      <c r="C42" s="2" t="s">
        <v>22</v>
      </c>
      <c r="D42" s="2" t="s">
        <v>11</v>
      </c>
      <c r="E42" s="2" t="n">
        <v>1</v>
      </c>
      <c r="F42" s="3" t="n">
        <v>-0.2</v>
      </c>
      <c r="G42" s="4" t="n">
        <v>1</v>
      </c>
      <c r="H42" s="2" t="s">
        <v>12</v>
      </c>
      <c r="I42" s="3" t="n">
        <f aca="false">F42*G42</f>
        <v>-0.2</v>
      </c>
    </row>
    <row r="43" customFormat="false" ht="18" hidden="false" customHeight="true" outlineLevel="0" collapsed="false">
      <c r="A43" s="1" t="n">
        <f aca="false">DATE(2018,1,31)</f>
        <v>43131</v>
      </c>
      <c r="B43" s="2" t="s">
        <v>9</v>
      </c>
      <c r="C43" s="2" t="s">
        <v>24</v>
      </c>
      <c r="D43" s="2" t="s">
        <v>11</v>
      </c>
      <c r="E43" s="2" t="n">
        <v>1</v>
      </c>
      <c r="F43" s="3" t="n">
        <v>-0.8</v>
      </c>
      <c r="G43" s="4" t="n">
        <v>1</v>
      </c>
      <c r="H43" s="2" t="s">
        <v>12</v>
      </c>
      <c r="I43" s="3" t="n">
        <f aca="false">F43*G43</f>
        <v>-0.8</v>
      </c>
    </row>
    <row r="44" customFormat="false" ht="18" hidden="false" customHeight="true" outlineLevel="0" collapsed="false">
      <c r="A44" s="1" t="n">
        <f aca="false">DATE(2018,1,31)</f>
        <v>43131</v>
      </c>
      <c r="B44" s="2" t="s">
        <v>9</v>
      </c>
      <c r="C44" s="2" t="s">
        <v>38</v>
      </c>
      <c r="D44" s="2" t="s">
        <v>11</v>
      </c>
      <c r="E44" s="2" t="n">
        <v>1</v>
      </c>
      <c r="F44" s="3" t="n">
        <v>-0.7</v>
      </c>
      <c r="G44" s="4" t="n">
        <v>1</v>
      </c>
      <c r="H44" s="2" t="s">
        <v>12</v>
      </c>
      <c r="I44" s="3" t="n">
        <f aca="false">F44*G44</f>
        <v>-0.7</v>
      </c>
    </row>
    <row r="45" customFormat="false" ht="18" hidden="false" customHeight="true" outlineLevel="0" collapsed="false">
      <c r="F45" s="13" t="n">
        <f aca="false">SUMIF(H:H,"Posted",I:I)</f>
        <v>60.571</v>
      </c>
    </row>
    <row r="1048576" customFormat="false" ht="12.8" hidden="true" customHeight="false" outlineLevel="0" collapsed="false">
      <c r="C1048576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B86" activePane="bottomLeft" state="frozen"/>
      <selection pane="topLeft" activeCell="A1" activeCellId="0" sqref="A1"/>
      <selection pane="bottomLeft" activeCell="AMJ98" activeCellId="0" sqref="AMJ98"/>
    </sheetView>
  </sheetViews>
  <sheetFormatPr defaultRowHeight="20" zeroHeight="true" outlineLevelRow="0" outlineLevelCol="0"/>
  <cols>
    <col collapsed="false" customWidth="true" hidden="false" outlineLevel="0" max="1" min="1" style="14" width="12.56"/>
    <col collapsed="false" customWidth="true" hidden="false" outlineLevel="0" max="2" min="2" style="2" width="14.43"/>
    <col collapsed="false" customWidth="true" hidden="false" outlineLevel="0" max="3" min="3" style="2" width="23.54"/>
    <col collapsed="false" customWidth="true" hidden="false" outlineLevel="0" max="4" min="4" style="2" width="19.57"/>
    <col collapsed="false" customWidth="true" hidden="false" outlineLevel="0" max="5" min="5" style="2" width="16.07"/>
    <col collapsed="false" customWidth="true" hidden="false" outlineLevel="0" max="6" min="6" style="3" width="16.07"/>
    <col collapsed="false" customWidth="true" hidden="false" outlineLevel="0" max="7" min="7" style="4" width="11.21"/>
    <col collapsed="false" customWidth="true" hidden="false" outlineLevel="0" max="8" min="8" style="2" width="12.83"/>
    <col collapsed="false" customWidth="true" hidden="false" outlineLevel="0" max="9" min="9" style="3" width="20.87"/>
    <col collapsed="false" customWidth="true" hidden="true" outlineLevel="0" max="1025" min="10" style="5" width="13.09"/>
  </cols>
  <sheetData>
    <row r="1" s="18" customFormat="true" ht="24.55" hidden="false" customHeight="true" outlineLevel="0" collapsed="false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</row>
    <row r="2" s="11" customFormat="true" ht="20" hidden="false" customHeight="true" outlineLevel="0" collapsed="false">
      <c r="A2" s="14" t="n">
        <f aca="false">DATE(2018, 2, 1)</f>
        <v>43132</v>
      </c>
      <c r="B2" s="2" t="s">
        <v>9</v>
      </c>
      <c r="C2" s="2" t="s">
        <v>44</v>
      </c>
      <c r="D2" s="2" t="s">
        <v>26</v>
      </c>
      <c r="E2" s="2" t="s">
        <v>17</v>
      </c>
      <c r="F2" s="3" t="n">
        <f aca="false">Jan18!F45</f>
        <v>60.571</v>
      </c>
      <c r="G2" s="4" t="n">
        <v>1</v>
      </c>
      <c r="H2" s="2" t="s">
        <v>12</v>
      </c>
      <c r="I2" s="3" t="n">
        <f aca="false">F2*G2</f>
        <v>60.571</v>
      </c>
    </row>
    <row r="3" customFormat="false" ht="20" hidden="false" customHeight="true" outlineLevel="0" collapsed="false">
      <c r="A3" s="14" t="n">
        <f aca="false">DATE(2018, 2, 1)</f>
        <v>43132</v>
      </c>
      <c r="B3" s="2" t="s">
        <v>9</v>
      </c>
      <c r="C3" s="2" t="s">
        <v>24</v>
      </c>
      <c r="D3" s="2" t="s">
        <v>11</v>
      </c>
      <c r="E3" s="2" t="n">
        <v>1</v>
      </c>
      <c r="F3" s="3" t="n">
        <v>-3.5</v>
      </c>
      <c r="G3" s="4" t="n">
        <v>1</v>
      </c>
      <c r="H3" s="2" t="s">
        <v>12</v>
      </c>
      <c r="I3" s="3" t="n">
        <f aca="false">F3*G3</f>
        <v>-3.5</v>
      </c>
    </row>
    <row r="4" customFormat="false" ht="20" hidden="false" customHeight="true" outlineLevel="0" collapsed="false">
      <c r="A4" s="14" t="n">
        <f aca="false">DATE(2018, 2, 1)</f>
        <v>43132</v>
      </c>
      <c r="B4" s="2" t="s">
        <v>9</v>
      </c>
      <c r="C4" s="2" t="s">
        <v>45</v>
      </c>
      <c r="D4" s="2" t="s">
        <v>11</v>
      </c>
      <c r="E4" s="2" t="n">
        <v>1</v>
      </c>
      <c r="F4" s="3" t="n">
        <v>-0.885</v>
      </c>
      <c r="G4" s="4" t="n">
        <v>1</v>
      </c>
      <c r="H4" s="2" t="s">
        <v>12</v>
      </c>
      <c r="I4" s="3" t="n">
        <f aca="false">F4*G4</f>
        <v>-0.885</v>
      </c>
    </row>
    <row r="5" customFormat="false" ht="20" hidden="false" customHeight="true" outlineLevel="0" collapsed="false">
      <c r="A5" s="14" t="n">
        <f aca="false">DATE(2018, 2, 1)</f>
        <v>43132</v>
      </c>
      <c r="B5" s="2" t="s">
        <v>9</v>
      </c>
      <c r="C5" s="2" t="s">
        <v>43</v>
      </c>
      <c r="D5" s="2" t="s">
        <v>11</v>
      </c>
      <c r="E5" s="2" t="n">
        <v>4</v>
      </c>
      <c r="F5" s="3" t="n">
        <f aca="false">-1.55-F4</f>
        <v>-0.665</v>
      </c>
      <c r="G5" s="4" t="n">
        <v>1</v>
      </c>
      <c r="H5" s="2" t="s">
        <v>12</v>
      </c>
      <c r="I5" s="3" t="n">
        <f aca="false">F5*G5</f>
        <v>-0.665</v>
      </c>
    </row>
    <row r="6" customFormat="false" ht="20" hidden="false" customHeight="true" outlineLevel="0" collapsed="false">
      <c r="A6" s="14" t="n">
        <f aca="false">DATE(2018, 2, 2)</f>
        <v>43133</v>
      </c>
      <c r="B6" s="2" t="s">
        <v>9</v>
      </c>
      <c r="C6" s="2" t="s">
        <v>46</v>
      </c>
      <c r="D6" s="2" t="s">
        <v>26</v>
      </c>
      <c r="E6" s="2" t="s">
        <v>17</v>
      </c>
      <c r="F6" s="3" t="n">
        <v>-30</v>
      </c>
      <c r="G6" s="4" t="n">
        <v>1</v>
      </c>
      <c r="H6" s="2" t="s">
        <v>12</v>
      </c>
      <c r="I6" s="3" t="n">
        <f aca="false">F6*G6</f>
        <v>-30</v>
      </c>
    </row>
    <row r="7" customFormat="false" ht="20" hidden="false" customHeight="true" outlineLevel="0" collapsed="false">
      <c r="A7" s="14" t="n">
        <f aca="false">DATE(2018, 2, 2)</f>
        <v>43133</v>
      </c>
      <c r="B7" s="2" t="s">
        <v>9</v>
      </c>
      <c r="C7" s="2" t="s">
        <v>28</v>
      </c>
      <c r="D7" s="2" t="s">
        <v>29</v>
      </c>
      <c r="E7" s="2" t="s">
        <v>17</v>
      </c>
      <c r="F7" s="3" t="n">
        <v>-5.34</v>
      </c>
      <c r="G7" s="4" t="n">
        <v>1</v>
      </c>
      <c r="H7" s="2" t="s">
        <v>12</v>
      </c>
      <c r="I7" s="3" t="n">
        <f aca="false">F7*G7</f>
        <v>-5.34</v>
      </c>
    </row>
    <row r="8" customFormat="false" ht="20" hidden="false" customHeight="true" outlineLevel="0" collapsed="false">
      <c r="A8" s="14" t="n">
        <f aca="false">DATE(2018, 2, 8)</f>
        <v>43139</v>
      </c>
      <c r="B8" s="2" t="s">
        <v>9</v>
      </c>
      <c r="C8" s="2" t="s">
        <v>23</v>
      </c>
      <c r="D8" s="2" t="s">
        <v>23</v>
      </c>
      <c r="E8" s="2" t="s">
        <v>17</v>
      </c>
      <c r="F8" s="3" t="n">
        <v>40</v>
      </c>
      <c r="G8" s="4" t="n">
        <v>1</v>
      </c>
      <c r="H8" s="2" t="s">
        <v>12</v>
      </c>
      <c r="I8" s="3" t="n">
        <f aca="false">F8*G8</f>
        <v>40</v>
      </c>
    </row>
    <row r="9" customFormat="false" ht="20" hidden="false" customHeight="true" outlineLevel="0" collapsed="false">
      <c r="A9" s="14" t="n">
        <f aca="false">DATE(2018, 2, 8)</f>
        <v>43139</v>
      </c>
      <c r="B9" s="2" t="s">
        <v>9</v>
      </c>
      <c r="C9" s="2" t="s">
        <v>33</v>
      </c>
      <c r="D9" s="2" t="s">
        <v>29</v>
      </c>
      <c r="E9" s="2" t="s">
        <v>17</v>
      </c>
      <c r="F9" s="3" t="n">
        <v>-4.15</v>
      </c>
      <c r="G9" s="4" t="n">
        <v>1</v>
      </c>
      <c r="H9" s="2" t="s">
        <v>12</v>
      </c>
      <c r="I9" s="3" t="n">
        <f aca="false">F9*G9</f>
        <v>-4.15</v>
      </c>
    </row>
    <row r="10" customFormat="false" ht="20" hidden="false" customHeight="true" outlineLevel="0" collapsed="false">
      <c r="A10" s="14" t="n">
        <f aca="false">DATE(2018, 2, 8)</f>
        <v>43139</v>
      </c>
      <c r="B10" s="2" t="s">
        <v>9</v>
      </c>
      <c r="C10" s="2" t="s">
        <v>28</v>
      </c>
      <c r="D10" s="2" t="s">
        <v>29</v>
      </c>
      <c r="E10" s="2" t="s">
        <v>17</v>
      </c>
      <c r="F10" s="3" t="n">
        <v>-7.3</v>
      </c>
      <c r="G10" s="4" t="n">
        <v>1</v>
      </c>
      <c r="H10" s="2" t="s">
        <v>12</v>
      </c>
      <c r="I10" s="3" t="n">
        <f aca="false">F10*G10</f>
        <v>-7.3</v>
      </c>
    </row>
    <row r="11" customFormat="false" ht="20" hidden="false" customHeight="true" outlineLevel="0" collapsed="false">
      <c r="A11" s="14" t="n">
        <f aca="false">DATE(2018, 2, 8)</f>
        <v>43139</v>
      </c>
      <c r="B11" s="2" t="s">
        <v>9</v>
      </c>
      <c r="C11" s="2" t="s">
        <v>24</v>
      </c>
      <c r="D11" s="2" t="s">
        <v>11</v>
      </c>
      <c r="E11" s="2" t="n">
        <v>1</v>
      </c>
      <c r="F11" s="3" t="n">
        <v>-1.7</v>
      </c>
      <c r="G11" s="4" t="n">
        <v>1</v>
      </c>
      <c r="H11" s="2" t="s">
        <v>12</v>
      </c>
      <c r="I11" s="3" t="n">
        <f aca="false">F11*G11</f>
        <v>-1.7</v>
      </c>
    </row>
    <row r="12" customFormat="false" ht="20" hidden="false" customHeight="true" outlineLevel="0" collapsed="false">
      <c r="A12" s="14" t="n">
        <f aca="false">DATE(2018, 2, 8)</f>
        <v>43139</v>
      </c>
      <c r="B12" s="2" t="s">
        <v>9</v>
      </c>
      <c r="C12" s="2" t="s">
        <v>38</v>
      </c>
      <c r="D12" s="2" t="s">
        <v>11</v>
      </c>
      <c r="E12" s="2" t="n">
        <v>1</v>
      </c>
      <c r="F12" s="3" t="n">
        <v>-0.7</v>
      </c>
      <c r="G12" s="4" t="n">
        <v>1</v>
      </c>
      <c r="H12" s="2" t="s">
        <v>12</v>
      </c>
      <c r="I12" s="3" t="n">
        <f aca="false">F12*G12</f>
        <v>-0.7</v>
      </c>
    </row>
    <row r="13" customFormat="false" ht="20" hidden="false" customHeight="true" outlineLevel="0" collapsed="false">
      <c r="A13" s="14" t="n">
        <f aca="false">DATE(2018, 2, 9)</f>
        <v>43140</v>
      </c>
      <c r="B13" s="2" t="s">
        <v>9</v>
      </c>
      <c r="C13" s="2" t="s">
        <v>24</v>
      </c>
      <c r="D13" s="2" t="s">
        <v>11</v>
      </c>
      <c r="E13" s="2" t="n">
        <v>1</v>
      </c>
      <c r="F13" s="3" t="n">
        <v>-6</v>
      </c>
      <c r="G13" s="4" t="n">
        <v>1</v>
      </c>
      <c r="H13" s="2" t="s">
        <v>12</v>
      </c>
      <c r="I13" s="3" t="n">
        <f aca="false">F13*G13</f>
        <v>-6</v>
      </c>
    </row>
    <row r="14" customFormat="false" ht="20" hidden="false" customHeight="true" outlineLevel="0" collapsed="false">
      <c r="A14" s="14" t="n">
        <f aca="false">DATE(2018, 2, 18)</f>
        <v>43149</v>
      </c>
      <c r="B14" s="2" t="s">
        <v>9</v>
      </c>
      <c r="C14" s="2" t="s">
        <v>23</v>
      </c>
      <c r="D14" s="2" t="s">
        <v>23</v>
      </c>
      <c r="E14" s="2" t="s">
        <v>17</v>
      </c>
      <c r="F14" s="3" t="n">
        <v>40</v>
      </c>
      <c r="G14" s="4" t="n">
        <v>1</v>
      </c>
      <c r="H14" s="2" t="s">
        <v>12</v>
      </c>
      <c r="I14" s="3" t="n">
        <f aca="false">F14*G14</f>
        <v>40</v>
      </c>
    </row>
    <row r="15" customFormat="false" ht="20" hidden="false" customHeight="true" outlineLevel="0" collapsed="false">
      <c r="A15" s="14" t="n">
        <f aca="false">DATE(2018, 2, 18)</f>
        <v>43149</v>
      </c>
      <c r="B15" s="2" t="s">
        <v>9</v>
      </c>
      <c r="C15" s="2" t="s">
        <v>47</v>
      </c>
      <c r="D15" s="2" t="s">
        <v>47</v>
      </c>
      <c r="E15" s="2" t="s">
        <v>17</v>
      </c>
      <c r="F15" s="3" t="n">
        <f aca="false">-(80.331-43.12)</f>
        <v>-37.211</v>
      </c>
      <c r="G15" s="4" t="n">
        <v>1</v>
      </c>
      <c r="H15" s="2" t="s">
        <v>12</v>
      </c>
      <c r="I15" s="3" t="n">
        <f aca="false">F15*G15</f>
        <v>-37.211</v>
      </c>
    </row>
    <row r="16" customFormat="false" ht="20" hidden="false" customHeight="true" outlineLevel="0" collapsed="false">
      <c r="A16" s="14" t="n">
        <f aca="false">DATE(2018, 2, 19)</f>
        <v>43150</v>
      </c>
      <c r="B16" s="2" t="s">
        <v>9</v>
      </c>
      <c r="C16" s="2" t="s">
        <v>23</v>
      </c>
      <c r="D16" s="2" t="s">
        <v>23</v>
      </c>
      <c r="E16" s="2" t="s">
        <v>17</v>
      </c>
      <c r="F16" s="3" t="n">
        <v>10</v>
      </c>
      <c r="G16" s="4" t="n">
        <v>1</v>
      </c>
      <c r="H16" s="2" t="s">
        <v>12</v>
      </c>
      <c r="I16" s="3" t="n">
        <f aca="false">F16*G16</f>
        <v>10</v>
      </c>
    </row>
    <row r="17" customFormat="false" ht="20" hidden="false" customHeight="true" outlineLevel="0" collapsed="false">
      <c r="A17" s="14" t="n">
        <f aca="false">DATE(2018, 2, 19)</f>
        <v>43150</v>
      </c>
      <c r="B17" s="2" t="s">
        <v>9</v>
      </c>
      <c r="C17" s="2" t="s">
        <v>33</v>
      </c>
      <c r="D17" s="2" t="s">
        <v>29</v>
      </c>
      <c r="E17" s="2" t="s">
        <v>17</v>
      </c>
      <c r="F17" s="3" t="n">
        <v>-4.7</v>
      </c>
      <c r="G17" s="4" t="n">
        <v>1</v>
      </c>
      <c r="H17" s="2" t="s">
        <v>12</v>
      </c>
      <c r="I17" s="3" t="n">
        <f aca="false">F17*G17</f>
        <v>-4.7</v>
      </c>
    </row>
    <row r="18" customFormat="false" ht="20" hidden="false" customHeight="true" outlineLevel="0" collapsed="false">
      <c r="A18" s="14" t="n">
        <f aca="false">DATE(2018, 2, 19)</f>
        <v>43150</v>
      </c>
      <c r="B18" s="2" t="s">
        <v>9</v>
      </c>
      <c r="C18" s="2" t="s">
        <v>41</v>
      </c>
      <c r="D18" s="2" t="s">
        <v>29</v>
      </c>
      <c r="E18" s="2" t="s">
        <v>17</v>
      </c>
      <c r="F18" s="3" t="n">
        <v>-0.7</v>
      </c>
      <c r="G18" s="4" t="n">
        <v>1</v>
      </c>
      <c r="H18" s="2" t="s">
        <v>12</v>
      </c>
      <c r="I18" s="3" t="n">
        <f aca="false">F18*G18</f>
        <v>-0.7</v>
      </c>
    </row>
    <row r="19" customFormat="false" ht="20" hidden="false" customHeight="true" outlineLevel="0" collapsed="false">
      <c r="A19" s="14" t="n">
        <f aca="false">DATE(2018, 2, 19)</f>
        <v>43150</v>
      </c>
      <c r="B19" s="2" t="s">
        <v>9</v>
      </c>
      <c r="C19" s="2" t="s">
        <v>22</v>
      </c>
      <c r="D19" s="2" t="s">
        <v>11</v>
      </c>
      <c r="E19" s="2" t="n">
        <v>1</v>
      </c>
      <c r="F19" s="3" t="n">
        <v>-0.2</v>
      </c>
      <c r="G19" s="4" t="n">
        <v>1</v>
      </c>
      <c r="H19" s="2" t="s">
        <v>12</v>
      </c>
      <c r="I19" s="3" t="n">
        <f aca="false">F19*G19</f>
        <v>-0.2</v>
      </c>
    </row>
    <row r="20" customFormat="false" ht="20" hidden="false" customHeight="true" outlineLevel="0" collapsed="false">
      <c r="A20" s="14" t="n">
        <f aca="false">DATE(2018, 2, 19)</f>
        <v>43150</v>
      </c>
      <c r="B20" s="2" t="s">
        <v>9</v>
      </c>
      <c r="C20" s="2" t="s">
        <v>43</v>
      </c>
      <c r="D20" s="2" t="s">
        <v>11</v>
      </c>
      <c r="E20" s="2" t="n">
        <v>4</v>
      </c>
      <c r="F20" s="3" t="n">
        <v>-0.68</v>
      </c>
      <c r="G20" s="4" t="n">
        <v>1</v>
      </c>
      <c r="H20" s="2" t="s">
        <v>12</v>
      </c>
      <c r="I20" s="3" t="n">
        <f aca="false">F20*G20</f>
        <v>-0.68</v>
      </c>
    </row>
    <row r="21" customFormat="false" ht="20" hidden="false" customHeight="true" outlineLevel="0" collapsed="false">
      <c r="A21" s="14" t="n">
        <f aca="false">DATE(2018, 2, 19)</f>
        <v>43150</v>
      </c>
      <c r="B21" s="2" t="s">
        <v>9</v>
      </c>
      <c r="C21" s="2" t="s">
        <v>33</v>
      </c>
      <c r="D21" s="2" t="s">
        <v>29</v>
      </c>
      <c r="E21" s="2" t="s">
        <v>17</v>
      </c>
      <c r="F21" s="3" t="n">
        <v>-0.7</v>
      </c>
      <c r="G21" s="4" t="n">
        <v>1</v>
      </c>
      <c r="H21" s="2" t="s">
        <v>12</v>
      </c>
      <c r="I21" s="3" t="n">
        <f aca="false">F21*G21</f>
        <v>-0.7</v>
      </c>
    </row>
    <row r="22" customFormat="false" ht="20" hidden="false" customHeight="true" outlineLevel="0" collapsed="false">
      <c r="A22" s="14" t="n">
        <f aca="false">DATE(2018, 2, 20)</f>
        <v>43151</v>
      </c>
      <c r="B22" s="2" t="s">
        <v>9</v>
      </c>
      <c r="C22" s="2" t="s">
        <v>25</v>
      </c>
      <c r="D22" s="2" t="s">
        <v>26</v>
      </c>
      <c r="E22" s="2" t="n">
        <v>2</v>
      </c>
      <c r="F22" s="3" t="n">
        <v>-0.6</v>
      </c>
      <c r="G22" s="4" t="n">
        <v>1</v>
      </c>
      <c r="H22" s="2" t="s">
        <v>12</v>
      </c>
      <c r="I22" s="3" t="n">
        <f aca="false">F22*G22</f>
        <v>-0.6</v>
      </c>
    </row>
    <row r="23" customFormat="false" ht="20" hidden="false" customHeight="true" outlineLevel="0" collapsed="false">
      <c r="A23" s="14" t="n">
        <f aca="false">DATE(2018, 2, 20)</f>
        <v>43151</v>
      </c>
      <c r="B23" s="2" t="s">
        <v>9</v>
      </c>
      <c r="C23" s="2" t="s">
        <v>48</v>
      </c>
      <c r="D23" s="2" t="s">
        <v>11</v>
      </c>
      <c r="E23" s="2" t="n">
        <v>1</v>
      </c>
      <c r="F23" s="3" t="n">
        <v>-0.1</v>
      </c>
      <c r="G23" s="4" t="n">
        <v>1</v>
      </c>
      <c r="H23" s="2" t="s">
        <v>12</v>
      </c>
      <c r="I23" s="3" t="n">
        <f aca="false">F23*G23</f>
        <v>-0.1</v>
      </c>
    </row>
    <row r="24" customFormat="false" ht="20" hidden="false" customHeight="true" outlineLevel="0" collapsed="false">
      <c r="A24" s="14" t="n">
        <f aca="false">DATE(2018, 2, 20)</f>
        <v>43151</v>
      </c>
      <c r="B24" s="2" t="s">
        <v>9</v>
      </c>
      <c r="C24" s="2" t="s">
        <v>49</v>
      </c>
      <c r="D24" s="2" t="s">
        <v>50</v>
      </c>
      <c r="E24" s="2" t="s">
        <v>17</v>
      </c>
      <c r="F24" s="3" t="n">
        <v>-5</v>
      </c>
      <c r="G24" s="4" t="n">
        <v>1</v>
      </c>
      <c r="H24" s="2" t="s">
        <v>12</v>
      </c>
      <c r="I24" s="3" t="n">
        <f aca="false">F24*G24</f>
        <v>-5</v>
      </c>
    </row>
    <row r="25" customFormat="false" ht="20" hidden="false" customHeight="true" outlineLevel="0" collapsed="false">
      <c r="A25" s="14" t="n">
        <f aca="false">DATE(2018, 2, 20)</f>
        <v>43151</v>
      </c>
      <c r="B25" s="2" t="s">
        <v>9</v>
      </c>
      <c r="C25" s="2" t="s">
        <v>51</v>
      </c>
      <c r="D25" s="2" t="s">
        <v>11</v>
      </c>
      <c r="E25" s="2" t="n">
        <v>1</v>
      </c>
      <c r="F25" s="3" t="n">
        <v>-1.1</v>
      </c>
      <c r="G25" s="4" t="n">
        <v>1</v>
      </c>
      <c r="H25" s="2" t="s">
        <v>12</v>
      </c>
      <c r="I25" s="3" t="n">
        <f aca="false">F25*G25</f>
        <v>-1.1</v>
      </c>
    </row>
    <row r="26" customFormat="false" ht="20" hidden="false" customHeight="true" outlineLevel="0" collapsed="false">
      <c r="A26" s="14" t="n">
        <f aca="false">DATE(2018, 2, 20)</f>
        <v>43151</v>
      </c>
      <c r="B26" s="2" t="s">
        <v>9</v>
      </c>
      <c r="C26" s="2" t="s">
        <v>21</v>
      </c>
      <c r="D26" s="2" t="s">
        <v>11</v>
      </c>
      <c r="E26" s="2" t="n">
        <v>1</v>
      </c>
      <c r="F26" s="3" t="n">
        <v>-1.8</v>
      </c>
      <c r="G26" s="4" t="n">
        <v>1</v>
      </c>
      <c r="H26" s="2" t="s">
        <v>12</v>
      </c>
      <c r="I26" s="3" t="n">
        <f aca="false">F26*G26</f>
        <v>-1.8</v>
      </c>
    </row>
    <row r="27" customFormat="false" ht="20" hidden="false" customHeight="true" outlineLevel="0" collapsed="false">
      <c r="A27" s="14" t="n">
        <f aca="false">DATE(2018, 2, 20)</f>
        <v>43151</v>
      </c>
      <c r="B27" s="2" t="s">
        <v>9</v>
      </c>
      <c r="C27" s="2" t="s">
        <v>22</v>
      </c>
      <c r="D27" s="2" t="s">
        <v>11</v>
      </c>
      <c r="E27" s="2" t="n">
        <v>1</v>
      </c>
      <c r="F27" s="3" t="n">
        <v>-0.2</v>
      </c>
      <c r="G27" s="4" t="n">
        <v>1</v>
      </c>
      <c r="H27" s="2" t="s">
        <v>12</v>
      </c>
      <c r="I27" s="3" t="n">
        <f aca="false">F27*G27</f>
        <v>-0.2</v>
      </c>
    </row>
    <row r="28" customFormat="false" ht="20" hidden="false" customHeight="true" outlineLevel="0" collapsed="false">
      <c r="A28" s="14" t="n">
        <f aca="false">DATE(2018, 2, 20)</f>
        <v>43151</v>
      </c>
      <c r="B28" s="2" t="s">
        <v>9</v>
      </c>
      <c r="C28" s="2" t="s">
        <v>43</v>
      </c>
      <c r="D28" s="2" t="s">
        <v>11</v>
      </c>
      <c r="E28" s="2" t="n">
        <v>4</v>
      </c>
      <c r="F28" s="3" t="n">
        <v>-0.7</v>
      </c>
      <c r="G28" s="4" t="n">
        <v>1</v>
      </c>
      <c r="H28" s="2" t="s">
        <v>12</v>
      </c>
      <c r="I28" s="3" t="n">
        <f aca="false">F28*G28</f>
        <v>-0.7</v>
      </c>
    </row>
    <row r="29" customFormat="false" ht="20" hidden="false" customHeight="true" outlineLevel="0" collapsed="false">
      <c r="A29" s="14" t="n">
        <f aca="false">DATE(2018, 2, 20)</f>
        <v>43151</v>
      </c>
      <c r="B29" s="2" t="s">
        <v>9</v>
      </c>
      <c r="C29" s="2" t="s">
        <v>38</v>
      </c>
      <c r="D29" s="2" t="s">
        <v>11</v>
      </c>
      <c r="E29" s="2" t="n">
        <v>1</v>
      </c>
      <c r="F29" s="3" t="n">
        <v>-0.6</v>
      </c>
      <c r="G29" s="4" t="n">
        <v>1</v>
      </c>
      <c r="H29" s="2" t="s">
        <v>12</v>
      </c>
      <c r="I29" s="3" t="n">
        <f aca="false">F29*G29</f>
        <v>-0.6</v>
      </c>
    </row>
    <row r="30" customFormat="false" ht="20" hidden="false" customHeight="true" outlineLevel="0" collapsed="false">
      <c r="A30" s="14" t="n">
        <f aca="false">DATE(2018, 2, 21)</f>
        <v>43152</v>
      </c>
      <c r="B30" s="2" t="s">
        <v>9</v>
      </c>
      <c r="C30" s="2" t="s">
        <v>51</v>
      </c>
      <c r="D30" s="2" t="s">
        <v>11</v>
      </c>
      <c r="E30" s="2" t="n">
        <v>1</v>
      </c>
      <c r="F30" s="3" t="n">
        <v>-0.9</v>
      </c>
      <c r="G30" s="4" t="n">
        <v>1</v>
      </c>
      <c r="H30" s="2" t="s">
        <v>12</v>
      </c>
      <c r="I30" s="3" t="n">
        <f aca="false">F30*G30</f>
        <v>-0.9</v>
      </c>
    </row>
    <row r="31" customFormat="false" ht="20" hidden="false" customHeight="true" outlineLevel="0" collapsed="false">
      <c r="A31" s="14" t="n">
        <f aca="false">DATE(2018, 2, 21)</f>
        <v>43152</v>
      </c>
      <c r="B31" s="2" t="s">
        <v>9</v>
      </c>
      <c r="C31" s="2" t="s">
        <v>52</v>
      </c>
      <c r="D31" s="2" t="s">
        <v>11</v>
      </c>
      <c r="E31" s="2" t="n">
        <v>2</v>
      </c>
      <c r="F31" s="3" t="n">
        <v>-0.8</v>
      </c>
      <c r="G31" s="4" t="n">
        <v>1</v>
      </c>
      <c r="H31" s="2" t="s">
        <v>12</v>
      </c>
      <c r="I31" s="3" t="n">
        <f aca="false">F31*G31</f>
        <v>-0.8</v>
      </c>
    </row>
    <row r="32" customFormat="false" ht="20" hidden="false" customHeight="true" outlineLevel="0" collapsed="false">
      <c r="A32" s="14" t="n">
        <f aca="false">DATE(2018, 2, 21)</f>
        <v>43152</v>
      </c>
      <c r="B32" s="2" t="s">
        <v>9</v>
      </c>
      <c r="C32" s="2" t="s">
        <v>24</v>
      </c>
      <c r="D32" s="2" t="s">
        <v>11</v>
      </c>
      <c r="E32" s="2" t="n">
        <v>1</v>
      </c>
      <c r="F32" s="3" t="n">
        <v>-0.2</v>
      </c>
      <c r="G32" s="4" t="n">
        <v>1</v>
      </c>
      <c r="H32" s="2" t="s">
        <v>12</v>
      </c>
      <c r="I32" s="3" t="n">
        <f aca="false">F32*G32</f>
        <v>-0.2</v>
      </c>
    </row>
    <row r="33" customFormat="false" ht="20" hidden="false" customHeight="true" outlineLevel="0" collapsed="false">
      <c r="A33" s="14" t="n">
        <f aca="false">DATE(2018, 2, 21)</f>
        <v>43152</v>
      </c>
      <c r="B33" s="2" t="s">
        <v>9</v>
      </c>
      <c r="C33" s="2" t="s">
        <v>53</v>
      </c>
      <c r="D33" s="2" t="s">
        <v>11</v>
      </c>
      <c r="E33" s="2" t="s">
        <v>17</v>
      </c>
      <c r="F33" s="3" t="n">
        <v>-1</v>
      </c>
      <c r="G33" s="4" t="n">
        <v>1</v>
      </c>
      <c r="H33" s="2" t="s">
        <v>12</v>
      </c>
      <c r="I33" s="3" t="n">
        <f aca="false">F33*G33</f>
        <v>-1</v>
      </c>
    </row>
    <row r="34" customFormat="false" ht="20" hidden="false" customHeight="true" outlineLevel="0" collapsed="false">
      <c r="A34" s="14" t="n">
        <f aca="false">DATE(2018, 2, 21)</f>
        <v>43152</v>
      </c>
      <c r="B34" s="2" t="s">
        <v>9</v>
      </c>
      <c r="C34" s="2" t="s">
        <v>22</v>
      </c>
      <c r="D34" s="2" t="s">
        <v>11</v>
      </c>
      <c r="E34" s="2" t="n">
        <v>1</v>
      </c>
      <c r="F34" s="3" t="n">
        <v>-0.2</v>
      </c>
      <c r="G34" s="4" t="n">
        <v>1</v>
      </c>
      <c r="H34" s="2" t="s">
        <v>12</v>
      </c>
      <c r="I34" s="3" t="n">
        <f aca="false">F34*G34</f>
        <v>-0.2</v>
      </c>
    </row>
    <row r="35" customFormat="false" ht="20" hidden="false" customHeight="true" outlineLevel="0" collapsed="false">
      <c r="A35" s="14" t="n">
        <f aca="false">DATE(2018, 2, 21)</f>
        <v>43152</v>
      </c>
      <c r="B35" s="2" t="s">
        <v>9</v>
      </c>
      <c r="C35" s="2" t="s">
        <v>54</v>
      </c>
      <c r="D35" s="2" t="s">
        <v>11</v>
      </c>
      <c r="E35" s="2" t="n">
        <v>1</v>
      </c>
      <c r="F35" s="3" t="n">
        <v>-0.6</v>
      </c>
      <c r="G35" s="4" t="n">
        <v>1</v>
      </c>
      <c r="H35" s="2" t="s">
        <v>12</v>
      </c>
      <c r="I35" s="3" t="n">
        <f aca="false">F35*G35</f>
        <v>-0.6</v>
      </c>
    </row>
    <row r="36" customFormat="false" ht="20" hidden="false" customHeight="true" outlineLevel="0" collapsed="false">
      <c r="A36" s="14" t="n">
        <f aca="false">DATE(2018, 2, 21)</f>
        <v>43152</v>
      </c>
      <c r="B36" s="2" t="s">
        <v>9</v>
      </c>
      <c r="C36" s="2" t="s">
        <v>47</v>
      </c>
      <c r="D36" s="2" t="s">
        <v>47</v>
      </c>
      <c r="E36" s="2" t="s">
        <v>17</v>
      </c>
      <c r="F36" s="3" t="n">
        <v>-2</v>
      </c>
      <c r="G36" s="4" t="n">
        <v>1</v>
      </c>
      <c r="H36" s="2" t="s">
        <v>12</v>
      </c>
      <c r="I36" s="3" t="n">
        <f aca="false">F36*G36</f>
        <v>-2</v>
      </c>
    </row>
    <row r="37" customFormat="false" ht="20" hidden="false" customHeight="true" outlineLevel="0" collapsed="false">
      <c r="A37" s="14" t="n">
        <f aca="false">DATE(2018, 2, 22)</f>
        <v>43153</v>
      </c>
      <c r="B37" s="2" t="s">
        <v>9</v>
      </c>
      <c r="C37" s="2" t="s">
        <v>49</v>
      </c>
      <c r="D37" s="2" t="s">
        <v>50</v>
      </c>
      <c r="E37" s="2" t="s">
        <v>17</v>
      </c>
      <c r="F37" s="3" t="n">
        <v>-5</v>
      </c>
      <c r="G37" s="4" t="n">
        <v>1</v>
      </c>
      <c r="H37" s="2" t="s">
        <v>12</v>
      </c>
      <c r="I37" s="3" t="n">
        <f aca="false">F37*G37</f>
        <v>-5</v>
      </c>
    </row>
    <row r="38" customFormat="false" ht="20" hidden="false" customHeight="true" outlineLevel="0" collapsed="false">
      <c r="A38" s="14" t="n">
        <f aca="false">DATE(2018, 2, 22)</f>
        <v>43153</v>
      </c>
      <c r="B38" s="2" t="s">
        <v>9</v>
      </c>
      <c r="C38" s="2" t="s">
        <v>51</v>
      </c>
      <c r="D38" s="2" t="s">
        <v>11</v>
      </c>
      <c r="E38" s="2" t="n">
        <v>1</v>
      </c>
      <c r="F38" s="3" t="n">
        <v>-0.9</v>
      </c>
      <c r="G38" s="4" t="n">
        <v>1</v>
      </c>
      <c r="H38" s="2" t="s">
        <v>12</v>
      </c>
      <c r="I38" s="3" t="n">
        <f aca="false">F38*G38</f>
        <v>-0.9</v>
      </c>
    </row>
    <row r="39" customFormat="false" ht="20" hidden="false" customHeight="true" outlineLevel="0" collapsed="false">
      <c r="A39" s="14" t="n">
        <f aca="false">DATE(2018, 2, 22)</f>
        <v>43153</v>
      </c>
      <c r="B39" s="2" t="s">
        <v>9</v>
      </c>
      <c r="C39" s="2" t="s">
        <v>51</v>
      </c>
      <c r="D39" s="2" t="s">
        <v>11</v>
      </c>
      <c r="E39" s="2" t="n">
        <v>1</v>
      </c>
      <c r="F39" s="3" t="n">
        <v>-0.9</v>
      </c>
      <c r="G39" s="4" t="n">
        <v>1</v>
      </c>
      <c r="H39" s="2" t="s">
        <v>12</v>
      </c>
      <c r="I39" s="3" t="n">
        <f aca="false">F39*G39</f>
        <v>-0.9</v>
      </c>
    </row>
    <row r="40" customFormat="false" ht="20" hidden="false" customHeight="true" outlineLevel="0" collapsed="false">
      <c r="A40" s="14" t="n">
        <f aca="false">DATE(2018, 2, 22)</f>
        <v>43153</v>
      </c>
      <c r="B40" s="2" t="s">
        <v>9</v>
      </c>
      <c r="C40" s="2" t="s">
        <v>52</v>
      </c>
      <c r="D40" s="2" t="s">
        <v>11</v>
      </c>
      <c r="E40" s="2" t="n">
        <v>2</v>
      </c>
      <c r="F40" s="3" t="n">
        <v>-0.8</v>
      </c>
      <c r="G40" s="4" t="n">
        <v>1</v>
      </c>
      <c r="H40" s="2" t="s">
        <v>12</v>
      </c>
      <c r="I40" s="3" t="n">
        <f aca="false">F40*G40</f>
        <v>-0.8</v>
      </c>
    </row>
    <row r="41" customFormat="false" ht="20" hidden="false" customHeight="true" outlineLevel="0" collapsed="false">
      <c r="A41" s="14" t="n">
        <f aca="false">DATE(2018, 2, 22)</f>
        <v>43153</v>
      </c>
      <c r="B41" s="2" t="s">
        <v>9</v>
      </c>
      <c r="C41" s="2" t="s">
        <v>38</v>
      </c>
      <c r="D41" s="2" t="s">
        <v>11</v>
      </c>
      <c r="E41" s="2" t="n">
        <v>1</v>
      </c>
      <c r="F41" s="3" t="n">
        <v>-0.8</v>
      </c>
      <c r="G41" s="4" t="n">
        <v>1</v>
      </c>
      <c r="H41" s="2" t="s">
        <v>12</v>
      </c>
      <c r="I41" s="3" t="n">
        <f aca="false">F41*G41</f>
        <v>-0.8</v>
      </c>
    </row>
    <row r="42" customFormat="false" ht="20" hidden="false" customHeight="true" outlineLevel="0" collapsed="false">
      <c r="A42" s="14" t="n">
        <f aca="false">DATE(2018, 2, 22)</f>
        <v>43153</v>
      </c>
      <c r="B42" s="2" t="s">
        <v>9</v>
      </c>
      <c r="C42" s="2" t="s">
        <v>24</v>
      </c>
      <c r="D42" s="2" t="s">
        <v>11</v>
      </c>
      <c r="E42" s="2" t="n">
        <v>1</v>
      </c>
      <c r="F42" s="3" t="n">
        <v>-2</v>
      </c>
      <c r="G42" s="4" t="n">
        <v>1</v>
      </c>
      <c r="H42" s="2" t="s">
        <v>12</v>
      </c>
      <c r="I42" s="3" t="n">
        <f aca="false">F42*G42</f>
        <v>-2</v>
      </c>
    </row>
    <row r="43" customFormat="false" ht="20" hidden="false" customHeight="true" outlineLevel="0" collapsed="false">
      <c r="A43" s="14" t="n">
        <f aca="false">DATE(2018, 2, 23)</f>
        <v>43154</v>
      </c>
      <c r="B43" s="2" t="s">
        <v>9</v>
      </c>
      <c r="C43" s="2" t="s">
        <v>52</v>
      </c>
      <c r="D43" s="2" t="s">
        <v>11</v>
      </c>
      <c r="E43" s="2" t="n">
        <v>3</v>
      </c>
      <c r="F43" s="3" t="n">
        <v>-1.2</v>
      </c>
      <c r="G43" s="4" t="n">
        <v>1</v>
      </c>
      <c r="H43" s="2" t="s">
        <v>12</v>
      </c>
      <c r="I43" s="3" t="n">
        <f aca="false">F43*G43</f>
        <v>-1.2</v>
      </c>
    </row>
    <row r="44" customFormat="false" ht="20" hidden="false" customHeight="true" outlineLevel="0" collapsed="false">
      <c r="A44" s="14" t="n">
        <f aca="false">DATE(2018, 2, 23)</f>
        <v>43154</v>
      </c>
      <c r="B44" s="2" t="s">
        <v>9</v>
      </c>
      <c r="C44" s="2" t="s">
        <v>51</v>
      </c>
      <c r="D44" s="2" t="s">
        <v>11</v>
      </c>
      <c r="E44" s="2" t="n">
        <v>1</v>
      </c>
      <c r="F44" s="3" t="n">
        <v>-0.9</v>
      </c>
      <c r="G44" s="4" t="n">
        <v>1</v>
      </c>
      <c r="H44" s="2" t="s">
        <v>12</v>
      </c>
      <c r="I44" s="3" t="n">
        <f aca="false">F44*G44</f>
        <v>-0.9</v>
      </c>
    </row>
    <row r="45" customFormat="false" ht="20" hidden="false" customHeight="true" outlineLevel="0" collapsed="false">
      <c r="A45" s="14" t="n">
        <f aca="false">DATE(2018, 2, 23)</f>
        <v>43154</v>
      </c>
      <c r="B45" s="2" t="s">
        <v>9</v>
      </c>
      <c r="C45" s="2" t="s">
        <v>24</v>
      </c>
      <c r="D45" s="2" t="s">
        <v>11</v>
      </c>
      <c r="E45" s="2" t="n">
        <v>1</v>
      </c>
      <c r="F45" s="3" t="n">
        <v>-2</v>
      </c>
      <c r="G45" s="4" t="n">
        <v>1</v>
      </c>
      <c r="H45" s="2" t="s">
        <v>12</v>
      </c>
      <c r="I45" s="3" t="n">
        <f aca="false">F45*G45</f>
        <v>-2</v>
      </c>
    </row>
    <row r="46" customFormat="false" ht="20" hidden="false" customHeight="true" outlineLevel="0" collapsed="false">
      <c r="A46" s="14" t="n">
        <f aca="false">DATE(2018, 2, 23)</f>
        <v>43154</v>
      </c>
      <c r="B46" s="2" t="s">
        <v>9</v>
      </c>
      <c r="C46" s="2" t="s">
        <v>21</v>
      </c>
      <c r="D46" s="2" t="s">
        <v>11</v>
      </c>
      <c r="E46" s="2" t="n">
        <v>1</v>
      </c>
      <c r="F46" s="3" t="n">
        <v>-1.2</v>
      </c>
      <c r="G46" s="4" t="n">
        <v>1</v>
      </c>
      <c r="H46" s="2" t="s">
        <v>12</v>
      </c>
      <c r="I46" s="3" t="n">
        <f aca="false">F46*G46</f>
        <v>-1.2</v>
      </c>
    </row>
    <row r="47" customFormat="false" ht="20" hidden="false" customHeight="true" outlineLevel="0" collapsed="false">
      <c r="A47" s="14" t="n">
        <f aca="false">DATE(2018, 2, 23)</f>
        <v>43154</v>
      </c>
      <c r="B47" s="2" t="s">
        <v>9</v>
      </c>
      <c r="C47" s="2" t="s">
        <v>25</v>
      </c>
      <c r="D47" s="2" t="s">
        <v>26</v>
      </c>
      <c r="E47" s="2" t="n">
        <v>2</v>
      </c>
      <c r="F47" s="3" t="n">
        <v>-0.6</v>
      </c>
      <c r="G47" s="4" t="n">
        <v>1</v>
      </c>
      <c r="H47" s="2" t="s">
        <v>12</v>
      </c>
      <c r="I47" s="3" t="n">
        <f aca="false">F47*G47</f>
        <v>-0.6</v>
      </c>
    </row>
    <row r="48" customFormat="false" ht="20" hidden="false" customHeight="true" outlineLevel="0" collapsed="false">
      <c r="A48" s="14" t="n">
        <f aca="false">DATE(2018, 2, 23)</f>
        <v>43154</v>
      </c>
      <c r="B48" s="2" t="s">
        <v>9</v>
      </c>
      <c r="C48" s="2" t="s">
        <v>55</v>
      </c>
      <c r="D48" s="2" t="s">
        <v>39</v>
      </c>
      <c r="E48" s="2" t="s">
        <v>17</v>
      </c>
      <c r="F48" s="3" t="n">
        <v>-2.5</v>
      </c>
      <c r="G48" s="4" t="n">
        <v>1</v>
      </c>
      <c r="H48" s="2" t="s">
        <v>12</v>
      </c>
      <c r="I48" s="3" t="n">
        <f aca="false">F48*G48</f>
        <v>-2.5</v>
      </c>
    </row>
    <row r="49" customFormat="false" ht="20" hidden="false" customHeight="true" outlineLevel="0" collapsed="false">
      <c r="A49" s="14" t="n">
        <f aca="false">DATE(2018, 2, 24)</f>
        <v>43155</v>
      </c>
      <c r="B49" s="2" t="s">
        <v>9</v>
      </c>
      <c r="C49" s="2" t="s">
        <v>56</v>
      </c>
      <c r="D49" s="2" t="s">
        <v>11</v>
      </c>
      <c r="E49" s="2" t="n">
        <v>2</v>
      </c>
      <c r="F49" s="3" t="n">
        <v>-0.8</v>
      </c>
      <c r="G49" s="4" t="n">
        <v>1</v>
      </c>
      <c r="H49" s="2" t="s">
        <v>12</v>
      </c>
      <c r="I49" s="3" t="n">
        <f aca="false">F49*G49</f>
        <v>-0.8</v>
      </c>
    </row>
    <row r="50" customFormat="false" ht="20" hidden="false" customHeight="true" outlineLevel="0" collapsed="false">
      <c r="A50" s="14" t="n">
        <f aca="false">DATE(2018, 2, 24)</f>
        <v>43155</v>
      </c>
      <c r="B50" s="2" t="s">
        <v>9</v>
      </c>
      <c r="C50" s="2" t="s">
        <v>23</v>
      </c>
      <c r="D50" s="2" t="s">
        <v>23</v>
      </c>
      <c r="E50" s="2" t="s">
        <v>17</v>
      </c>
      <c r="F50" s="3" t="n">
        <v>46</v>
      </c>
      <c r="G50" s="4" t="n">
        <v>1</v>
      </c>
      <c r="H50" s="2" t="s">
        <v>12</v>
      </c>
      <c r="I50" s="3" t="n">
        <f aca="false">F50*G50</f>
        <v>46</v>
      </c>
    </row>
    <row r="51" customFormat="false" ht="20" hidden="false" customHeight="true" outlineLevel="0" collapsed="false">
      <c r="A51" s="14" t="n">
        <f aca="false">DATE(2018, 2, 24)</f>
        <v>43155</v>
      </c>
      <c r="B51" s="2" t="s">
        <v>9</v>
      </c>
      <c r="C51" s="2" t="s">
        <v>49</v>
      </c>
      <c r="D51" s="2" t="s">
        <v>50</v>
      </c>
      <c r="E51" s="2" t="s">
        <v>17</v>
      </c>
      <c r="F51" s="3" t="n">
        <v>-5</v>
      </c>
      <c r="G51" s="4" t="n">
        <v>1</v>
      </c>
      <c r="H51" s="2" t="s">
        <v>12</v>
      </c>
      <c r="I51" s="3" t="n">
        <f aca="false">F51*G51</f>
        <v>-5</v>
      </c>
    </row>
    <row r="52" customFormat="false" ht="20" hidden="false" customHeight="true" outlineLevel="0" collapsed="false">
      <c r="A52" s="14" t="n">
        <f aca="false">DATE(2018, 2, 25)</f>
        <v>43156</v>
      </c>
      <c r="B52" s="2" t="s">
        <v>9</v>
      </c>
      <c r="C52" s="2" t="s">
        <v>25</v>
      </c>
      <c r="D52" s="2" t="s">
        <v>26</v>
      </c>
      <c r="E52" s="2" t="n">
        <v>2</v>
      </c>
      <c r="F52" s="3" t="n">
        <v>-0.6</v>
      </c>
      <c r="G52" s="4" t="n">
        <v>1</v>
      </c>
      <c r="H52" s="2" t="s">
        <v>12</v>
      </c>
      <c r="I52" s="3" t="n">
        <f aca="false">F52*G52</f>
        <v>-0.6</v>
      </c>
    </row>
    <row r="53" customFormat="false" ht="20" hidden="false" customHeight="true" outlineLevel="0" collapsed="false">
      <c r="A53" s="14" t="n">
        <f aca="false">DATE(2018, 2, 25)</f>
        <v>43156</v>
      </c>
      <c r="B53" s="2" t="s">
        <v>9</v>
      </c>
      <c r="C53" s="2" t="s">
        <v>51</v>
      </c>
      <c r="D53" s="2" t="s">
        <v>11</v>
      </c>
      <c r="E53" s="2" t="n">
        <v>1</v>
      </c>
      <c r="F53" s="3" t="n">
        <v>-3.4</v>
      </c>
      <c r="G53" s="4" t="n">
        <v>1</v>
      </c>
      <c r="H53" s="2" t="s">
        <v>12</v>
      </c>
      <c r="I53" s="3" t="n">
        <f aca="false">F53*G53</f>
        <v>-3.4</v>
      </c>
    </row>
    <row r="54" customFormat="false" ht="20" hidden="false" customHeight="true" outlineLevel="0" collapsed="false">
      <c r="A54" s="14" t="n">
        <f aca="false">DATE(2018, 2, 25)</f>
        <v>43156</v>
      </c>
      <c r="B54" s="2" t="s">
        <v>9</v>
      </c>
      <c r="C54" s="2" t="s">
        <v>57</v>
      </c>
      <c r="D54" s="2" t="s">
        <v>11</v>
      </c>
      <c r="E54" s="2" t="n">
        <v>1</v>
      </c>
      <c r="F54" s="3" t="n">
        <v>-1.65</v>
      </c>
      <c r="G54" s="4" t="n">
        <v>1</v>
      </c>
      <c r="H54" s="2" t="s">
        <v>12</v>
      </c>
      <c r="I54" s="3" t="n">
        <f aca="false">F54*G54</f>
        <v>-1.65</v>
      </c>
    </row>
    <row r="55" customFormat="false" ht="20" hidden="false" customHeight="true" outlineLevel="0" collapsed="false">
      <c r="A55" s="14" t="n">
        <f aca="false">DATE(2018, 2, 25)</f>
        <v>43156</v>
      </c>
      <c r="B55" s="2" t="s">
        <v>9</v>
      </c>
      <c r="C55" s="2" t="s">
        <v>13</v>
      </c>
      <c r="D55" s="2" t="s">
        <v>11</v>
      </c>
      <c r="E55" s="2" t="n">
        <v>1</v>
      </c>
      <c r="F55" s="3" t="n">
        <v>-0.85</v>
      </c>
      <c r="G55" s="4" t="n">
        <v>1</v>
      </c>
      <c r="H55" s="2" t="s">
        <v>12</v>
      </c>
      <c r="I55" s="3" t="n">
        <f aca="false">F55*G55</f>
        <v>-0.85</v>
      </c>
    </row>
    <row r="56" customFormat="false" ht="20" hidden="false" customHeight="true" outlineLevel="0" collapsed="false">
      <c r="A56" s="14" t="n">
        <f aca="false">DATE(2018, 2, 25)</f>
        <v>43156</v>
      </c>
      <c r="B56" s="2" t="s">
        <v>9</v>
      </c>
      <c r="C56" s="2" t="s">
        <v>58</v>
      </c>
      <c r="D56" s="2" t="s">
        <v>11</v>
      </c>
      <c r="E56" s="2" t="n">
        <v>1</v>
      </c>
      <c r="F56" s="3" t="n">
        <v>-3.284</v>
      </c>
      <c r="G56" s="4" t="n">
        <v>1</v>
      </c>
      <c r="H56" s="2" t="s">
        <v>12</v>
      </c>
      <c r="I56" s="3" t="n">
        <f aca="false">F56*G56</f>
        <v>-3.284</v>
      </c>
    </row>
    <row r="57" customFormat="false" ht="20" hidden="false" customHeight="true" outlineLevel="0" collapsed="false">
      <c r="A57" s="14" t="n">
        <f aca="false">DATE(2018, 2, 25)</f>
        <v>43156</v>
      </c>
      <c r="B57" s="2" t="s">
        <v>9</v>
      </c>
      <c r="C57" s="2" t="s">
        <v>59</v>
      </c>
      <c r="D57" s="2" t="s">
        <v>11</v>
      </c>
      <c r="E57" s="2" t="n">
        <v>10</v>
      </c>
      <c r="F57" s="3" t="n">
        <v>-3.28</v>
      </c>
      <c r="G57" s="4" t="n">
        <v>1</v>
      </c>
      <c r="H57" s="2" t="s">
        <v>12</v>
      </c>
      <c r="I57" s="3" t="n">
        <f aca="false">F57*G57</f>
        <v>-3.28</v>
      </c>
    </row>
    <row r="58" customFormat="false" ht="20" hidden="false" customHeight="true" outlineLevel="0" collapsed="false">
      <c r="A58" s="14" t="n">
        <f aca="false">DATE(2018, 2, 25)</f>
        <v>43156</v>
      </c>
      <c r="B58" s="2" t="s">
        <v>9</v>
      </c>
      <c r="C58" s="2" t="s">
        <v>60</v>
      </c>
      <c r="D58" s="2" t="s">
        <v>11</v>
      </c>
      <c r="E58" s="2" t="n">
        <v>1</v>
      </c>
      <c r="F58" s="3" t="n">
        <v>-2.21</v>
      </c>
      <c r="G58" s="4" t="n">
        <v>1</v>
      </c>
      <c r="H58" s="2" t="s">
        <v>12</v>
      </c>
      <c r="I58" s="3" t="n">
        <f aca="false">F58*G58</f>
        <v>-2.21</v>
      </c>
    </row>
    <row r="59" customFormat="false" ht="20" hidden="false" customHeight="true" outlineLevel="0" collapsed="false">
      <c r="A59" s="14" t="n">
        <f aca="false">DATE(2018, 2, 25)</f>
        <v>43156</v>
      </c>
      <c r="B59" s="2" t="s">
        <v>9</v>
      </c>
      <c r="C59" s="2" t="s">
        <v>61</v>
      </c>
      <c r="D59" s="2" t="s">
        <v>11</v>
      </c>
      <c r="E59" s="2" t="n">
        <v>1</v>
      </c>
      <c r="F59" s="3" t="n">
        <v>-0.94</v>
      </c>
      <c r="G59" s="4" t="n">
        <v>1</v>
      </c>
      <c r="H59" s="2" t="s">
        <v>12</v>
      </c>
      <c r="I59" s="3" t="n">
        <f aca="false">F59*G59</f>
        <v>-0.94</v>
      </c>
    </row>
    <row r="60" customFormat="false" ht="20" hidden="false" customHeight="true" outlineLevel="0" collapsed="false">
      <c r="A60" s="14" t="n">
        <f aca="false">DATE(2018, 2, 25)</f>
        <v>43156</v>
      </c>
      <c r="B60" s="2" t="s">
        <v>9</v>
      </c>
      <c r="C60" s="2" t="s">
        <v>62</v>
      </c>
      <c r="D60" s="2" t="s">
        <v>11</v>
      </c>
      <c r="E60" s="2" t="s">
        <v>17</v>
      </c>
      <c r="F60" s="3" t="n">
        <v>-0.64</v>
      </c>
      <c r="G60" s="4" t="n">
        <v>1</v>
      </c>
      <c r="H60" s="2" t="s">
        <v>12</v>
      </c>
      <c r="I60" s="3" t="n">
        <f aca="false">F60*G60</f>
        <v>-0.64</v>
      </c>
    </row>
    <row r="61" customFormat="false" ht="20" hidden="false" customHeight="true" outlineLevel="0" collapsed="false">
      <c r="A61" s="14" t="n">
        <f aca="false">DATE(2018, 2, 25)</f>
        <v>43156</v>
      </c>
      <c r="B61" s="2" t="s">
        <v>9</v>
      </c>
      <c r="C61" s="2" t="s">
        <v>63</v>
      </c>
      <c r="D61" s="2" t="s">
        <v>11</v>
      </c>
      <c r="E61" s="2" t="s">
        <v>17</v>
      </c>
      <c r="F61" s="3" t="n">
        <v>-0.905</v>
      </c>
      <c r="G61" s="4" t="n">
        <v>1</v>
      </c>
      <c r="H61" s="2" t="s">
        <v>12</v>
      </c>
      <c r="I61" s="3" t="n">
        <f aca="false">F61*G61</f>
        <v>-0.905</v>
      </c>
    </row>
    <row r="62" customFormat="false" ht="20" hidden="false" customHeight="true" outlineLevel="0" collapsed="false">
      <c r="A62" s="14" t="n">
        <f aca="false">DATE(2018, 2, 25)</f>
        <v>43156</v>
      </c>
      <c r="B62" s="2" t="s">
        <v>9</v>
      </c>
      <c r="C62" s="2" t="s">
        <v>64</v>
      </c>
      <c r="D62" s="2" t="s">
        <v>11</v>
      </c>
      <c r="E62" s="2" t="s">
        <v>17</v>
      </c>
      <c r="F62" s="3" t="n">
        <v>-0.97</v>
      </c>
      <c r="G62" s="4" t="n">
        <v>1</v>
      </c>
      <c r="H62" s="2" t="s">
        <v>12</v>
      </c>
      <c r="I62" s="3" t="n">
        <f aca="false">F62*G62</f>
        <v>-0.97</v>
      </c>
    </row>
    <row r="63" customFormat="false" ht="20" hidden="false" customHeight="true" outlineLevel="0" collapsed="false">
      <c r="A63" s="14" t="n">
        <f aca="false">DATE(2018, 2, 25)</f>
        <v>43156</v>
      </c>
      <c r="B63" s="2" t="s">
        <v>9</v>
      </c>
      <c r="C63" s="2" t="s">
        <v>65</v>
      </c>
      <c r="D63" s="2" t="s">
        <v>11</v>
      </c>
      <c r="E63" s="2" t="s">
        <v>17</v>
      </c>
      <c r="F63" s="3" t="n">
        <v>-1.415</v>
      </c>
      <c r="G63" s="4" t="n">
        <v>1</v>
      </c>
      <c r="H63" s="2" t="s">
        <v>12</v>
      </c>
      <c r="I63" s="3" t="n">
        <f aca="false">F63*G63</f>
        <v>-1.415</v>
      </c>
    </row>
    <row r="64" customFormat="false" ht="20" hidden="false" customHeight="true" outlineLevel="0" collapsed="false">
      <c r="A64" s="14" t="n">
        <f aca="false">DATE(2018, 2, 25)</f>
        <v>43156</v>
      </c>
      <c r="B64" s="2" t="s">
        <v>9</v>
      </c>
      <c r="C64" s="2" t="s">
        <v>66</v>
      </c>
      <c r="D64" s="2" t="s">
        <v>11</v>
      </c>
      <c r="E64" s="2" t="s">
        <v>17</v>
      </c>
      <c r="F64" s="3" t="n">
        <v>-0.81</v>
      </c>
      <c r="G64" s="4" t="n">
        <v>1</v>
      </c>
      <c r="H64" s="2" t="s">
        <v>12</v>
      </c>
      <c r="I64" s="3" t="n">
        <f aca="false">F64*G64</f>
        <v>-0.81</v>
      </c>
    </row>
    <row r="65" customFormat="false" ht="20" hidden="false" customHeight="true" outlineLevel="0" collapsed="false">
      <c r="A65" s="14" t="n">
        <f aca="false">DATE(2018, 2, 25)</f>
        <v>43156</v>
      </c>
      <c r="B65" s="2" t="s">
        <v>9</v>
      </c>
      <c r="C65" s="2" t="s">
        <v>43</v>
      </c>
      <c r="D65" s="2" t="s">
        <v>11</v>
      </c>
      <c r="E65" s="2" t="n">
        <v>4</v>
      </c>
      <c r="F65" s="3" t="n">
        <v>-0.8</v>
      </c>
      <c r="G65" s="4" t="n">
        <v>1</v>
      </c>
      <c r="H65" s="2" t="s">
        <v>12</v>
      </c>
      <c r="I65" s="3" t="n">
        <f aca="false">F65*G65</f>
        <v>-0.8</v>
      </c>
    </row>
    <row r="66" customFormat="false" ht="20" hidden="false" customHeight="true" outlineLevel="0" collapsed="false">
      <c r="A66" s="14" t="n">
        <f aca="false">DATE(2018, 2, 25)</f>
        <v>43156</v>
      </c>
      <c r="B66" s="2" t="s">
        <v>9</v>
      </c>
      <c r="C66" s="2" t="s">
        <v>47</v>
      </c>
      <c r="D66" s="2" t="s">
        <v>47</v>
      </c>
      <c r="E66" s="2" t="s">
        <v>17</v>
      </c>
      <c r="F66" s="3" t="n">
        <f aca="false">-(29.986-27.5)</f>
        <v>-2.486</v>
      </c>
      <c r="G66" s="4" t="n">
        <v>1</v>
      </c>
      <c r="H66" s="2" t="s">
        <v>12</v>
      </c>
      <c r="I66" s="3" t="n">
        <f aca="false">F66*G66</f>
        <v>-2.486</v>
      </c>
    </row>
    <row r="67" customFormat="false" ht="20" hidden="false" customHeight="true" outlineLevel="0" collapsed="false">
      <c r="A67" s="14" t="n">
        <f aca="false">DATE(2018, 2, 26)</f>
        <v>43157</v>
      </c>
      <c r="B67" s="2" t="s">
        <v>67</v>
      </c>
      <c r="C67" s="2" t="s">
        <v>68</v>
      </c>
      <c r="D67" s="2" t="s">
        <v>69</v>
      </c>
      <c r="E67" s="2" t="s">
        <v>17</v>
      </c>
      <c r="F67" s="3" t="n">
        <v>-10</v>
      </c>
      <c r="G67" s="4" t="n">
        <v>1</v>
      </c>
      <c r="H67" s="2" t="s">
        <v>12</v>
      </c>
    </row>
    <row r="68" customFormat="false" ht="20" hidden="false" customHeight="true" outlineLevel="0" collapsed="false">
      <c r="A68" s="14" t="n">
        <f aca="false">DATE(2018, 2, 26)</f>
        <v>43157</v>
      </c>
      <c r="B68" s="2" t="s">
        <v>9</v>
      </c>
      <c r="C68" s="2" t="s">
        <v>23</v>
      </c>
      <c r="D68" s="2" t="s">
        <v>69</v>
      </c>
      <c r="E68" s="2" t="s">
        <v>17</v>
      </c>
      <c r="F68" s="3" t="n">
        <v>10</v>
      </c>
      <c r="G68" s="4" t="n">
        <v>1</v>
      </c>
      <c r="H68" s="2" t="s">
        <v>12</v>
      </c>
      <c r="I68" s="3" t="n">
        <f aca="false">F68*G68</f>
        <v>10</v>
      </c>
    </row>
    <row r="69" customFormat="false" ht="20" hidden="false" customHeight="true" outlineLevel="0" collapsed="false">
      <c r="A69" s="14" t="n">
        <f aca="false">DATE(2018, 2, 26)</f>
        <v>43157</v>
      </c>
      <c r="B69" s="2" t="s">
        <v>9</v>
      </c>
      <c r="C69" s="2" t="s">
        <v>33</v>
      </c>
      <c r="D69" s="2" t="s">
        <v>29</v>
      </c>
      <c r="E69" s="2" t="s">
        <v>17</v>
      </c>
      <c r="F69" s="3" t="n">
        <v>-1.4</v>
      </c>
      <c r="G69" s="4" t="n">
        <v>1</v>
      </c>
      <c r="H69" s="2" t="s">
        <v>12</v>
      </c>
      <c r="I69" s="3" t="n">
        <f aca="false">F69*G69</f>
        <v>-1.4</v>
      </c>
    </row>
    <row r="70" customFormat="false" ht="20" hidden="false" customHeight="true" outlineLevel="0" collapsed="false">
      <c r="A70" s="14" t="n">
        <f aca="false">DATE(2018, 2, 26)</f>
        <v>43157</v>
      </c>
      <c r="B70" s="2" t="s">
        <v>9</v>
      </c>
      <c r="C70" s="2" t="s">
        <v>41</v>
      </c>
      <c r="D70" s="2" t="s">
        <v>29</v>
      </c>
      <c r="E70" s="2" t="s">
        <v>17</v>
      </c>
      <c r="F70" s="3" t="n">
        <v>-0.65</v>
      </c>
      <c r="G70" s="4" t="n">
        <v>1</v>
      </c>
      <c r="H70" s="2" t="s">
        <v>12</v>
      </c>
      <c r="I70" s="3" t="n">
        <f aca="false">F70*G70</f>
        <v>-0.65</v>
      </c>
    </row>
    <row r="71" customFormat="false" ht="20" hidden="false" customHeight="true" outlineLevel="0" collapsed="false">
      <c r="A71" s="14" t="n">
        <f aca="false">DATE(2018, 2, 26)</f>
        <v>43157</v>
      </c>
      <c r="B71" s="2" t="s">
        <v>9</v>
      </c>
      <c r="C71" s="2" t="s">
        <v>28</v>
      </c>
      <c r="D71" s="2" t="s">
        <v>29</v>
      </c>
      <c r="E71" s="2" t="s">
        <v>17</v>
      </c>
      <c r="F71" s="3" t="n">
        <v>-1.35</v>
      </c>
      <c r="G71" s="4" t="n">
        <v>0.5</v>
      </c>
      <c r="H71" s="2" t="s">
        <v>12</v>
      </c>
      <c r="I71" s="3" t="n">
        <f aca="false">F71*G71</f>
        <v>-0.675</v>
      </c>
    </row>
    <row r="72" customFormat="false" ht="20" hidden="false" customHeight="true" outlineLevel="0" collapsed="false">
      <c r="A72" s="14" t="n">
        <f aca="false">DATE(2018, 2, 26)</f>
        <v>43157</v>
      </c>
      <c r="B72" s="2" t="s">
        <v>9</v>
      </c>
      <c r="C72" s="2" t="s">
        <v>24</v>
      </c>
      <c r="D72" s="2" t="s">
        <v>11</v>
      </c>
      <c r="E72" s="2" t="s">
        <v>17</v>
      </c>
      <c r="F72" s="3" t="n">
        <v>-2</v>
      </c>
      <c r="G72" s="4" t="n">
        <v>1</v>
      </c>
      <c r="H72" s="2" t="s">
        <v>12</v>
      </c>
      <c r="I72" s="3" t="n">
        <f aca="false">F72*G72</f>
        <v>-2</v>
      </c>
    </row>
    <row r="73" customFormat="false" ht="20" hidden="false" customHeight="true" outlineLevel="0" collapsed="false">
      <c r="A73" s="14" t="n">
        <f aca="false">DATE(2018, 2, 26)</f>
        <v>43157</v>
      </c>
      <c r="B73" s="2" t="s">
        <v>9</v>
      </c>
      <c r="C73" s="2" t="s">
        <v>25</v>
      </c>
      <c r="D73" s="2" t="s">
        <v>26</v>
      </c>
      <c r="E73" s="2" t="n">
        <v>2</v>
      </c>
      <c r="F73" s="3" t="n">
        <v>-0.6</v>
      </c>
      <c r="G73" s="4" t="n">
        <v>1</v>
      </c>
      <c r="H73" s="2" t="s">
        <v>12</v>
      </c>
      <c r="I73" s="3" t="n">
        <f aca="false">F73*G73</f>
        <v>-0.6</v>
      </c>
    </row>
    <row r="74" customFormat="false" ht="20" hidden="false" customHeight="true" outlineLevel="0" collapsed="false">
      <c r="A74" s="14" t="n">
        <f aca="false">DATE(2018, 2, 26)</f>
        <v>43157</v>
      </c>
      <c r="B74" s="2" t="s">
        <v>9</v>
      </c>
      <c r="C74" s="2" t="s">
        <v>38</v>
      </c>
      <c r="D74" s="2" t="s">
        <v>11</v>
      </c>
      <c r="E74" s="2" t="n">
        <v>1</v>
      </c>
      <c r="F74" s="3" t="n">
        <v>-0.65</v>
      </c>
      <c r="G74" s="4" t="n">
        <v>1</v>
      </c>
      <c r="H74" s="2" t="s">
        <v>12</v>
      </c>
      <c r="I74" s="3" t="n">
        <f aca="false">F74*G74</f>
        <v>-0.65</v>
      </c>
    </row>
    <row r="75" customFormat="false" ht="20" hidden="false" customHeight="true" outlineLevel="0" collapsed="false">
      <c r="A75" s="14" t="n">
        <f aca="false">DATE(2018, 2, 26)</f>
        <v>43157</v>
      </c>
      <c r="B75" s="2" t="s">
        <v>9</v>
      </c>
      <c r="C75" s="2" t="s">
        <v>70</v>
      </c>
      <c r="D75" s="2" t="s">
        <v>11</v>
      </c>
      <c r="E75" s="2" t="n">
        <v>1</v>
      </c>
      <c r="F75" s="3" t="n">
        <v>-0.2</v>
      </c>
      <c r="G75" s="4" t="n">
        <v>1</v>
      </c>
      <c r="H75" s="2" t="s">
        <v>12</v>
      </c>
      <c r="I75" s="3" t="n">
        <f aca="false">F75*G75</f>
        <v>-0.2</v>
      </c>
    </row>
    <row r="76" customFormat="false" ht="20" hidden="false" customHeight="true" outlineLevel="0" collapsed="false">
      <c r="A76" s="14" t="n">
        <f aca="false">DATE(2018, 2, 26)</f>
        <v>43157</v>
      </c>
      <c r="B76" s="2" t="s">
        <v>9</v>
      </c>
      <c r="C76" s="2" t="s">
        <v>71</v>
      </c>
      <c r="D76" s="2" t="s">
        <v>11</v>
      </c>
      <c r="E76" s="2" t="n">
        <v>1</v>
      </c>
      <c r="F76" s="3" t="n">
        <v>-0.8</v>
      </c>
      <c r="G76" s="4" t="n">
        <v>1</v>
      </c>
      <c r="H76" s="2" t="s">
        <v>12</v>
      </c>
      <c r="I76" s="3" t="n">
        <f aca="false">F76*G76</f>
        <v>-0.8</v>
      </c>
    </row>
    <row r="77" customFormat="false" ht="20" hidden="false" customHeight="true" outlineLevel="0" collapsed="false">
      <c r="A77" s="14" t="n">
        <f aca="false">DATE(2018, 2, 26)</f>
        <v>43157</v>
      </c>
      <c r="B77" s="2" t="s">
        <v>9</v>
      </c>
      <c r="C77" s="2" t="s">
        <v>28</v>
      </c>
      <c r="D77" s="2" t="s">
        <v>29</v>
      </c>
      <c r="E77" s="2" t="s">
        <v>17</v>
      </c>
      <c r="F77" s="3" t="n">
        <v>-1.4</v>
      </c>
      <c r="G77" s="4" t="n">
        <v>0.5</v>
      </c>
      <c r="H77" s="2" t="s">
        <v>12</v>
      </c>
      <c r="I77" s="3" t="n">
        <f aca="false">F77*G77</f>
        <v>-0.7</v>
      </c>
    </row>
    <row r="78" customFormat="false" ht="20" hidden="false" customHeight="true" outlineLevel="0" collapsed="false">
      <c r="A78" s="14" t="n">
        <f aca="false">DATE(2018, 2, 26)</f>
        <v>43157</v>
      </c>
      <c r="B78" s="2" t="s">
        <v>9</v>
      </c>
      <c r="C78" s="2" t="s">
        <v>33</v>
      </c>
      <c r="D78" s="2" t="s">
        <v>29</v>
      </c>
      <c r="E78" s="2" t="s">
        <v>17</v>
      </c>
      <c r="F78" s="3" t="n">
        <v>-1.4</v>
      </c>
      <c r="G78" s="4" t="n">
        <v>1</v>
      </c>
      <c r="H78" s="2" t="s">
        <v>12</v>
      </c>
      <c r="I78" s="3" t="n">
        <f aca="false">F78*G78</f>
        <v>-1.4</v>
      </c>
    </row>
    <row r="79" customFormat="false" ht="20" hidden="false" customHeight="true" outlineLevel="0" collapsed="false">
      <c r="A79" s="14" t="n">
        <f aca="false">DATE(2018, 2, 26)</f>
        <v>43157</v>
      </c>
      <c r="B79" s="2" t="s">
        <v>9</v>
      </c>
      <c r="C79" s="2" t="s">
        <v>72</v>
      </c>
      <c r="D79" s="2" t="s">
        <v>11</v>
      </c>
      <c r="E79" s="2" t="n">
        <v>1</v>
      </c>
      <c r="F79" s="3" t="n">
        <v>-0.6</v>
      </c>
      <c r="G79" s="4" t="n">
        <v>1</v>
      </c>
      <c r="H79" s="2" t="s">
        <v>12</v>
      </c>
      <c r="I79" s="3" t="n">
        <f aca="false">F79*G79</f>
        <v>-0.6</v>
      </c>
    </row>
    <row r="80" customFormat="false" ht="20" hidden="false" customHeight="true" outlineLevel="0" collapsed="false">
      <c r="A80" s="14" t="n">
        <f aca="false">DATE(2018, 2, 26)</f>
        <v>43157</v>
      </c>
      <c r="B80" s="2" t="s">
        <v>9</v>
      </c>
      <c r="C80" s="2" t="s">
        <v>73</v>
      </c>
      <c r="D80" s="2" t="s">
        <v>26</v>
      </c>
      <c r="E80" s="2" t="n">
        <v>1</v>
      </c>
      <c r="F80" s="3" t="n">
        <v>-0.2</v>
      </c>
      <c r="G80" s="4" t="n">
        <v>1</v>
      </c>
      <c r="H80" s="2" t="s">
        <v>12</v>
      </c>
      <c r="I80" s="3" t="n">
        <f aca="false">F80*G80</f>
        <v>-0.2</v>
      </c>
    </row>
    <row r="81" customFormat="false" ht="20" hidden="false" customHeight="true" outlineLevel="0" collapsed="false">
      <c r="A81" s="14" t="n">
        <f aca="false">DATE(2018, 2, 26)</f>
        <v>43157</v>
      </c>
      <c r="B81" s="2" t="s">
        <v>9</v>
      </c>
      <c r="C81" s="2" t="s">
        <v>49</v>
      </c>
      <c r="D81" s="2" t="s">
        <v>50</v>
      </c>
      <c r="E81" s="2" t="n">
        <v>1</v>
      </c>
      <c r="F81" s="3" t="n">
        <v>-6</v>
      </c>
      <c r="G81" s="4" t="n">
        <v>1</v>
      </c>
      <c r="H81" s="2" t="s">
        <v>12</v>
      </c>
      <c r="I81" s="3" t="n">
        <f aca="false">F81*G81</f>
        <v>-6</v>
      </c>
    </row>
    <row r="82" customFormat="false" ht="20" hidden="false" customHeight="true" outlineLevel="0" collapsed="false">
      <c r="A82" s="14" t="n">
        <f aca="false">DATE(2018, 2, 27)</f>
        <v>43158</v>
      </c>
      <c r="B82" s="2" t="s">
        <v>67</v>
      </c>
      <c r="C82" s="2" t="s">
        <v>68</v>
      </c>
      <c r="D82" s="2" t="s">
        <v>69</v>
      </c>
      <c r="E82" s="2" t="s">
        <v>17</v>
      </c>
      <c r="F82" s="3" t="n">
        <v>-40</v>
      </c>
      <c r="G82" s="4" t="n">
        <v>1</v>
      </c>
      <c r="H82" s="2" t="s">
        <v>12</v>
      </c>
    </row>
    <row r="83" customFormat="false" ht="20" hidden="false" customHeight="true" outlineLevel="0" collapsed="false">
      <c r="A83" s="14" t="n">
        <f aca="false">DATE(2018, 2, 27)</f>
        <v>43158</v>
      </c>
      <c r="B83" s="2" t="s">
        <v>9</v>
      </c>
      <c r="C83" s="2" t="s">
        <v>28</v>
      </c>
      <c r="D83" s="2" t="s">
        <v>29</v>
      </c>
      <c r="E83" s="2" t="s">
        <v>17</v>
      </c>
      <c r="F83" s="3" t="n">
        <v>-1.7</v>
      </c>
      <c r="G83" s="4" t="n">
        <v>1</v>
      </c>
      <c r="H83" s="2" t="s">
        <v>12</v>
      </c>
      <c r="I83" s="3" t="n">
        <f aca="false">F83*G83</f>
        <v>-1.7</v>
      </c>
    </row>
    <row r="84" customFormat="false" ht="20" hidden="false" customHeight="true" outlineLevel="0" collapsed="false">
      <c r="A84" s="14" t="n">
        <f aca="false">DATE(2018, 2, 27)</f>
        <v>43158</v>
      </c>
      <c r="B84" s="2" t="s">
        <v>9</v>
      </c>
      <c r="C84" s="2" t="s">
        <v>49</v>
      </c>
      <c r="D84" s="2" t="s">
        <v>50</v>
      </c>
      <c r="E84" s="2" t="s">
        <v>17</v>
      </c>
      <c r="F84" s="3" t="n">
        <v>-5</v>
      </c>
      <c r="G84" s="4" t="n">
        <v>1</v>
      </c>
      <c r="H84" s="2" t="s">
        <v>12</v>
      </c>
      <c r="I84" s="3" t="n">
        <f aca="false">F84*G84</f>
        <v>-5</v>
      </c>
    </row>
    <row r="85" customFormat="false" ht="20" hidden="false" customHeight="true" outlineLevel="0" collapsed="false">
      <c r="A85" s="14" t="n">
        <f aca="false">DATE(2018, 2, 27)</f>
        <v>43158</v>
      </c>
      <c r="B85" s="2" t="s">
        <v>9</v>
      </c>
      <c r="C85" s="2" t="s">
        <v>28</v>
      </c>
      <c r="D85" s="2" t="s">
        <v>29</v>
      </c>
      <c r="E85" s="2" t="s">
        <v>17</v>
      </c>
      <c r="F85" s="3" t="n">
        <v>-1.65</v>
      </c>
      <c r="G85" s="4" t="n">
        <v>1</v>
      </c>
      <c r="H85" s="2" t="s">
        <v>12</v>
      </c>
      <c r="I85" s="3" t="n">
        <f aca="false">F85*G85</f>
        <v>-1.65</v>
      </c>
    </row>
    <row r="86" customFormat="false" ht="20" hidden="false" customHeight="true" outlineLevel="0" collapsed="false">
      <c r="A86" s="14" t="n">
        <f aca="false">DATE(2018, 2, 27)</f>
        <v>43158</v>
      </c>
      <c r="B86" s="2" t="s">
        <v>9</v>
      </c>
      <c r="C86" s="2" t="s">
        <v>74</v>
      </c>
      <c r="D86" s="2" t="s">
        <v>75</v>
      </c>
      <c r="E86" s="2" t="n">
        <v>1</v>
      </c>
      <c r="F86" s="3" t="n">
        <v>-1.75</v>
      </c>
      <c r="G86" s="4" t="n">
        <v>1</v>
      </c>
      <c r="H86" s="2" t="s">
        <v>12</v>
      </c>
      <c r="I86" s="3" t="n">
        <f aca="false">F86*G86</f>
        <v>-1.75</v>
      </c>
    </row>
    <row r="87" customFormat="false" ht="20" hidden="false" customHeight="true" outlineLevel="0" collapsed="false">
      <c r="A87" s="14" t="n">
        <f aca="false">DATE(2018, 2, 27)</f>
        <v>43158</v>
      </c>
      <c r="B87" s="2" t="s">
        <v>9</v>
      </c>
      <c r="C87" s="2" t="s">
        <v>76</v>
      </c>
      <c r="D87" s="2" t="s">
        <v>11</v>
      </c>
      <c r="E87" s="2" t="n">
        <v>1</v>
      </c>
      <c r="F87" s="3" t="n">
        <v>-2.81</v>
      </c>
      <c r="G87" s="4" t="n">
        <v>1</v>
      </c>
      <c r="H87" s="2" t="s">
        <v>12</v>
      </c>
      <c r="I87" s="3" t="n">
        <f aca="false">F87*G87</f>
        <v>-2.81</v>
      </c>
    </row>
    <row r="88" customFormat="false" ht="20" hidden="false" customHeight="true" outlineLevel="0" collapsed="false">
      <c r="A88" s="14" t="n">
        <f aca="false">DATE(2018, 2, 27)</f>
        <v>43158</v>
      </c>
      <c r="B88" s="2" t="s">
        <v>9</v>
      </c>
      <c r="C88" s="2" t="s">
        <v>77</v>
      </c>
      <c r="D88" s="2" t="s">
        <v>11</v>
      </c>
      <c r="E88" s="2" t="n">
        <v>6</v>
      </c>
      <c r="F88" s="3" t="n">
        <f aca="false">-2*2.69</f>
        <v>-5.38</v>
      </c>
      <c r="G88" s="4" t="n">
        <v>1</v>
      </c>
      <c r="H88" s="2" t="s">
        <v>12</v>
      </c>
      <c r="I88" s="3" t="n">
        <f aca="false">F88*G88</f>
        <v>-5.38</v>
      </c>
    </row>
    <row r="89" customFormat="false" ht="20" hidden="false" customHeight="true" outlineLevel="0" collapsed="false">
      <c r="A89" s="14" t="n">
        <f aca="false">DATE(2018, 2, 27)</f>
        <v>43158</v>
      </c>
      <c r="B89" s="2" t="s">
        <v>9</v>
      </c>
      <c r="C89" s="2" t="s">
        <v>78</v>
      </c>
      <c r="D89" s="2" t="s">
        <v>11</v>
      </c>
      <c r="E89" s="2" t="n">
        <v>1</v>
      </c>
      <c r="F89" s="3" t="n">
        <v>-6.79</v>
      </c>
      <c r="G89" s="4" t="n">
        <v>1</v>
      </c>
      <c r="H89" s="2" t="s">
        <v>12</v>
      </c>
      <c r="I89" s="3" t="n">
        <f aca="false">F89*G89</f>
        <v>-6.79</v>
      </c>
    </row>
    <row r="90" customFormat="false" ht="20" hidden="false" customHeight="true" outlineLevel="0" collapsed="false">
      <c r="A90" s="14" t="n">
        <f aca="false">DATE(2018, 2, 27)</f>
        <v>43158</v>
      </c>
      <c r="B90" s="2" t="s">
        <v>9</v>
      </c>
      <c r="C90" s="2" t="s">
        <v>79</v>
      </c>
      <c r="D90" s="2" t="s">
        <v>11</v>
      </c>
      <c r="E90" s="2" t="n">
        <v>1</v>
      </c>
      <c r="F90" s="3" t="n">
        <v>-2.2</v>
      </c>
      <c r="G90" s="4" t="n">
        <v>1</v>
      </c>
      <c r="H90" s="2" t="s">
        <v>12</v>
      </c>
      <c r="I90" s="3" t="n">
        <f aca="false">F90*G90</f>
        <v>-2.2</v>
      </c>
    </row>
    <row r="91" customFormat="false" ht="20" hidden="false" customHeight="true" outlineLevel="0" collapsed="false">
      <c r="A91" s="14" t="n">
        <f aca="false">DATE(2018, 2, 27)</f>
        <v>43158</v>
      </c>
      <c r="B91" s="2" t="s">
        <v>9</v>
      </c>
      <c r="C91" s="2" t="s">
        <v>21</v>
      </c>
      <c r="D91" s="2" t="s">
        <v>11</v>
      </c>
      <c r="E91" s="2" t="n">
        <v>1</v>
      </c>
      <c r="F91" s="3" t="n">
        <v>-1.715</v>
      </c>
      <c r="G91" s="4" t="n">
        <v>1</v>
      </c>
      <c r="H91" s="2" t="s">
        <v>12</v>
      </c>
      <c r="I91" s="3" t="n">
        <f aca="false">F91*G91</f>
        <v>-1.715</v>
      </c>
    </row>
    <row r="92" customFormat="false" ht="20" hidden="false" customHeight="true" outlineLevel="0" collapsed="false">
      <c r="A92" s="14" t="n">
        <f aca="false">DATE(2018, 2, 27)</f>
        <v>43158</v>
      </c>
      <c r="B92" s="2" t="s">
        <v>9</v>
      </c>
      <c r="C92" s="2" t="s">
        <v>58</v>
      </c>
      <c r="D92" s="2" t="s">
        <v>11</v>
      </c>
      <c r="E92" s="2" t="n">
        <v>1</v>
      </c>
      <c r="F92" s="3" t="n">
        <v>-4.092</v>
      </c>
      <c r="G92" s="4" t="n">
        <v>1</v>
      </c>
      <c r="H92" s="2" t="s">
        <v>12</v>
      </c>
      <c r="I92" s="3" t="n">
        <f aca="false">F92*G92</f>
        <v>-4.092</v>
      </c>
    </row>
    <row r="93" customFormat="false" ht="20" hidden="false" customHeight="true" outlineLevel="0" collapsed="false">
      <c r="A93" s="14" t="n">
        <f aca="false">DATE(2018, 2, 27)</f>
        <v>43158</v>
      </c>
      <c r="B93" s="2" t="s">
        <v>9</v>
      </c>
      <c r="C93" s="2" t="s">
        <v>23</v>
      </c>
      <c r="D93" s="2" t="s">
        <v>69</v>
      </c>
      <c r="E93" s="2" t="s">
        <v>17</v>
      </c>
      <c r="F93" s="3" t="n">
        <v>40</v>
      </c>
      <c r="G93" s="4" t="n">
        <v>1</v>
      </c>
      <c r="H93" s="2" t="s">
        <v>12</v>
      </c>
      <c r="I93" s="3" t="n">
        <f aca="false">F93*G93</f>
        <v>40</v>
      </c>
    </row>
    <row r="94" customFormat="false" ht="20" hidden="false" customHeight="true" outlineLevel="0" collapsed="false">
      <c r="A94" s="14" t="n">
        <f aca="false">DATE(2018, 2, 28)</f>
        <v>43159</v>
      </c>
      <c r="B94" s="2" t="s">
        <v>9</v>
      </c>
      <c r="C94" s="2" t="s">
        <v>28</v>
      </c>
      <c r="D94" s="2" t="s">
        <v>29</v>
      </c>
      <c r="E94" s="2" t="s">
        <v>17</v>
      </c>
      <c r="F94" s="3" t="n">
        <v>-2</v>
      </c>
      <c r="G94" s="4" t="n">
        <v>1</v>
      </c>
      <c r="H94" s="2" t="s">
        <v>12</v>
      </c>
      <c r="I94" s="3" t="n">
        <f aca="false">F94*G94</f>
        <v>-2</v>
      </c>
    </row>
    <row r="95" customFormat="false" ht="20" hidden="false" customHeight="true" outlineLevel="0" collapsed="false">
      <c r="A95" s="14" t="n">
        <f aca="false">DATE(2018, 2, 28)</f>
        <v>43159</v>
      </c>
      <c r="B95" s="2" t="s">
        <v>9</v>
      </c>
      <c r="C95" s="2" t="s">
        <v>25</v>
      </c>
      <c r="D95" s="2" t="s">
        <v>26</v>
      </c>
      <c r="E95" s="2" t="n">
        <v>2</v>
      </c>
      <c r="F95" s="3" t="n">
        <v>-0.6</v>
      </c>
      <c r="G95" s="4" t="n">
        <v>1</v>
      </c>
      <c r="H95" s="2" t="s">
        <v>12</v>
      </c>
      <c r="I95" s="3" t="n">
        <f aca="false">F95*G95</f>
        <v>-0.6</v>
      </c>
    </row>
    <row r="96" customFormat="false" ht="20" hidden="false" customHeight="true" outlineLevel="0" collapsed="false">
      <c r="A96" s="14" t="n">
        <f aca="false">DATE(2018, 2, 28)</f>
        <v>43159</v>
      </c>
      <c r="B96" s="2" t="s">
        <v>9</v>
      </c>
      <c r="C96" s="2" t="s">
        <v>38</v>
      </c>
      <c r="D96" s="2" t="s">
        <v>11</v>
      </c>
      <c r="E96" s="2" t="n">
        <v>1</v>
      </c>
      <c r="F96" s="3" t="n">
        <v>-0.75</v>
      </c>
      <c r="G96" s="4" t="n">
        <v>1</v>
      </c>
      <c r="H96" s="2" t="s">
        <v>12</v>
      </c>
      <c r="I96" s="3" t="n">
        <f aca="false">F96*G96</f>
        <v>-0.75</v>
      </c>
    </row>
    <row r="97" customFormat="false" ht="20" hidden="false" customHeight="true" outlineLevel="0" collapsed="false">
      <c r="A97" s="14" t="n">
        <f aca="false">DATE(2018, 2, 28)</f>
        <v>43159</v>
      </c>
      <c r="B97" s="2" t="s">
        <v>9</v>
      </c>
      <c r="C97" s="2" t="s">
        <v>22</v>
      </c>
      <c r="D97" s="2" t="s">
        <v>11</v>
      </c>
      <c r="E97" s="2" t="n">
        <v>1</v>
      </c>
      <c r="F97" s="3" t="n">
        <v>-0.2</v>
      </c>
      <c r="G97" s="4" t="n">
        <v>1</v>
      </c>
      <c r="H97" s="2" t="s">
        <v>12</v>
      </c>
      <c r="I97" s="3" t="n">
        <f aca="false">F97*G97</f>
        <v>-0.2</v>
      </c>
    </row>
    <row r="98" customFormat="false" ht="20" hidden="false" customHeight="true" outlineLevel="0" collapsed="false">
      <c r="A98" s="14" t="n">
        <f aca="false">DATE(2018, 2, 28)</f>
        <v>43159</v>
      </c>
      <c r="B98" s="2" t="s">
        <v>9</v>
      </c>
      <c r="C98" s="2" t="s">
        <v>47</v>
      </c>
      <c r="D98" s="2" t="s">
        <v>47</v>
      </c>
      <c r="E98" s="2" t="s">
        <v>17</v>
      </c>
      <c r="F98" s="3" t="n">
        <f aca="false">-(24.988-21.74)</f>
        <v>-3.248</v>
      </c>
      <c r="G98" s="4" t="n">
        <v>1</v>
      </c>
      <c r="H98" s="2" t="s">
        <v>12</v>
      </c>
      <c r="I98" s="3" t="n">
        <f aca="false">F98*G98</f>
        <v>-3.248</v>
      </c>
    </row>
    <row r="99" customFormat="false" ht="20" hidden="false" customHeight="true" outlineLevel="0" collapsed="false">
      <c r="F99" s="13" t="n">
        <f aca="false">SUMIF(H:H,"Posted",I:I)</f>
        <v>21.74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6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B48" activePane="bottomLeft" state="frozen"/>
      <selection pane="topLeft" activeCell="A1" activeCellId="0" sqref="A1"/>
      <selection pane="bottomLeft" activeCell="C65" activeCellId="0" sqref="C65"/>
    </sheetView>
  </sheetViews>
  <sheetFormatPr defaultRowHeight="12.8" zeroHeight="false" outlineLevelRow="0" outlineLevelCol="0"/>
  <cols>
    <col collapsed="false" customWidth="true" hidden="false" outlineLevel="0" max="1" min="1" style="14" width="10.65"/>
    <col collapsed="false" customWidth="true" hidden="false" outlineLevel="0" max="2" min="2" style="2" width="12.41"/>
    <col collapsed="false" customWidth="true" hidden="false" outlineLevel="0" max="3" min="3" style="2" width="20.03"/>
    <col collapsed="false" customWidth="true" hidden="false" outlineLevel="0" max="4" min="4" style="2" width="14.75"/>
    <col collapsed="false" customWidth="true" hidden="false" outlineLevel="0" max="5" min="5" style="2" width="13.14"/>
    <col collapsed="false" customWidth="true" hidden="false" outlineLevel="0" max="6" min="6" style="2" width="7.29"/>
    <col collapsed="false" customWidth="true" hidden="false" outlineLevel="0" max="7" min="7" style="2" width="10.07"/>
    <col collapsed="false" customWidth="true" hidden="false" outlineLevel="0" max="8" min="8" style="2" width="17.52"/>
    <col collapsed="false" customWidth="true" hidden="false" outlineLevel="0" max="9" min="9" style="3" width="26.03"/>
    <col collapsed="false" customWidth="true" hidden="false" outlineLevel="0" max="10" min="10" style="4" width="9.05"/>
    <col collapsed="false" customWidth="true" hidden="false" outlineLevel="0" max="11" min="11" style="2" width="10.07"/>
    <col collapsed="false" customWidth="true" hidden="false" outlineLevel="0" max="12" min="12" style="3" width="17.67"/>
    <col collapsed="false" customWidth="true" hidden="true" outlineLevel="0" max="128" min="13" style="5" width="11.8"/>
    <col collapsed="false" customWidth="false" hidden="true" outlineLevel="0" max="1025" min="129" style="0" width="11.52"/>
  </cols>
  <sheetData>
    <row r="1" customFormat="false" ht="24.55" hidden="false" customHeight="true" outlineLevel="0" collapsed="false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80</v>
      </c>
      <c r="G1" s="16" t="s">
        <v>81</v>
      </c>
      <c r="H1" s="16" t="s">
        <v>82</v>
      </c>
      <c r="I1" s="17" t="s">
        <v>5</v>
      </c>
      <c r="J1" s="16" t="s">
        <v>6</v>
      </c>
      <c r="K1" s="16" t="s">
        <v>7</v>
      </c>
      <c r="L1" s="17" t="s">
        <v>8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</row>
    <row r="2" customFormat="false" ht="20" hidden="false" customHeight="true" outlineLevel="0" collapsed="false">
      <c r="A2" s="14" t="n">
        <f aca="false">DATE(2018, 3, 1)</f>
        <v>43160</v>
      </c>
      <c r="B2" s="2" t="s">
        <v>9</v>
      </c>
      <c r="C2" s="2" t="s">
        <v>44</v>
      </c>
      <c r="D2" s="2" t="s">
        <v>26</v>
      </c>
      <c r="E2" s="2" t="s">
        <v>17</v>
      </c>
      <c r="I2" s="3" t="n">
        <f aca="false">Feb18!F99</f>
        <v>21.74</v>
      </c>
      <c r="J2" s="4" t="n">
        <v>1</v>
      </c>
      <c r="K2" s="2" t="s">
        <v>12</v>
      </c>
      <c r="L2" s="3" t="n">
        <f aca="false">I2*J2</f>
        <v>21.74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</row>
    <row r="3" customFormat="false" ht="20" hidden="false" customHeight="true" outlineLevel="0" collapsed="false">
      <c r="A3" s="14" t="n">
        <f aca="false">DATE(2018, 3, 1)</f>
        <v>43160</v>
      </c>
      <c r="B3" s="2" t="s">
        <v>9</v>
      </c>
      <c r="C3" s="2" t="s">
        <v>28</v>
      </c>
      <c r="D3" s="2" t="s">
        <v>29</v>
      </c>
      <c r="E3" s="2" t="s">
        <v>17</v>
      </c>
      <c r="I3" s="3" t="n">
        <v>-1.1</v>
      </c>
      <c r="J3" s="4" t="n">
        <v>1</v>
      </c>
      <c r="K3" s="2" t="s">
        <v>12</v>
      </c>
      <c r="L3" s="3" t="n">
        <f aca="false">I3*J3</f>
        <v>-1.1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</row>
    <row r="4" customFormat="false" ht="20" hidden="false" customHeight="true" outlineLevel="0" collapsed="false">
      <c r="A4" s="14" t="n">
        <f aca="false">DATE(2018, 3, 1)</f>
        <v>43160</v>
      </c>
      <c r="B4" s="2" t="s">
        <v>9</v>
      </c>
      <c r="C4" s="2" t="s">
        <v>49</v>
      </c>
      <c r="D4" s="2" t="s">
        <v>50</v>
      </c>
      <c r="E4" s="2" t="s">
        <v>17</v>
      </c>
      <c r="I4" s="3" t="n">
        <v>-5</v>
      </c>
      <c r="J4" s="4" t="n">
        <v>1</v>
      </c>
      <c r="K4" s="2" t="s">
        <v>12</v>
      </c>
      <c r="L4" s="3" t="n">
        <f aca="false">I4*J4</f>
        <v>-5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</row>
    <row r="5" customFormat="false" ht="20" hidden="false" customHeight="true" outlineLevel="0" collapsed="false">
      <c r="A5" s="14" t="n">
        <f aca="false">DATE(2018, 3, 1)</f>
        <v>43160</v>
      </c>
      <c r="B5" s="2" t="s">
        <v>9</v>
      </c>
      <c r="C5" s="2" t="s">
        <v>24</v>
      </c>
      <c r="D5" s="2" t="s">
        <v>11</v>
      </c>
      <c r="E5" s="2" t="n">
        <v>1</v>
      </c>
      <c r="I5" s="3" t="n">
        <v>-2.5</v>
      </c>
      <c r="J5" s="4" t="n">
        <v>1</v>
      </c>
      <c r="K5" s="2" t="s">
        <v>12</v>
      </c>
      <c r="L5" s="3" t="n">
        <f aca="false">I5*J5</f>
        <v>-2.5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</row>
    <row r="6" customFormat="false" ht="20" hidden="false" customHeight="true" outlineLevel="0" collapsed="false">
      <c r="A6" s="14" t="n">
        <f aca="false">DATE(2018, 3, 1)</f>
        <v>43160</v>
      </c>
      <c r="B6" s="2" t="s">
        <v>9</v>
      </c>
      <c r="C6" s="2" t="s">
        <v>28</v>
      </c>
      <c r="D6" s="2" t="s">
        <v>29</v>
      </c>
      <c r="E6" s="2" t="s">
        <v>17</v>
      </c>
      <c r="I6" s="3" t="n">
        <v>-1.8</v>
      </c>
      <c r="J6" s="4" t="n">
        <v>1</v>
      </c>
      <c r="K6" s="2" t="s">
        <v>12</v>
      </c>
      <c r="L6" s="3" t="n">
        <f aca="false">I6*J6</f>
        <v>-1.8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</row>
    <row r="7" customFormat="false" ht="20" hidden="false" customHeight="true" outlineLevel="0" collapsed="false">
      <c r="A7" s="14" t="n">
        <f aca="false">DATE(2018, 3, 11)</f>
        <v>43170</v>
      </c>
      <c r="B7" s="2" t="s">
        <v>9</v>
      </c>
      <c r="C7" s="2" t="s">
        <v>21</v>
      </c>
      <c r="D7" s="2" t="s">
        <v>11</v>
      </c>
      <c r="E7" s="2" t="n">
        <v>1.5</v>
      </c>
      <c r="F7" s="2" t="s">
        <v>83</v>
      </c>
      <c r="G7" s="2" t="s">
        <v>84</v>
      </c>
      <c r="H7" s="2" t="s">
        <v>85</v>
      </c>
      <c r="I7" s="3" t="n">
        <v>-2.045</v>
      </c>
      <c r="J7" s="4" t="n">
        <v>1</v>
      </c>
      <c r="K7" s="2" t="s">
        <v>12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</row>
    <row r="8" customFormat="false" ht="20" hidden="false" customHeight="true" outlineLevel="0" collapsed="false">
      <c r="A8" s="14" t="n">
        <f aca="false">DATE(2018, 3, 11)</f>
        <v>43170</v>
      </c>
      <c r="B8" s="2" t="s">
        <v>9</v>
      </c>
      <c r="C8" s="2" t="s">
        <v>86</v>
      </c>
      <c r="D8" s="2" t="s">
        <v>11</v>
      </c>
      <c r="E8" s="2" t="n">
        <v>55</v>
      </c>
      <c r="F8" s="2" t="s">
        <v>87</v>
      </c>
      <c r="G8" s="2" t="s">
        <v>17</v>
      </c>
      <c r="H8" s="2" t="s">
        <v>85</v>
      </c>
      <c r="I8" s="3" t="n">
        <v>-1.075</v>
      </c>
      <c r="J8" s="4" t="n">
        <v>1</v>
      </c>
      <c r="K8" s="2" t="s">
        <v>12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</row>
    <row r="9" customFormat="false" ht="20" hidden="false" customHeight="true" outlineLevel="0" collapsed="false">
      <c r="A9" s="14" t="n">
        <f aca="false">DATE(2018, 3, 11)</f>
        <v>43170</v>
      </c>
      <c r="B9" s="2" t="s">
        <v>9</v>
      </c>
      <c r="C9" s="2" t="s">
        <v>88</v>
      </c>
      <c r="D9" s="2" t="s">
        <v>11</v>
      </c>
      <c r="E9" s="2" t="n">
        <v>500</v>
      </c>
      <c r="F9" s="2" t="s">
        <v>87</v>
      </c>
      <c r="G9" s="2" t="s">
        <v>17</v>
      </c>
      <c r="H9" s="2" t="s">
        <v>85</v>
      </c>
      <c r="I9" s="3" t="n">
        <v>-0.41</v>
      </c>
      <c r="J9" s="4" t="n">
        <v>1</v>
      </c>
      <c r="K9" s="2" t="s">
        <v>12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</row>
    <row r="10" customFormat="false" ht="20" hidden="false" customHeight="true" outlineLevel="0" collapsed="false">
      <c r="A10" s="14" t="n">
        <f aca="false">DATE(2018, 3, 11)</f>
        <v>43170</v>
      </c>
      <c r="B10" s="2" t="s">
        <v>9</v>
      </c>
      <c r="C10" s="2" t="s">
        <v>89</v>
      </c>
      <c r="D10" s="2" t="s">
        <v>11</v>
      </c>
      <c r="E10" s="2" t="n">
        <v>1500</v>
      </c>
      <c r="F10" s="2" t="s">
        <v>87</v>
      </c>
      <c r="G10" s="2" t="s">
        <v>17</v>
      </c>
      <c r="H10" s="2" t="s">
        <v>85</v>
      </c>
      <c r="I10" s="3" t="n">
        <v>-3.35</v>
      </c>
      <c r="J10" s="4" t="n">
        <v>1</v>
      </c>
      <c r="K10" s="2" t="s">
        <v>12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</row>
    <row r="11" customFormat="false" ht="20" hidden="false" customHeight="true" outlineLevel="0" collapsed="false">
      <c r="A11" s="14" t="n">
        <f aca="false">DATE(2018, 3, 11)</f>
        <v>43170</v>
      </c>
      <c r="B11" s="2" t="s">
        <v>9</v>
      </c>
      <c r="C11" s="2" t="s">
        <v>90</v>
      </c>
      <c r="D11" s="2" t="s">
        <v>11</v>
      </c>
      <c r="E11" s="2" t="n">
        <v>350</v>
      </c>
      <c r="F11" s="2" t="s">
        <v>87</v>
      </c>
      <c r="G11" s="2" t="s">
        <v>91</v>
      </c>
      <c r="H11" s="2" t="s">
        <v>85</v>
      </c>
      <c r="I11" s="3" t="n">
        <v>-3.58</v>
      </c>
      <c r="J11" s="4" t="n">
        <v>1</v>
      </c>
      <c r="K11" s="2" t="s">
        <v>12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</row>
    <row r="12" customFormat="false" ht="20" hidden="false" customHeight="true" outlineLevel="0" collapsed="false">
      <c r="A12" s="14" t="n">
        <f aca="false">DATE(2018, 3, 11)</f>
        <v>43170</v>
      </c>
      <c r="B12" s="2" t="s">
        <v>9</v>
      </c>
      <c r="C12" s="2" t="s">
        <v>92</v>
      </c>
      <c r="D12" s="2" t="s">
        <v>93</v>
      </c>
      <c r="E12" s="2" t="n">
        <v>170</v>
      </c>
      <c r="F12" s="2" t="s">
        <v>87</v>
      </c>
      <c r="G12" s="2" t="s">
        <v>94</v>
      </c>
      <c r="H12" s="2" t="s">
        <v>85</v>
      </c>
      <c r="I12" s="3" t="n">
        <v>-1.985</v>
      </c>
      <c r="J12" s="4" t="n">
        <v>1</v>
      </c>
      <c r="K12" s="2" t="s">
        <v>12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</row>
    <row r="13" customFormat="false" ht="20" hidden="false" customHeight="true" outlineLevel="0" collapsed="false">
      <c r="A13" s="14" t="n">
        <f aca="false">DATE(2018, 3, 11)</f>
        <v>43170</v>
      </c>
      <c r="B13" s="2" t="s">
        <v>9</v>
      </c>
      <c r="C13" s="2" t="s">
        <v>95</v>
      </c>
      <c r="D13" s="2" t="s">
        <v>11</v>
      </c>
      <c r="E13" s="2" t="n">
        <v>100</v>
      </c>
      <c r="F13" s="2" t="s">
        <v>87</v>
      </c>
      <c r="G13" s="2" t="s">
        <v>17</v>
      </c>
      <c r="H13" s="2" t="s">
        <v>85</v>
      </c>
      <c r="I13" s="3" t="n">
        <v>-1.895</v>
      </c>
      <c r="J13" s="4" t="n">
        <v>1</v>
      </c>
      <c r="K13" s="2" t="s">
        <v>12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</row>
    <row r="14" customFormat="false" ht="20" hidden="false" customHeight="true" outlineLevel="0" collapsed="false">
      <c r="A14" s="14" t="n">
        <f aca="false">DATE(2018, 3, 11)</f>
        <v>43170</v>
      </c>
      <c r="B14" s="2" t="s">
        <v>9</v>
      </c>
      <c r="C14" s="2" t="s">
        <v>18</v>
      </c>
      <c r="D14" s="2" t="s">
        <v>93</v>
      </c>
      <c r="E14" s="2" t="n">
        <v>250</v>
      </c>
      <c r="F14" s="2" t="s">
        <v>87</v>
      </c>
      <c r="G14" s="2" t="s">
        <v>17</v>
      </c>
      <c r="H14" s="2" t="s">
        <v>85</v>
      </c>
      <c r="I14" s="3" t="n">
        <v>-0.448</v>
      </c>
      <c r="J14" s="4" t="n">
        <v>1</v>
      </c>
      <c r="K14" s="2" t="s">
        <v>12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</row>
    <row r="15" customFormat="false" ht="20" hidden="false" customHeight="true" outlineLevel="0" collapsed="false">
      <c r="A15" s="14" t="n">
        <f aca="false">DATE(2018, 3, 11)</f>
        <v>43170</v>
      </c>
      <c r="B15" s="2" t="s">
        <v>9</v>
      </c>
      <c r="C15" s="2" t="s">
        <v>96</v>
      </c>
      <c r="D15" s="2" t="s">
        <v>11</v>
      </c>
      <c r="E15" s="2" t="n">
        <v>445</v>
      </c>
      <c r="F15" s="2" t="s">
        <v>87</v>
      </c>
      <c r="H15" s="2" t="s">
        <v>85</v>
      </c>
      <c r="I15" s="3" t="n">
        <v>-1.126</v>
      </c>
      <c r="J15" s="4" t="n">
        <v>1</v>
      </c>
      <c r="K15" s="2" t="s">
        <v>12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</row>
    <row r="16" customFormat="false" ht="20" hidden="false" customHeight="true" outlineLevel="0" collapsed="false">
      <c r="A16" s="14" t="n">
        <f aca="false">DATE(2018, 3, 11)</f>
        <v>43170</v>
      </c>
      <c r="B16" s="2" t="s">
        <v>9</v>
      </c>
      <c r="C16" s="2" t="s">
        <v>97</v>
      </c>
      <c r="D16" s="2" t="s">
        <v>11</v>
      </c>
      <c r="E16" s="2" t="n">
        <v>635</v>
      </c>
      <c r="F16" s="2" t="s">
        <v>87</v>
      </c>
      <c r="G16" s="0"/>
      <c r="H16" s="2" t="s">
        <v>85</v>
      </c>
      <c r="I16" s="3" t="n">
        <v>-1.461</v>
      </c>
      <c r="J16" s="4" t="n">
        <v>1</v>
      </c>
      <c r="K16" s="2" t="s">
        <v>12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</row>
    <row r="17" customFormat="false" ht="20" hidden="false" customHeight="true" outlineLevel="0" collapsed="false">
      <c r="A17" s="14" t="n">
        <f aca="false">DATE(2018, 3, 11)</f>
        <v>43170</v>
      </c>
      <c r="B17" s="2" t="s">
        <v>9</v>
      </c>
      <c r="C17" s="2" t="s">
        <v>98</v>
      </c>
      <c r="D17" s="2" t="s">
        <v>11</v>
      </c>
      <c r="E17" s="2" t="n">
        <v>1</v>
      </c>
      <c r="F17" s="2" t="s">
        <v>99</v>
      </c>
      <c r="G17" s="2" t="s">
        <v>17</v>
      </c>
      <c r="H17" s="2" t="s">
        <v>85</v>
      </c>
      <c r="I17" s="3" t="n">
        <v>-0.75</v>
      </c>
      <c r="J17" s="4" t="n">
        <v>1</v>
      </c>
      <c r="K17" s="2" t="s">
        <v>12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</row>
    <row r="18" customFormat="false" ht="20" hidden="false" customHeight="true" outlineLevel="0" collapsed="false">
      <c r="A18" s="14" t="n">
        <f aca="false">DATE(2018, 3, 11)</f>
        <v>43170</v>
      </c>
      <c r="B18" s="2" t="s">
        <v>9</v>
      </c>
      <c r="C18" s="2" t="s">
        <v>62</v>
      </c>
      <c r="D18" s="2" t="s">
        <v>11</v>
      </c>
      <c r="E18" s="2" t="n">
        <v>415</v>
      </c>
      <c r="F18" s="2" t="s">
        <v>87</v>
      </c>
      <c r="G18" s="2" t="s">
        <v>17</v>
      </c>
      <c r="H18" s="2" t="s">
        <v>85</v>
      </c>
      <c r="I18" s="3" t="n">
        <v>-0.743</v>
      </c>
      <c r="J18" s="4" t="n">
        <v>1</v>
      </c>
      <c r="K18" s="2" t="s">
        <v>12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</row>
    <row r="19" customFormat="false" ht="20" hidden="false" customHeight="true" outlineLevel="0" collapsed="false">
      <c r="A19" s="14" t="n">
        <f aca="false">DATE(2018, 3, 11)</f>
        <v>43170</v>
      </c>
      <c r="B19" s="2" t="s">
        <v>9</v>
      </c>
      <c r="C19" s="2" t="s">
        <v>100</v>
      </c>
      <c r="D19" s="2" t="s">
        <v>93</v>
      </c>
      <c r="E19" s="2" t="n">
        <v>450</v>
      </c>
      <c r="F19" s="2" t="s">
        <v>87</v>
      </c>
      <c r="G19" s="2" t="s">
        <v>94</v>
      </c>
      <c r="H19" s="2" t="s">
        <v>85</v>
      </c>
      <c r="I19" s="3" t="n">
        <v>-0.92</v>
      </c>
      <c r="J19" s="4" t="n">
        <v>1</v>
      </c>
      <c r="K19" s="2" t="s">
        <v>12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</row>
    <row r="20" customFormat="false" ht="20" hidden="false" customHeight="true" outlineLevel="0" collapsed="false">
      <c r="A20" s="14" t="n">
        <f aca="false">DATE(2018, 3, 4)</f>
        <v>43163</v>
      </c>
      <c r="B20" s="2" t="s">
        <v>9</v>
      </c>
      <c r="C20" s="2" t="s">
        <v>101</v>
      </c>
      <c r="D20" s="2" t="s">
        <v>75</v>
      </c>
      <c r="E20" s="2" t="n">
        <v>1</v>
      </c>
      <c r="F20" s="2" t="s">
        <v>99</v>
      </c>
      <c r="G20" s="2" t="s">
        <v>17</v>
      </c>
      <c r="H20" s="2" t="s">
        <v>85</v>
      </c>
      <c r="I20" s="3" t="n">
        <v>-2.74</v>
      </c>
      <c r="J20" s="4" t="n">
        <v>1</v>
      </c>
      <c r="K20" s="2" t="s">
        <v>12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</row>
    <row r="21" customFormat="false" ht="20" hidden="false" customHeight="true" outlineLevel="0" collapsed="false">
      <c r="A21" s="14" t="n">
        <f aca="false">DATE(2018, 3, 4)</f>
        <v>43163</v>
      </c>
      <c r="B21" s="2" t="s">
        <v>9</v>
      </c>
      <c r="C21" s="2" t="s">
        <v>70</v>
      </c>
      <c r="D21" s="2" t="s">
        <v>11</v>
      </c>
      <c r="E21" s="2" t="n">
        <v>90</v>
      </c>
      <c r="F21" s="2" t="s">
        <v>87</v>
      </c>
      <c r="G21" s="2" t="s">
        <v>102</v>
      </c>
      <c r="H21" s="2" t="s">
        <v>85</v>
      </c>
      <c r="I21" s="3" t="n">
        <v>-6.64</v>
      </c>
      <c r="J21" s="4" t="n">
        <v>1</v>
      </c>
      <c r="K21" s="2" t="s">
        <v>12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</row>
    <row r="22" customFormat="false" ht="20" hidden="false" customHeight="true" outlineLevel="0" collapsed="false">
      <c r="A22" s="14" t="n">
        <f aca="false">DATE(2018, 3, 4)</f>
        <v>43163</v>
      </c>
      <c r="B22" s="2" t="s">
        <v>9</v>
      </c>
      <c r="C22" s="2" t="s">
        <v>103</v>
      </c>
      <c r="D22" s="2" t="s">
        <v>11</v>
      </c>
      <c r="E22" s="2" t="n">
        <v>250</v>
      </c>
      <c r="F22" s="2" t="s">
        <v>87</v>
      </c>
      <c r="G22" s="2" t="s">
        <v>17</v>
      </c>
      <c r="H22" s="2" t="s">
        <v>85</v>
      </c>
      <c r="I22" s="3" t="n">
        <v>-0.645</v>
      </c>
      <c r="J22" s="4" t="n">
        <v>1</v>
      </c>
      <c r="K22" s="2" t="s">
        <v>12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</row>
    <row r="23" customFormat="false" ht="20" hidden="false" customHeight="true" outlineLevel="0" collapsed="false">
      <c r="A23" s="14" t="n">
        <f aca="false">DATE(2018, 3, 4)</f>
        <v>43163</v>
      </c>
      <c r="B23" s="2" t="s">
        <v>9</v>
      </c>
      <c r="C23" s="2" t="s">
        <v>92</v>
      </c>
      <c r="D23" s="2" t="s">
        <v>11</v>
      </c>
      <c r="E23" s="2" t="n">
        <v>170</v>
      </c>
      <c r="F23" s="2" t="s">
        <v>87</v>
      </c>
      <c r="G23" s="2" t="s">
        <v>94</v>
      </c>
      <c r="H23" s="2" t="s">
        <v>85</v>
      </c>
      <c r="I23" s="3" t="n">
        <v>-1.985</v>
      </c>
      <c r="J23" s="4" t="n">
        <v>1</v>
      </c>
      <c r="K23" s="2" t="s">
        <v>12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</row>
    <row r="24" customFormat="false" ht="20" hidden="false" customHeight="true" outlineLevel="0" collapsed="false">
      <c r="A24" s="14" t="n">
        <f aca="false">DATE(2018, 3, 4)</f>
        <v>43163</v>
      </c>
      <c r="B24" s="2" t="s">
        <v>9</v>
      </c>
      <c r="C24" s="2" t="s">
        <v>43</v>
      </c>
      <c r="D24" s="2" t="s">
        <v>11</v>
      </c>
      <c r="E24" s="2" t="n">
        <v>15</v>
      </c>
      <c r="F24" s="2" t="s">
        <v>99</v>
      </c>
      <c r="G24" s="2" t="s">
        <v>104</v>
      </c>
      <c r="H24" s="2" t="s">
        <v>85</v>
      </c>
      <c r="I24" s="3" t="n">
        <v>-2.75</v>
      </c>
      <c r="J24" s="4" t="n">
        <v>1</v>
      </c>
      <c r="K24" s="2" t="s">
        <v>12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</row>
    <row r="25" customFormat="false" ht="20" hidden="false" customHeight="true" outlineLevel="0" collapsed="false">
      <c r="A25" s="14" t="n">
        <f aca="false">DATE(2018, 3, 4)</f>
        <v>43163</v>
      </c>
      <c r="B25" s="2" t="s">
        <v>9</v>
      </c>
      <c r="C25" s="2" t="s">
        <v>105</v>
      </c>
      <c r="D25" s="2" t="s">
        <v>11</v>
      </c>
      <c r="E25" s="2" t="n">
        <v>10</v>
      </c>
      <c r="F25" s="2" t="s">
        <v>99</v>
      </c>
      <c r="G25" s="2" t="s">
        <v>17</v>
      </c>
      <c r="H25" s="2" t="s">
        <v>85</v>
      </c>
      <c r="I25" s="3" t="n">
        <v>-1.115</v>
      </c>
      <c r="J25" s="4" t="n">
        <v>1</v>
      </c>
      <c r="K25" s="2" t="s">
        <v>12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</row>
    <row r="26" customFormat="false" ht="20" hidden="false" customHeight="true" outlineLevel="0" collapsed="false">
      <c r="A26" s="14" t="n">
        <f aca="false">DATE(2018, 3, 4)</f>
        <v>43163</v>
      </c>
      <c r="B26" s="2" t="s">
        <v>9</v>
      </c>
      <c r="C26" s="2" t="s">
        <v>106</v>
      </c>
      <c r="D26" s="2" t="s">
        <v>11</v>
      </c>
      <c r="E26" s="2" t="n">
        <v>75</v>
      </c>
      <c r="F26" s="2" t="s">
        <v>87</v>
      </c>
      <c r="G26" s="2" t="s">
        <v>17</v>
      </c>
      <c r="H26" s="2" t="s">
        <v>85</v>
      </c>
      <c r="I26" s="3" t="n">
        <v>-1.118</v>
      </c>
      <c r="J26" s="4" t="n">
        <v>1</v>
      </c>
      <c r="K26" s="2" t="s">
        <v>12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</row>
    <row r="27" customFormat="false" ht="20" hidden="false" customHeight="true" outlineLevel="0" collapsed="false">
      <c r="A27" s="14" t="n">
        <f aca="false">DATE(2018, 3, 4)</f>
        <v>43163</v>
      </c>
      <c r="B27" s="2" t="s">
        <v>9</v>
      </c>
      <c r="C27" s="2" t="s">
        <v>18</v>
      </c>
      <c r="D27" s="2" t="s">
        <v>11</v>
      </c>
      <c r="E27" s="2" t="n">
        <v>350</v>
      </c>
      <c r="F27" s="2" t="s">
        <v>87</v>
      </c>
      <c r="G27" s="2" t="s">
        <v>17</v>
      </c>
      <c r="H27" s="2" t="s">
        <v>85</v>
      </c>
      <c r="I27" s="3" t="n">
        <v>-0.627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</row>
    <row r="28" customFormat="false" ht="20" hidden="false" customHeight="true" outlineLevel="0" collapsed="false">
      <c r="A28" s="14" t="n">
        <f aca="false">DATE(2018, 3, 4)</f>
        <v>43163</v>
      </c>
      <c r="B28" s="2" t="s">
        <v>9</v>
      </c>
      <c r="C28" s="2" t="s">
        <v>19</v>
      </c>
      <c r="D28" s="2" t="s">
        <v>11</v>
      </c>
      <c r="E28" s="2" t="n">
        <v>262</v>
      </c>
      <c r="F28" s="2" t="s">
        <v>87</v>
      </c>
      <c r="G28" s="2" t="s">
        <v>17</v>
      </c>
      <c r="H28" s="2" t="s">
        <v>85</v>
      </c>
      <c r="I28" s="3" t="n">
        <v>-2.875</v>
      </c>
      <c r="J28" s="4" t="n">
        <v>1</v>
      </c>
      <c r="K28" s="2" t="s">
        <v>12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customFormat="false" ht="20" hidden="false" customHeight="true" outlineLevel="0" collapsed="false">
      <c r="A29" s="14" t="n">
        <f aca="false">DATE(2018, 3, 4)</f>
        <v>43163</v>
      </c>
      <c r="B29" s="2" t="s">
        <v>9</v>
      </c>
      <c r="C29" s="2" t="s">
        <v>107</v>
      </c>
      <c r="D29" s="2" t="s">
        <v>11</v>
      </c>
      <c r="E29" s="2" t="n">
        <v>1</v>
      </c>
      <c r="F29" s="2" t="s">
        <v>99</v>
      </c>
      <c r="G29" s="2" t="s">
        <v>17</v>
      </c>
      <c r="H29" s="2" t="s">
        <v>85</v>
      </c>
      <c r="I29" s="3" t="n">
        <v>-0.6</v>
      </c>
      <c r="J29" s="4" t="n">
        <v>1</v>
      </c>
      <c r="K29" s="2" t="s">
        <v>12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</row>
    <row r="30" customFormat="false" ht="20" hidden="false" customHeight="true" outlineLevel="0" collapsed="false">
      <c r="A30" s="14" t="n">
        <f aca="false">DATE(2018, 3, 4)</f>
        <v>43163</v>
      </c>
      <c r="B30" s="2" t="s">
        <v>9</v>
      </c>
      <c r="C30" s="2" t="s">
        <v>108</v>
      </c>
      <c r="D30" s="2" t="s">
        <v>11</v>
      </c>
      <c r="E30" s="2" t="n">
        <v>1305</v>
      </c>
      <c r="F30" s="2" t="s">
        <v>87</v>
      </c>
      <c r="G30" s="2" t="s">
        <v>17</v>
      </c>
      <c r="H30" s="2" t="s">
        <v>85</v>
      </c>
      <c r="I30" s="3" t="n">
        <f aca="false">-(E30/1000)*1.29</f>
        <v>-1.68345</v>
      </c>
      <c r="J30" s="4" t="n">
        <v>1</v>
      </c>
      <c r="K30" s="2" t="s">
        <v>12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</row>
    <row r="31" customFormat="false" ht="20" hidden="false" customHeight="true" outlineLevel="0" collapsed="false">
      <c r="A31" s="14" t="n">
        <f aca="false">DATE(2018, 3, 4)</f>
        <v>43163</v>
      </c>
      <c r="B31" s="2" t="s">
        <v>9</v>
      </c>
      <c r="C31" s="2" t="s">
        <v>64</v>
      </c>
      <c r="D31" s="2" t="s">
        <v>11</v>
      </c>
      <c r="E31" s="2" t="n">
        <v>1625</v>
      </c>
      <c r="F31" s="2" t="s">
        <v>87</v>
      </c>
      <c r="G31" s="2" t="s">
        <v>17</v>
      </c>
      <c r="H31" s="2" t="s">
        <v>85</v>
      </c>
      <c r="I31" s="3" t="n">
        <f aca="false">-(E31/1000)*1.18</f>
        <v>-1.9175</v>
      </c>
      <c r="J31" s="4" t="n">
        <v>1</v>
      </c>
      <c r="K31" s="2" t="s">
        <v>12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</row>
    <row r="32" customFormat="false" ht="20" hidden="false" customHeight="true" outlineLevel="0" collapsed="false">
      <c r="A32" s="14" t="n">
        <f aca="false">DATE(2018, 3, 20)</f>
        <v>43179</v>
      </c>
      <c r="B32" s="2" t="s">
        <v>9</v>
      </c>
      <c r="C32" s="2" t="s">
        <v>101</v>
      </c>
      <c r="D32" s="2" t="s">
        <v>75</v>
      </c>
      <c r="E32" s="2" t="n">
        <v>1</v>
      </c>
      <c r="F32" s="2" t="s">
        <v>99</v>
      </c>
      <c r="G32" s="2" t="s">
        <v>17</v>
      </c>
      <c r="H32" s="2" t="s">
        <v>85</v>
      </c>
      <c r="I32" s="3" t="n">
        <v>-3.075</v>
      </c>
      <c r="J32" s="4" t="n">
        <v>1</v>
      </c>
      <c r="K32" s="2" t="s">
        <v>12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</row>
    <row r="33" customFormat="false" ht="20" hidden="false" customHeight="true" outlineLevel="0" collapsed="false">
      <c r="A33" s="14" t="n">
        <f aca="false">DATE(2018, 3, 20)</f>
        <v>43179</v>
      </c>
      <c r="B33" s="2" t="s">
        <v>9</v>
      </c>
      <c r="C33" s="2" t="s">
        <v>109</v>
      </c>
      <c r="D33" s="2" t="s">
        <v>50</v>
      </c>
      <c r="E33" s="2" t="n">
        <v>1</v>
      </c>
      <c r="F33" s="2" t="s">
        <v>99</v>
      </c>
      <c r="G33" s="2" t="s">
        <v>17</v>
      </c>
      <c r="H33" s="2" t="s">
        <v>85</v>
      </c>
      <c r="I33" s="3" t="n">
        <v>-1.9</v>
      </c>
      <c r="J33" s="4" t="n">
        <v>1</v>
      </c>
      <c r="K33" s="2" t="s">
        <v>12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customFormat="false" ht="20" hidden="false" customHeight="true" outlineLevel="0" collapsed="false">
      <c r="A34" s="14" t="n">
        <f aca="false">DATE(2018, 3, 20)</f>
        <v>43179</v>
      </c>
      <c r="B34" s="2" t="s">
        <v>9</v>
      </c>
      <c r="C34" s="2" t="s">
        <v>43</v>
      </c>
      <c r="D34" s="2" t="s">
        <v>11</v>
      </c>
      <c r="E34" s="2" t="n">
        <v>15</v>
      </c>
      <c r="F34" s="2" t="s">
        <v>99</v>
      </c>
      <c r="G34" s="2" t="s">
        <v>104</v>
      </c>
      <c r="H34" s="2" t="s">
        <v>85</v>
      </c>
      <c r="I34" s="3" t="n">
        <v>-2.79</v>
      </c>
      <c r="J34" s="4" t="n">
        <v>1</v>
      </c>
      <c r="K34" s="2" t="s">
        <v>12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</row>
    <row r="35" customFormat="false" ht="20" hidden="false" customHeight="true" outlineLevel="0" collapsed="false">
      <c r="A35" s="14" t="n">
        <f aca="false">DATE(2018, 3, 20)</f>
        <v>43179</v>
      </c>
      <c r="B35" s="2" t="s">
        <v>9</v>
      </c>
      <c r="C35" s="2" t="s">
        <v>110</v>
      </c>
      <c r="D35" s="2" t="s">
        <v>11</v>
      </c>
      <c r="E35" s="2" t="n">
        <v>345</v>
      </c>
      <c r="F35" s="2" t="s">
        <v>87</v>
      </c>
      <c r="G35" s="2" t="s">
        <v>17</v>
      </c>
      <c r="H35" s="2" t="s">
        <v>85</v>
      </c>
      <c r="I35" s="3" t="n">
        <v>-4.554</v>
      </c>
      <c r="J35" s="4" t="n">
        <v>1</v>
      </c>
      <c r="K35" s="2" t="s">
        <v>12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</row>
    <row r="36" customFormat="false" ht="20" hidden="false" customHeight="true" outlineLevel="0" collapsed="false">
      <c r="A36" s="14" t="n">
        <f aca="false">DATE(2018, 3, 20)</f>
        <v>43179</v>
      </c>
      <c r="B36" s="2" t="s">
        <v>9</v>
      </c>
      <c r="C36" s="2" t="s">
        <v>105</v>
      </c>
      <c r="D36" s="2" t="s">
        <v>11</v>
      </c>
      <c r="E36" s="2" t="n">
        <v>10</v>
      </c>
      <c r="F36" s="2" t="s">
        <v>99</v>
      </c>
      <c r="G36" s="2" t="s">
        <v>17</v>
      </c>
      <c r="H36" s="2" t="s">
        <v>85</v>
      </c>
      <c r="I36" s="3" t="n">
        <v>-1.115</v>
      </c>
      <c r="J36" s="4" t="n">
        <v>1</v>
      </c>
      <c r="K36" s="2" t="s">
        <v>12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</row>
    <row r="37" customFormat="false" ht="20" hidden="false" customHeight="true" outlineLevel="0" collapsed="false">
      <c r="A37" s="14" t="n">
        <f aca="false">DATE(2018, 3, 20)</f>
        <v>43179</v>
      </c>
      <c r="B37" s="2" t="s">
        <v>9</v>
      </c>
      <c r="C37" s="2" t="s">
        <v>98</v>
      </c>
      <c r="D37" s="2" t="s">
        <v>11</v>
      </c>
      <c r="E37" s="2" t="n">
        <v>1</v>
      </c>
      <c r="F37" s="2" t="s">
        <v>99</v>
      </c>
      <c r="G37" s="2" t="s">
        <v>17</v>
      </c>
      <c r="H37" s="2" t="s">
        <v>85</v>
      </c>
      <c r="I37" s="3" t="n">
        <v>-1.18</v>
      </c>
      <c r="J37" s="4" t="n">
        <v>1</v>
      </c>
      <c r="K37" s="2" t="s">
        <v>12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</row>
    <row r="38" customFormat="false" ht="20" hidden="false" customHeight="true" outlineLevel="0" collapsed="false">
      <c r="A38" s="14" t="n">
        <f aca="false">DATE(2018, 3, 20)</f>
        <v>43179</v>
      </c>
      <c r="B38" s="2" t="s">
        <v>9</v>
      </c>
      <c r="C38" s="2" t="s">
        <v>18</v>
      </c>
      <c r="D38" s="2" t="s">
        <v>11</v>
      </c>
      <c r="E38" s="2" t="n">
        <v>700</v>
      </c>
      <c r="F38" s="2" t="s">
        <v>87</v>
      </c>
      <c r="G38" s="2" t="s">
        <v>17</v>
      </c>
      <c r="H38" s="2" t="s">
        <v>85</v>
      </c>
      <c r="I38" s="3" t="n">
        <v>-1.253</v>
      </c>
      <c r="J38" s="4" t="n">
        <v>1</v>
      </c>
      <c r="K38" s="2" t="s">
        <v>12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</row>
    <row r="39" customFormat="false" ht="20" hidden="false" customHeight="true" outlineLevel="0" collapsed="false">
      <c r="A39" s="14" t="n">
        <f aca="false">DATE(2018, 3, 20)</f>
        <v>43179</v>
      </c>
      <c r="B39" s="2" t="s">
        <v>9</v>
      </c>
      <c r="C39" s="2" t="s">
        <v>111</v>
      </c>
      <c r="D39" s="2" t="s">
        <v>11</v>
      </c>
      <c r="E39" s="2" t="n">
        <v>655</v>
      </c>
      <c r="F39" s="2" t="s">
        <v>87</v>
      </c>
      <c r="G39" s="2" t="s">
        <v>17</v>
      </c>
      <c r="H39" s="2" t="s">
        <v>85</v>
      </c>
      <c r="I39" s="3" t="n">
        <v>-1.13</v>
      </c>
      <c r="J39" s="4" t="n">
        <v>1</v>
      </c>
      <c r="K39" s="2" t="s">
        <v>12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</row>
    <row r="40" customFormat="false" ht="20" hidden="false" customHeight="true" outlineLevel="0" collapsed="false">
      <c r="A40" s="14" t="n">
        <f aca="false">DATE(2018, 3, 20)</f>
        <v>43179</v>
      </c>
      <c r="B40" s="2" t="s">
        <v>9</v>
      </c>
      <c r="C40" s="2" t="s">
        <v>112</v>
      </c>
      <c r="D40" s="2" t="s">
        <v>11</v>
      </c>
      <c r="E40" s="2" t="n">
        <v>430</v>
      </c>
      <c r="F40" s="2" t="s">
        <v>87</v>
      </c>
      <c r="G40" s="2" t="s">
        <v>17</v>
      </c>
      <c r="H40" s="2" t="s">
        <v>85</v>
      </c>
      <c r="I40" s="3" t="n">
        <v>-1.286</v>
      </c>
      <c r="J40" s="4" t="n">
        <v>1</v>
      </c>
      <c r="K40" s="2" t="s">
        <v>12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</row>
    <row r="41" customFormat="false" ht="20" hidden="false" customHeight="true" outlineLevel="0" collapsed="false">
      <c r="A41" s="14" t="n">
        <f aca="false">DATE(2018, 3, 20)</f>
        <v>43179</v>
      </c>
      <c r="B41" s="2" t="s">
        <v>9</v>
      </c>
      <c r="C41" s="2" t="s">
        <v>64</v>
      </c>
      <c r="D41" s="2" t="s">
        <v>11</v>
      </c>
      <c r="E41" s="2" t="n">
        <v>805</v>
      </c>
      <c r="F41" s="2" t="s">
        <v>87</v>
      </c>
      <c r="G41" s="2" t="s">
        <v>17</v>
      </c>
      <c r="H41" s="2" t="s">
        <v>85</v>
      </c>
      <c r="I41" s="3" t="n">
        <v>-0.95</v>
      </c>
      <c r="J41" s="4" t="n">
        <v>1</v>
      </c>
      <c r="K41" s="2" t="s">
        <v>12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</row>
    <row r="42" customFormat="false" ht="20" hidden="false" customHeight="true" outlineLevel="0" collapsed="false">
      <c r="A42" s="14" t="n">
        <f aca="false">DATE(2018, 3, 20)</f>
        <v>43179</v>
      </c>
      <c r="B42" s="2" t="s">
        <v>9</v>
      </c>
      <c r="C42" s="2" t="s">
        <v>113</v>
      </c>
      <c r="D42" s="2" t="s">
        <v>11</v>
      </c>
      <c r="E42" s="2" t="n">
        <v>1</v>
      </c>
      <c r="F42" s="2" t="s">
        <v>99</v>
      </c>
      <c r="G42" s="2" t="s">
        <v>114</v>
      </c>
      <c r="H42" s="2" t="s">
        <v>85</v>
      </c>
      <c r="I42" s="3" t="n">
        <v>-1.8</v>
      </c>
      <c r="J42" s="4" t="n">
        <v>1</v>
      </c>
      <c r="K42" s="2" t="s">
        <v>12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customFormat="false" ht="20" hidden="false" customHeight="true" outlineLevel="0" collapsed="false">
      <c r="A43" s="14" t="n">
        <f aca="false">DATE(2018, 3, 20)</f>
        <v>43179</v>
      </c>
      <c r="B43" s="2" t="s">
        <v>9</v>
      </c>
      <c r="C43" s="2" t="s">
        <v>115</v>
      </c>
      <c r="D43" s="2" t="s">
        <v>11</v>
      </c>
      <c r="E43" s="2" t="n">
        <v>1</v>
      </c>
      <c r="F43" s="2" t="s">
        <v>99</v>
      </c>
      <c r="G43" s="2" t="s">
        <v>17</v>
      </c>
      <c r="H43" s="2" t="s">
        <v>116</v>
      </c>
      <c r="I43" s="3" t="n">
        <v>-4</v>
      </c>
      <c r="J43" s="4" t="n">
        <v>1</v>
      </c>
      <c r="K43" s="2" t="s">
        <v>12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</row>
    <row r="44" customFormat="false" ht="20" hidden="false" customHeight="true" outlineLevel="0" collapsed="false">
      <c r="A44" s="14" t="n">
        <f aca="false">DATE(2018, 3, 20)</f>
        <v>43179</v>
      </c>
      <c r="B44" s="2" t="s">
        <v>9</v>
      </c>
      <c r="C44" s="2" t="s">
        <v>117</v>
      </c>
      <c r="D44" s="2" t="s">
        <v>75</v>
      </c>
      <c r="E44" s="2" t="n">
        <v>72</v>
      </c>
      <c r="F44" s="2" t="s">
        <v>99</v>
      </c>
      <c r="G44" s="2" t="s">
        <v>118</v>
      </c>
      <c r="H44" s="2" t="s">
        <v>17</v>
      </c>
      <c r="I44" s="3" t="n">
        <v>-3.9</v>
      </c>
      <c r="J44" s="4" t="n">
        <v>1</v>
      </c>
      <c r="K44" s="2" t="s">
        <v>12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</row>
    <row r="45" customFormat="false" ht="20" hidden="false" customHeight="true" outlineLevel="0" collapsed="false">
      <c r="A45" s="14" t="n">
        <f aca="false">DATE(2018, 3, 21)</f>
        <v>43180</v>
      </c>
      <c r="B45" s="2" t="s">
        <v>9</v>
      </c>
      <c r="C45" s="2" t="s">
        <v>119</v>
      </c>
      <c r="D45" s="2" t="s">
        <v>11</v>
      </c>
      <c r="E45" s="2" t="n">
        <v>1</v>
      </c>
      <c r="F45" s="2" t="s">
        <v>99</v>
      </c>
      <c r="G45" s="2" t="s">
        <v>17</v>
      </c>
      <c r="H45" s="2" t="s">
        <v>17</v>
      </c>
      <c r="I45" s="3" t="n">
        <v>-0.5</v>
      </c>
      <c r="J45" s="4" t="n">
        <v>1</v>
      </c>
      <c r="K45" s="2" t="s">
        <v>12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</row>
    <row r="46" customFormat="false" ht="20" hidden="false" customHeight="true" outlineLevel="0" collapsed="false">
      <c r="A46" s="14" t="n">
        <f aca="false">DATE(2018, 3, 21)</f>
        <v>43180</v>
      </c>
      <c r="B46" s="2" t="s">
        <v>9</v>
      </c>
      <c r="C46" s="2" t="s">
        <v>25</v>
      </c>
      <c r="D46" s="2" t="s">
        <v>11</v>
      </c>
      <c r="E46" s="2" t="n">
        <v>2</v>
      </c>
      <c r="F46" s="2" t="s">
        <v>99</v>
      </c>
      <c r="G46" s="2" t="s">
        <v>120</v>
      </c>
      <c r="H46" s="2" t="s">
        <v>17</v>
      </c>
      <c r="I46" s="3" t="n">
        <v>-0.6</v>
      </c>
      <c r="J46" s="4" t="n">
        <v>1</v>
      </c>
      <c r="K46" s="2" t="s">
        <v>12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</row>
    <row r="47" customFormat="false" ht="20" hidden="false" customHeight="true" outlineLevel="0" collapsed="false">
      <c r="A47" s="14" t="n">
        <f aca="false">DATE(2018, 3, 21)</f>
        <v>43180</v>
      </c>
      <c r="B47" s="2" t="s">
        <v>9</v>
      </c>
      <c r="C47" s="2" t="s">
        <v>49</v>
      </c>
      <c r="D47" s="2" t="s">
        <v>50</v>
      </c>
      <c r="E47" s="2" t="s">
        <v>17</v>
      </c>
      <c r="F47" s="2" t="s">
        <v>17</v>
      </c>
      <c r="G47" s="2" t="s">
        <v>17</v>
      </c>
      <c r="H47" s="2" t="s">
        <v>17</v>
      </c>
      <c r="I47" s="3" t="n">
        <v>-5</v>
      </c>
      <c r="J47" s="4" t="n">
        <v>1</v>
      </c>
      <c r="K47" s="2" t="s">
        <v>12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</row>
    <row r="48" customFormat="false" ht="20" hidden="false" customHeight="true" outlineLevel="0" collapsed="false">
      <c r="A48" s="14" t="n">
        <f aca="false">DATE(2018, 3, 21)</f>
        <v>43180</v>
      </c>
      <c r="B48" s="2" t="s">
        <v>9</v>
      </c>
      <c r="C48" s="2" t="s">
        <v>22</v>
      </c>
      <c r="D48" s="2" t="s">
        <v>11</v>
      </c>
      <c r="E48" s="2" t="n">
        <v>1</v>
      </c>
      <c r="F48" s="2" t="s">
        <v>99</v>
      </c>
      <c r="G48" s="2" t="s">
        <v>17</v>
      </c>
      <c r="H48" s="2" t="s">
        <v>121</v>
      </c>
      <c r="I48" s="3" t="n">
        <v>-0.2</v>
      </c>
      <c r="J48" s="4" t="n">
        <v>1</v>
      </c>
      <c r="K48" s="2" t="s">
        <v>12</v>
      </c>
    </row>
    <row r="49" customFormat="false" ht="12.8" hidden="false" customHeight="true" outlineLevel="0" collapsed="false">
      <c r="A49" s="14" t="n">
        <f aca="false">DATE(2018, 3, 21)</f>
        <v>43180</v>
      </c>
      <c r="B49" s="2" t="s">
        <v>9</v>
      </c>
      <c r="C49" s="2" t="s">
        <v>122</v>
      </c>
      <c r="D49" s="2" t="s">
        <v>75</v>
      </c>
      <c r="E49" s="2" t="n">
        <v>4</v>
      </c>
      <c r="F49" s="2" t="s">
        <v>99</v>
      </c>
      <c r="G49" s="2" t="s">
        <v>17</v>
      </c>
      <c r="H49" s="2" t="s">
        <v>17</v>
      </c>
      <c r="I49" s="3" t="n">
        <v>-2.8</v>
      </c>
      <c r="J49" s="4" t="n">
        <v>1</v>
      </c>
      <c r="K49" s="2" t="s">
        <v>12</v>
      </c>
    </row>
    <row r="50" customFormat="false" ht="12.8" hidden="false" customHeight="true" outlineLevel="0" collapsed="false">
      <c r="A50" s="14" t="n">
        <f aca="false">DATE(2018, 3, 21)</f>
        <v>43180</v>
      </c>
      <c r="B50" s="2" t="s">
        <v>9</v>
      </c>
      <c r="C50" s="2" t="s">
        <v>123</v>
      </c>
      <c r="D50" s="2" t="s">
        <v>11</v>
      </c>
      <c r="E50" s="2" t="n">
        <v>1</v>
      </c>
      <c r="F50" s="2" t="s">
        <v>99</v>
      </c>
      <c r="G50" s="2" t="s">
        <v>17</v>
      </c>
      <c r="H50" s="2" t="s">
        <v>121</v>
      </c>
      <c r="I50" s="3" t="n">
        <v>-0.75</v>
      </c>
      <c r="J50" s="4" t="n">
        <v>1</v>
      </c>
      <c r="K50" s="2" t="s">
        <v>12</v>
      </c>
    </row>
    <row r="51" customFormat="false" ht="12.8" hidden="false" customHeight="true" outlineLevel="0" collapsed="false">
      <c r="A51" s="14" t="n">
        <f aca="false">DATE(2018, 3, 22)</f>
        <v>43181</v>
      </c>
      <c r="B51" s="2" t="s">
        <v>9</v>
      </c>
      <c r="C51" s="2" t="s">
        <v>28</v>
      </c>
      <c r="D51" s="2" t="s">
        <v>29</v>
      </c>
      <c r="E51" s="2" t="s">
        <v>17</v>
      </c>
      <c r="F51" s="2" t="s">
        <v>17</v>
      </c>
      <c r="G51" s="2" t="s">
        <v>17</v>
      </c>
      <c r="H51" s="2" t="s">
        <v>17</v>
      </c>
      <c r="I51" s="3" t="n">
        <v>-2.45</v>
      </c>
      <c r="J51" s="4" t="n">
        <v>1</v>
      </c>
      <c r="K51" s="2" t="s">
        <v>12</v>
      </c>
    </row>
    <row r="52" customFormat="false" ht="12.8" hidden="false" customHeight="true" outlineLevel="0" collapsed="false">
      <c r="A52" s="14" t="n">
        <f aca="false">DATE(2018, 3, 22)</f>
        <v>43181</v>
      </c>
      <c r="B52" s="2" t="s">
        <v>9</v>
      </c>
      <c r="C52" s="2" t="s">
        <v>28</v>
      </c>
      <c r="D52" s="2" t="s">
        <v>29</v>
      </c>
      <c r="E52" s="2" t="s">
        <v>17</v>
      </c>
      <c r="F52" s="2" t="s">
        <v>17</v>
      </c>
      <c r="G52" s="2" t="s">
        <v>17</v>
      </c>
      <c r="H52" s="2" t="s">
        <v>17</v>
      </c>
      <c r="I52" s="3" t="n">
        <v>-2.7</v>
      </c>
      <c r="J52" s="4" t="n">
        <v>1</v>
      </c>
      <c r="K52" s="2" t="s">
        <v>12</v>
      </c>
    </row>
    <row r="53" customFormat="false" ht="12.8" hidden="false" customHeight="true" outlineLevel="0" collapsed="false">
      <c r="A53" s="14" t="n">
        <f aca="false">DATE(2018, 3, 22)</f>
        <v>43181</v>
      </c>
      <c r="B53" s="2" t="s">
        <v>9</v>
      </c>
      <c r="C53" s="2" t="s">
        <v>22</v>
      </c>
      <c r="D53" s="2" t="s">
        <v>11</v>
      </c>
      <c r="E53" s="2" t="n">
        <v>1</v>
      </c>
      <c r="F53" s="2" t="s">
        <v>99</v>
      </c>
      <c r="G53" s="2" t="s">
        <v>17</v>
      </c>
      <c r="H53" s="2" t="s">
        <v>121</v>
      </c>
      <c r="I53" s="3" t="n">
        <v>-0.2</v>
      </c>
      <c r="J53" s="4" t="n">
        <v>1</v>
      </c>
      <c r="K53" s="2" t="s">
        <v>12</v>
      </c>
    </row>
    <row r="54" customFormat="false" ht="12.8" hidden="false" customHeight="false" outlineLevel="0" collapsed="false">
      <c r="A54" s="14" t="n">
        <f aca="false">DATE(2018, 3, 23)</f>
        <v>43182</v>
      </c>
      <c r="B54" s="2" t="s">
        <v>9</v>
      </c>
      <c r="C54" s="2" t="s">
        <v>28</v>
      </c>
      <c r="D54" s="2" t="s">
        <v>29</v>
      </c>
      <c r="E54" s="2" t="s">
        <v>17</v>
      </c>
      <c r="F54" s="2" t="s">
        <v>17</v>
      </c>
      <c r="G54" s="2" t="s">
        <v>17</v>
      </c>
      <c r="H54" s="2" t="s">
        <v>17</v>
      </c>
      <c r="I54" s="3" t="n">
        <v>-2</v>
      </c>
      <c r="J54" s="4" t="n">
        <v>1</v>
      </c>
      <c r="K54" s="2" t="s">
        <v>12</v>
      </c>
    </row>
    <row r="55" customFormat="false" ht="12.8" hidden="false" customHeight="false" outlineLevel="0" collapsed="false">
      <c r="A55" s="14" t="n">
        <f aca="false">DATE(2018, 3, 23)</f>
        <v>43182</v>
      </c>
      <c r="B55" s="2" t="s">
        <v>9</v>
      </c>
      <c r="C55" s="2" t="s">
        <v>56</v>
      </c>
      <c r="D55" s="2" t="s">
        <v>11</v>
      </c>
      <c r="E55" s="2" t="n">
        <v>2</v>
      </c>
      <c r="F55" s="2" t="s">
        <v>99</v>
      </c>
      <c r="G55" s="2" t="s">
        <v>124</v>
      </c>
      <c r="H55" s="2" t="s">
        <v>17</v>
      </c>
      <c r="I55" s="3" t="n">
        <v>-0.8</v>
      </c>
      <c r="J55" s="4" t="n">
        <v>1</v>
      </c>
      <c r="K55" s="2" t="s">
        <v>12</v>
      </c>
    </row>
    <row r="56" customFormat="false" ht="12.8" hidden="false" customHeight="false" outlineLevel="0" collapsed="false">
      <c r="A56" s="14" t="n">
        <f aca="false">DATE(2018, 3, 23)</f>
        <v>43182</v>
      </c>
      <c r="B56" s="2" t="s">
        <v>9</v>
      </c>
      <c r="C56" s="2" t="s">
        <v>55</v>
      </c>
      <c r="D56" s="2" t="s">
        <v>39</v>
      </c>
      <c r="E56" s="2" t="n">
        <v>1</v>
      </c>
      <c r="F56" s="2" t="s">
        <v>99</v>
      </c>
      <c r="G56" s="2" t="s">
        <v>125</v>
      </c>
      <c r="H56" s="2" t="s">
        <v>17</v>
      </c>
      <c r="I56" s="3" t="n">
        <v>-5.7</v>
      </c>
      <c r="J56" s="4" t="n">
        <v>1</v>
      </c>
      <c r="K56" s="2" t="s">
        <v>12</v>
      </c>
    </row>
    <row r="57" customFormat="false" ht="12.8" hidden="false" customHeight="false" outlineLevel="0" collapsed="false">
      <c r="A57" s="14" t="n">
        <f aca="false">DATE(2018, 3, 23)</f>
        <v>43182</v>
      </c>
      <c r="B57" s="2" t="s">
        <v>9</v>
      </c>
      <c r="C57" s="2" t="s">
        <v>126</v>
      </c>
      <c r="D57" s="2" t="s">
        <v>11</v>
      </c>
      <c r="E57" s="2" t="n">
        <v>1</v>
      </c>
      <c r="F57" s="2" t="s">
        <v>83</v>
      </c>
      <c r="G57" s="2" t="s">
        <v>94</v>
      </c>
      <c r="H57" s="2" t="s">
        <v>17</v>
      </c>
      <c r="I57" s="3" t="n">
        <v>-1.15</v>
      </c>
      <c r="J57" s="4" t="n">
        <v>1</v>
      </c>
      <c r="K57" s="2" t="s">
        <v>12</v>
      </c>
    </row>
    <row r="58" customFormat="false" ht="12.8" hidden="false" customHeight="false" outlineLevel="0" collapsed="false">
      <c r="A58" s="14" t="n">
        <f aca="false">DATE(2018, 3, 23)</f>
        <v>43182</v>
      </c>
      <c r="B58" s="2" t="s">
        <v>9</v>
      </c>
      <c r="C58" s="2" t="s">
        <v>21</v>
      </c>
      <c r="D58" s="2" t="s">
        <v>11</v>
      </c>
      <c r="E58" s="2" t="n">
        <v>1</v>
      </c>
      <c r="F58" s="2" t="s">
        <v>83</v>
      </c>
      <c r="G58" s="2" t="s">
        <v>84</v>
      </c>
      <c r="H58" s="2" t="s">
        <v>17</v>
      </c>
      <c r="I58" s="3" t="n">
        <v>-1.85</v>
      </c>
      <c r="J58" s="4" t="n">
        <v>1</v>
      </c>
      <c r="K58" s="2" t="s">
        <v>12</v>
      </c>
    </row>
    <row r="59" customFormat="false" ht="12.8" hidden="false" customHeight="false" outlineLevel="0" collapsed="false">
      <c r="A59" s="14" t="n">
        <f aca="false">DATE(2018, 3, 24)</f>
        <v>43183</v>
      </c>
      <c r="B59" s="2" t="s">
        <v>9</v>
      </c>
      <c r="C59" s="2" t="s">
        <v>127</v>
      </c>
      <c r="D59" s="2" t="s">
        <v>11</v>
      </c>
      <c r="E59" s="2" t="n">
        <v>30</v>
      </c>
      <c r="F59" s="2" t="s">
        <v>87</v>
      </c>
      <c r="G59" s="2" t="s">
        <v>128</v>
      </c>
      <c r="H59" s="2" t="s">
        <v>104</v>
      </c>
      <c r="I59" s="3" t="n">
        <v>-0.79</v>
      </c>
      <c r="J59" s="4" t="n">
        <v>1</v>
      </c>
      <c r="K59" s="2" t="s">
        <v>12</v>
      </c>
    </row>
    <row r="60" customFormat="false" ht="12.8" hidden="false" customHeight="false" outlineLevel="0" collapsed="false">
      <c r="A60" s="14" t="n">
        <f aca="false">DATE(2018, 3, 24)</f>
        <v>43183</v>
      </c>
      <c r="B60" s="2" t="s">
        <v>9</v>
      </c>
      <c r="C60" s="2" t="s">
        <v>129</v>
      </c>
      <c r="D60" s="2" t="s">
        <v>11</v>
      </c>
      <c r="E60" s="2" t="n">
        <v>400</v>
      </c>
      <c r="F60" s="2" t="s">
        <v>87</v>
      </c>
      <c r="G60" s="2" t="s">
        <v>17</v>
      </c>
      <c r="H60" s="2" t="s">
        <v>104</v>
      </c>
      <c r="I60" s="3" t="n">
        <v>-3.69</v>
      </c>
      <c r="J60" s="4" t="n">
        <v>1</v>
      </c>
      <c r="K60" s="2" t="s">
        <v>12</v>
      </c>
    </row>
    <row r="61" customFormat="false" ht="12.8" hidden="false" customHeight="false" outlineLevel="0" collapsed="false">
      <c r="C61" s="2" t="s">
        <v>130</v>
      </c>
      <c r="D61" s="2" t="s">
        <v>75</v>
      </c>
      <c r="E61" s="2" t="n">
        <v>1</v>
      </c>
      <c r="F61" s="2" t="s">
        <v>99</v>
      </c>
      <c r="G61" s="2" t="s">
        <v>17</v>
      </c>
      <c r="H61" s="2" t="s">
        <v>104</v>
      </c>
      <c r="I61" s="3" t="n">
        <v>-26.9</v>
      </c>
      <c r="J61" s="4" t="n">
        <v>1</v>
      </c>
      <c r="K61" s="2" t="s">
        <v>12</v>
      </c>
    </row>
    <row r="62" customFormat="false" ht="12.8" hidden="false" customHeight="false" outlineLevel="0" collapsed="false">
      <c r="C62" s="2" t="s">
        <v>131</v>
      </c>
      <c r="D62" s="2" t="s">
        <v>75</v>
      </c>
      <c r="E62" s="2" t="n">
        <v>1</v>
      </c>
      <c r="F62" s="2" t="s">
        <v>99</v>
      </c>
      <c r="G62" s="2" t="s">
        <v>132</v>
      </c>
      <c r="H62" s="2" t="s">
        <v>17</v>
      </c>
      <c r="I62" s="3" t="n">
        <v>-3.5</v>
      </c>
      <c r="J62" s="4" t="n">
        <v>1</v>
      </c>
      <c r="K62" s="2" t="s">
        <v>12</v>
      </c>
    </row>
    <row r="63" customFormat="false" ht="12.8" hidden="false" customHeight="false" outlineLevel="0" collapsed="false">
      <c r="C63" s="2" t="s">
        <v>28</v>
      </c>
      <c r="D63" s="2" t="s">
        <v>29</v>
      </c>
      <c r="E63" s="2" t="s">
        <v>17</v>
      </c>
      <c r="F63" s="2" t="s">
        <v>17</v>
      </c>
      <c r="G63" s="2" t="s">
        <v>17</v>
      </c>
      <c r="H63" s="2" t="s">
        <v>17</v>
      </c>
      <c r="I63" s="3" t="n">
        <v>-2.22</v>
      </c>
      <c r="J63" s="4" t="n">
        <v>0.5</v>
      </c>
      <c r="K63" s="2" t="s">
        <v>12</v>
      </c>
    </row>
    <row r="64" customFormat="false" ht="12.8" hidden="false" customHeight="false" outlineLevel="0" collapsed="false">
      <c r="C64" s="2" t="s">
        <v>22</v>
      </c>
      <c r="D64" s="2" t="s">
        <v>11</v>
      </c>
      <c r="E64" s="2" t="n">
        <v>1</v>
      </c>
      <c r="F64" s="2" t="s">
        <v>99</v>
      </c>
      <c r="G64" s="2" t="s">
        <v>17</v>
      </c>
      <c r="H64" s="2" t="s">
        <v>121</v>
      </c>
      <c r="I64" s="3" t="n">
        <v>-0.2</v>
      </c>
      <c r="J64" s="4" t="n">
        <v>1</v>
      </c>
      <c r="K64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2504</TotalTime>
  <Application>LibreOffice/6.0.0.3$Linux_X86_64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2018-01-22T08:45:34Z</dcterms:created>
  <dc:creator/>
  <dc:description/>
  <dc:language>en-US</dc:language>
  <cp:lastModifiedBy/>
  <dcterms:modified xsi:type="dcterms:W3CDTF">2018-03-24T21:38:59Z</dcterms:modified>
  <cp:revision>113</cp:revision>
  <dc:subject/>
  <dc:title/>
</cp:coreProperties>
</file>