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leiva\Desktop\Documentos\"/>
    </mc:Choice>
  </mc:AlternateContent>
  <xr:revisionPtr revIDLastSave="0" documentId="13_ncr:1_{1C781E21-C173-466C-90F8-D570D12EF0A3}" xr6:coauthVersionLast="41" xr6:coauthVersionMax="41" xr10:uidLastSave="{00000000-0000-0000-0000-000000000000}"/>
  <bookViews>
    <workbookView xWindow="-110" yWindow="-110" windowWidth="19420" windowHeight="10560" xr2:uid="{34698026-5A87-4640-A7FA-52D9BBD4CE57}"/>
  </bookViews>
  <sheets>
    <sheet name="Hoja1" sheetId="1" r:id="rId1"/>
    <sheet name="asuet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3" i="1" s="1"/>
  <c r="H3" i="1" s="1"/>
  <c r="F5" i="1"/>
  <c r="F28" i="1" l="1"/>
  <c r="F17" i="1"/>
  <c r="C28" i="1" l="1"/>
  <c r="C17" i="1"/>
  <c r="D28" i="1"/>
  <c r="D17" i="1"/>
  <c r="D10" i="1"/>
  <c r="E10" i="1"/>
  <c r="D11" i="1" s="1"/>
  <c r="C3" i="1"/>
  <c r="D3" i="1" l="1"/>
  <c r="E4" i="1" l="1"/>
  <c r="D5" i="1" s="1"/>
  <c r="D6" i="1" l="1"/>
  <c r="C9" i="1"/>
  <c r="C5" i="1"/>
  <c r="E3" i="1" s="1"/>
  <c r="E5" i="1"/>
  <c r="E6" i="1" l="1"/>
  <c r="D7" i="1" s="1"/>
  <c r="E7" i="1" l="1"/>
  <c r="D8" i="1" s="1"/>
  <c r="E8" i="1" s="1"/>
  <c r="D9" i="1" s="1"/>
  <c r="E9" i="1" s="1"/>
  <c r="E11" i="1" l="1"/>
  <c r="D12" i="1" s="1"/>
  <c r="E12" i="1" l="1"/>
  <c r="D13" i="1" s="1"/>
  <c r="E13" i="1" l="1"/>
  <c r="D14" i="1" s="1"/>
  <c r="E14" i="1" l="1"/>
  <c r="D15" i="1" l="1"/>
  <c r="E15" i="1" s="1"/>
  <c r="D16" i="1" l="1"/>
  <c r="E16" i="1" s="1"/>
  <c r="D18" i="1" l="1"/>
  <c r="E18" i="1" s="1"/>
  <c r="D19" i="1" s="1"/>
  <c r="E17" i="1"/>
  <c r="E19" i="1"/>
  <c r="D20" i="1" s="1"/>
  <c r="E20" i="1" l="1"/>
  <c r="D21" i="1" l="1"/>
  <c r="E21" i="1" s="1"/>
  <c r="D22" i="1" l="1"/>
  <c r="E22" i="1" s="1"/>
  <c r="D23" i="1" l="1"/>
  <c r="E23" i="1" s="1"/>
  <c r="D24" i="1" l="1"/>
  <c r="E24" i="1" s="1"/>
  <c r="D25" i="1" s="1"/>
  <c r="E25" i="1" s="1"/>
  <c r="D26" i="1" s="1"/>
  <c r="E26" i="1" s="1"/>
  <c r="D27" i="1" l="1"/>
  <c r="E27" i="1" s="1"/>
  <c r="D29" i="1" l="1"/>
  <c r="E29" i="1" s="1"/>
  <c r="D30" i="1" s="1"/>
  <c r="E30" i="1" s="1"/>
  <c r="D31" i="1" s="1"/>
  <c r="E28" i="1"/>
  <c r="E31" i="1" l="1"/>
  <c r="D32" i="1" l="1"/>
  <c r="E32" i="1" s="1"/>
  <c r="D33" i="1" l="1"/>
  <c r="E33" i="1" s="1"/>
  <c r="D34" i="1" s="1"/>
  <c r="E34" i="1" s="1"/>
  <c r="D35" i="1" l="1"/>
  <c r="E35" i="1" s="1"/>
</calcChain>
</file>

<file path=xl/sharedStrings.xml><?xml version="1.0" encoding="utf-8"?>
<sst xmlns="http://schemas.openxmlformats.org/spreadsheetml/2006/main" count="73" uniqueCount="41">
  <si>
    <t>Control de usuarios</t>
  </si>
  <si>
    <t>Plan de auditoria anual</t>
  </si>
  <si>
    <t>•Privilegios</t>
  </si>
  <si>
    <t>•Mapeo/Distribución</t>
  </si>
  <si>
    <t>•Manejo de Excepciones (no planificar Nov/Dic)</t>
  </si>
  <si>
    <t>•Reprogramación de fechas</t>
  </si>
  <si>
    <t>•Tiempos de la auditoría</t>
  </si>
  <si>
    <t>•Alertas de notificación del inicio de la auditoria a Directores cada 15 días a patir de un mes antes.</t>
  </si>
  <si>
    <t>•Formulario para captura de la información de la notificación.</t>
  </si>
  <si>
    <t>•generación automatica de carta y envio a destinatarios según plan.</t>
  </si>
  <si>
    <t>•Control de avance de la  fase y de la auditoria total</t>
  </si>
  <si>
    <t>•Notificación de auditoría</t>
  </si>
  <si>
    <t>•Reunión inicial</t>
  </si>
  <si>
    <t>•Requerimiento de información</t>
  </si>
  <si>
    <t>•Trabajo de campo</t>
  </si>
  <si>
    <t>•Análisis de resultados</t>
  </si>
  <si>
    <t>•Revisión preliminar de resultados</t>
  </si>
  <si>
    <t>•Envio de DRAF</t>
  </si>
  <si>
    <t>•Envio informe final</t>
  </si>
  <si>
    <t>•Plan de acción</t>
  </si>
  <si>
    <t>Tarea</t>
  </si>
  <si>
    <t>Duración</t>
  </si>
  <si>
    <t>Fecha estimada de inicio</t>
  </si>
  <si>
    <t>Fecha estimada de finalización</t>
  </si>
  <si>
    <t>Diseño de base de datos</t>
  </si>
  <si>
    <t>•Creación del plan anual</t>
  </si>
  <si>
    <t>•Mantenimiento usuarios (insersión y modificación)</t>
  </si>
  <si>
    <t>•Mantenimiento roles</t>
  </si>
  <si>
    <t>•Notificación a directores</t>
  </si>
  <si>
    <t>Fase 1</t>
  </si>
  <si>
    <t>Work flow (Fase 2)</t>
  </si>
  <si>
    <t>Notificaciones (Fase 3)</t>
  </si>
  <si>
    <t>•Semáforos</t>
  </si>
  <si>
    <t>•Generacion jerarquica de envio de correos (notificaciones)</t>
  </si>
  <si>
    <t>Pruebas y puesta en marcha Final</t>
  </si>
  <si>
    <t>pruebas de fase</t>
  </si>
  <si>
    <t>Plan de desarrollo proyecto auditoría</t>
  </si>
  <si>
    <t>pruebas de fase 1</t>
  </si>
  <si>
    <t>% Avance</t>
  </si>
  <si>
    <t>Encargado</t>
  </si>
  <si>
    <t>Irvin Leiva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</si>
</sst>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1" fillId="0" borderId="0" xfId="0" applyFont="1"/>
    <xf numFmtId="0" fontId="3" fillId="0" borderId="0" xfId="0" applyFont="1" applyAlignment="1">
      <alignment wrapText="1"/>
    </xf>
    <xf numFmtId="0" fontId="2" fillId="0" borderId="0" xfId="0" applyFont="1" applyAlignment="1">
      <alignment horizontal="left" vertical="center" wrapText="1" indent="2"/>
    </xf>
    <xf numFmtId="0" fontId="4" fillId="0" borderId="0" xfId="0" applyFont="1" applyAlignment="1">
      <alignment horizontal="left" vertical="center" wrapText="1" indent="2"/>
    </xf>
    <xf numFmtId="14" fontId="0" fillId="0" borderId="0" xfId="0" applyNumberFormat="1"/>
    <xf numFmtId="14" fontId="1" fillId="0" borderId="0" xfId="0" applyNumberFormat="1" applyFont="1"/>
    <xf numFmtId="0" fontId="1" fillId="0" borderId="0" xfId="0" applyFont="1" applyAlignment="1">
      <alignment horizontal="left" wrapText="1" indent="2"/>
    </xf>
    <xf numFmtId="0" fontId="2" fillId="0" borderId="0" xfId="0" applyFont="1" applyAlignment="1">
      <alignment horizontal="left" vertical="center" wrapText="1" indent="4"/>
    </xf>
    <xf numFmtId="0" fontId="6" fillId="0" borderId="0" xfId="0" applyFont="1" applyFill="1"/>
    <xf numFmtId="14" fontId="6" fillId="0" borderId="0" xfId="0" applyNumberFormat="1" applyFont="1" applyFill="1"/>
    <xf numFmtId="14" fontId="6" fillId="0" borderId="0" xfId="0" applyNumberFormat="1" applyFont="1"/>
    <xf numFmtId="0" fontId="7" fillId="0" borderId="0" xfId="0" applyFont="1"/>
    <xf numFmtId="10" fontId="0" fillId="0" borderId="0" xfId="0" applyNumberFormat="1"/>
    <xf numFmtId="10" fontId="1" fillId="0" borderId="0" xfId="0" applyNumberFormat="1" applyFont="1"/>
    <xf numFmtId="10" fontId="0" fillId="0" borderId="0" xfId="0" applyNumberFormat="1" applyFont="1"/>
    <xf numFmtId="9" fontId="0" fillId="0" borderId="0" xfId="0" applyNumberFormat="1"/>
    <xf numFmtId="10" fontId="0" fillId="0" borderId="0" xfId="1" applyNumberFormat="1" applyFont="1"/>
    <xf numFmtId="0" fontId="5" fillId="0" borderId="0" xfId="0" applyFont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rvin Yovany Leiva Peñate" id="{E465C57C-CEEC-447F-AC56-DE83CB8CA9B4}" userId="S-1-5-21-2293698172-339321726-1208856377-28671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DC3E2-4AAA-4DBE-9733-E604741BE1AA}">
  <dimension ref="B1:J38"/>
  <sheetViews>
    <sheetView tabSelected="1" topLeftCell="A13" zoomScaleNormal="100" workbookViewId="0">
      <selection activeCell="B18" sqref="B18"/>
    </sheetView>
  </sheetViews>
  <sheetFormatPr baseColWidth="10" defaultRowHeight="14.5" x14ac:dyDescent="0.35"/>
  <cols>
    <col min="2" max="2" width="32" bestFit="1" customWidth="1"/>
    <col min="3" max="3" width="8.1796875" bestFit="1" customWidth="1"/>
    <col min="4" max="4" width="21" bestFit="1" customWidth="1"/>
    <col min="5" max="5" width="26.08984375" bestFit="1" customWidth="1"/>
    <col min="6" max="6" width="11.1796875" bestFit="1" customWidth="1"/>
    <col min="7" max="7" width="32.36328125" customWidth="1"/>
    <col min="9" max="9" width="19.90625" bestFit="1" customWidth="1"/>
  </cols>
  <sheetData>
    <row r="1" spans="2:10" ht="28.5" x14ac:dyDescent="0.65">
      <c r="B1" s="19" t="s">
        <v>36</v>
      </c>
      <c r="C1" s="19"/>
      <c r="D1" s="19"/>
      <c r="E1" s="19"/>
    </row>
    <row r="2" spans="2:10" x14ac:dyDescent="0.35">
      <c r="B2" s="1" t="s">
        <v>20</v>
      </c>
      <c r="C2" s="1" t="s">
        <v>21</v>
      </c>
      <c r="D2" s="1" t="s">
        <v>22</v>
      </c>
      <c r="E2" s="1" t="s">
        <v>23</v>
      </c>
      <c r="F2" s="1" t="s">
        <v>38</v>
      </c>
      <c r="G2" s="1" t="s">
        <v>39</v>
      </c>
      <c r="H2" s="6"/>
      <c r="I2" s="6"/>
    </row>
    <row r="3" spans="2:10" ht="15.5" x14ac:dyDescent="0.35">
      <c r="B3" s="10" t="s">
        <v>29</v>
      </c>
      <c r="C3" s="10">
        <f>C4+C5+C9+C16</f>
        <v>37</v>
      </c>
      <c r="D3" s="11">
        <f>D4</f>
        <v>43696</v>
      </c>
      <c r="E3" s="12">
        <f>WORKDAY(D3,C3)</f>
        <v>43747</v>
      </c>
      <c r="F3" s="14">
        <f>F4*0.0541+F5*0.2703+F9*0.5405+F16*0.1351</f>
        <v>0.77481666666666671</v>
      </c>
      <c r="G3" t="s">
        <v>40</v>
      </c>
      <c r="H3" s="18">
        <f>AVERAGE(F3,F17,F28,F35)</f>
        <v>0.19370416666666668</v>
      </c>
      <c r="I3" s="18"/>
    </row>
    <row r="4" spans="2:10" x14ac:dyDescent="0.35">
      <c r="B4" s="8" t="s">
        <v>24</v>
      </c>
      <c r="C4" s="2">
        <v>2</v>
      </c>
      <c r="D4" s="7">
        <v>43696</v>
      </c>
      <c r="E4" s="7">
        <f>WORKDAY(D4,C4)</f>
        <v>43698</v>
      </c>
      <c r="F4" s="14">
        <v>1</v>
      </c>
      <c r="G4" t="s">
        <v>40</v>
      </c>
      <c r="H4" s="18"/>
    </row>
    <row r="5" spans="2:10" x14ac:dyDescent="0.35">
      <c r="B5" s="8" t="s">
        <v>0</v>
      </c>
      <c r="C5" s="2">
        <f>SUM(C6:C8)</f>
        <v>10</v>
      </c>
      <c r="D5" s="7">
        <f>E4</f>
        <v>43698</v>
      </c>
      <c r="E5" s="7">
        <f>WORKDAY(D5,C5)</f>
        <v>43712</v>
      </c>
      <c r="F5" s="14">
        <f>AVERAGE(F6:F8)</f>
        <v>1</v>
      </c>
      <c r="G5" t="s">
        <v>40</v>
      </c>
      <c r="H5" s="18"/>
    </row>
    <row r="6" spans="2:10" ht="24.5" customHeight="1" x14ac:dyDescent="0.35">
      <c r="B6" s="9" t="s">
        <v>26</v>
      </c>
      <c r="C6">
        <v>4</v>
      </c>
      <c r="D6" s="6">
        <f>D5</f>
        <v>43698</v>
      </c>
      <c r="E6" s="6">
        <f t="shared" ref="E6:E27" si="0">WORKDAY(D6,C6)</f>
        <v>43704</v>
      </c>
      <c r="F6" s="14">
        <v>1</v>
      </c>
      <c r="G6" t="s">
        <v>40</v>
      </c>
      <c r="H6" s="18"/>
    </row>
    <row r="7" spans="2:10" ht="24.5" customHeight="1" x14ac:dyDescent="0.35">
      <c r="B7" s="9" t="s">
        <v>27</v>
      </c>
      <c r="C7">
        <v>2</v>
      </c>
      <c r="D7" s="6">
        <f>E6</f>
        <v>43704</v>
      </c>
      <c r="E7" s="6">
        <f t="shared" si="0"/>
        <v>43706</v>
      </c>
      <c r="F7" s="14">
        <v>1</v>
      </c>
      <c r="G7" t="s">
        <v>40</v>
      </c>
      <c r="H7" s="17"/>
      <c r="J7" s="13"/>
    </row>
    <row r="8" spans="2:10" x14ac:dyDescent="0.35">
      <c r="B8" s="9" t="s">
        <v>2</v>
      </c>
      <c r="C8">
        <v>4</v>
      </c>
      <c r="D8" s="6">
        <f>E7</f>
        <v>43706</v>
      </c>
      <c r="E8" s="6">
        <f t="shared" si="0"/>
        <v>43712</v>
      </c>
      <c r="F8" s="14">
        <v>1</v>
      </c>
      <c r="G8" t="s">
        <v>40</v>
      </c>
    </row>
    <row r="9" spans="2:10" s="2" customFormat="1" x14ac:dyDescent="0.35">
      <c r="B9" s="8" t="s">
        <v>1</v>
      </c>
      <c r="C9" s="2">
        <f>SUM(C10:C15)</f>
        <v>20</v>
      </c>
      <c r="D9" s="7">
        <f t="shared" ref="D9:D27" si="1">E8</f>
        <v>43712</v>
      </c>
      <c r="E9" s="7">
        <f t="shared" si="0"/>
        <v>43740</v>
      </c>
      <c r="F9" s="15">
        <f>AVERAGE(F10:F15)</f>
        <v>0.83333333333333337</v>
      </c>
      <c r="G9" t="s">
        <v>40</v>
      </c>
    </row>
    <row r="10" spans="2:10" x14ac:dyDescent="0.35">
      <c r="B10" s="9" t="s">
        <v>25</v>
      </c>
      <c r="C10">
        <v>4</v>
      </c>
      <c r="D10" s="6">
        <f>D9</f>
        <v>43712</v>
      </c>
      <c r="E10" s="6">
        <f t="shared" si="0"/>
        <v>43718</v>
      </c>
      <c r="F10" s="14">
        <v>1</v>
      </c>
      <c r="G10" t="s">
        <v>40</v>
      </c>
    </row>
    <row r="11" spans="2:10" x14ac:dyDescent="0.35">
      <c r="B11" s="9" t="s">
        <v>3</v>
      </c>
      <c r="C11">
        <v>2</v>
      </c>
      <c r="D11" s="6">
        <f t="shared" si="1"/>
        <v>43718</v>
      </c>
      <c r="E11" s="6">
        <f t="shared" si="0"/>
        <v>43720</v>
      </c>
      <c r="F11" s="16">
        <v>1</v>
      </c>
      <c r="G11" t="s">
        <v>40</v>
      </c>
    </row>
    <row r="12" spans="2:10" ht="26" x14ac:dyDescent="0.35">
      <c r="B12" s="9" t="s">
        <v>4</v>
      </c>
      <c r="C12">
        <v>4</v>
      </c>
      <c r="D12" s="6">
        <f t="shared" si="1"/>
        <v>43720</v>
      </c>
      <c r="E12" s="6">
        <f t="shared" si="0"/>
        <v>43726</v>
      </c>
      <c r="F12" s="14">
        <v>1</v>
      </c>
      <c r="G12" t="s">
        <v>40</v>
      </c>
    </row>
    <row r="13" spans="2:10" x14ac:dyDescent="0.35">
      <c r="B13" s="9" t="s">
        <v>32</v>
      </c>
      <c r="C13">
        <v>4</v>
      </c>
      <c r="D13" s="6">
        <f t="shared" si="1"/>
        <v>43726</v>
      </c>
      <c r="E13" s="6">
        <f t="shared" si="0"/>
        <v>43732</v>
      </c>
      <c r="F13" s="14">
        <v>0</v>
      </c>
      <c r="G13" t="s">
        <v>40</v>
      </c>
    </row>
    <row r="14" spans="2:10" x14ac:dyDescent="0.35">
      <c r="B14" s="9" t="s">
        <v>5</v>
      </c>
      <c r="C14">
        <v>3</v>
      </c>
      <c r="D14" s="6">
        <f>E13</f>
        <v>43732</v>
      </c>
      <c r="E14" s="6">
        <f t="shared" si="0"/>
        <v>43735</v>
      </c>
      <c r="F14" s="14">
        <v>1</v>
      </c>
      <c r="G14" t="s">
        <v>40</v>
      </c>
    </row>
    <row r="15" spans="2:10" x14ac:dyDescent="0.35">
      <c r="B15" s="9" t="s">
        <v>6</v>
      </c>
      <c r="C15">
        <v>3</v>
      </c>
      <c r="D15" s="6">
        <f>E14</f>
        <v>43735</v>
      </c>
      <c r="E15" s="6">
        <f t="shared" si="0"/>
        <v>43740</v>
      </c>
      <c r="F15" s="14">
        <v>1</v>
      </c>
      <c r="G15" t="s">
        <v>40</v>
      </c>
    </row>
    <row r="16" spans="2:10" x14ac:dyDescent="0.35">
      <c r="B16" s="8" t="s">
        <v>37</v>
      </c>
      <c r="C16" s="2">
        <v>5</v>
      </c>
      <c r="D16" s="7">
        <f>E15</f>
        <v>43740</v>
      </c>
      <c r="E16" s="7">
        <f t="shared" si="0"/>
        <v>43747</v>
      </c>
      <c r="F16" s="14">
        <v>0</v>
      </c>
      <c r="G16" t="s">
        <v>40</v>
      </c>
    </row>
    <row r="17" spans="2:7" s="2" customFormat="1" ht="15.5" x14ac:dyDescent="0.35">
      <c r="B17" s="3" t="s">
        <v>30</v>
      </c>
      <c r="C17" s="2">
        <f>SUM(C18:C27)</f>
        <v>44</v>
      </c>
      <c r="D17" s="7">
        <f>E16</f>
        <v>43747</v>
      </c>
      <c r="E17" s="7">
        <f>WORKDAY(D17,C17)</f>
        <v>43809</v>
      </c>
      <c r="F17" s="15">
        <f>AVERAGE(F18:F26)</f>
        <v>0</v>
      </c>
      <c r="G17" t="s">
        <v>40</v>
      </c>
    </row>
    <row r="18" spans="2:7" x14ac:dyDescent="0.35">
      <c r="B18" s="4" t="s">
        <v>11</v>
      </c>
      <c r="C18">
        <v>3</v>
      </c>
      <c r="D18" s="6">
        <f>D17</f>
        <v>43747</v>
      </c>
      <c r="E18" s="6">
        <f t="shared" si="0"/>
        <v>43752</v>
      </c>
      <c r="F18" s="14">
        <v>0</v>
      </c>
      <c r="G18" t="s">
        <v>40</v>
      </c>
    </row>
    <row r="19" spans="2:7" x14ac:dyDescent="0.35">
      <c r="B19" s="4" t="s">
        <v>12</v>
      </c>
      <c r="C19">
        <v>4</v>
      </c>
      <c r="D19" s="6">
        <f t="shared" si="1"/>
        <v>43752</v>
      </c>
      <c r="E19" s="6">
        <f t="shared" si="0"/>
        <v>43756</v>
      </c>
      <c r="F19" s="14">
        <v>0</v>
      </c>
      <c r="G19" t="s">
        <v>40</v>
      </c>
    </row>
    <row r="20" spans="2:7" x14ac:dyDescent="0.35">
      <c r="B20" s="4" t="s">
        <v>13</v>
      </c>
      <c r="C20">
        <v>5</v>
      </c>
      <c r="D20" s="6">
        <f t="shared" si="1"/>
        <v>43756</v>
      </c>
      <c r="E20" s="6">
        <f t="shared" si="0"/>
        <v>43763</v>
      </c>
      <c r="F20" s="14">
        <v>0</v>
      </c>
      <c r="G20" t="s">
        <v>40</v>
      </c>
    </row>
    <row r="21" spans="2:7" x14ac:dyDescent="0.35">
      <c r="B21" s="4" t="s">
        <v>14</v>
      </c>
      <c r="C21">
        <v>5</v>
      </c>
      <c r="D21" s="6">
        <f t="shared" si="1"/>
        <v>43763</v>
      </c>
      <c r="E21" s="6">
        <f t="shared" si="0"/>
        <v>43770</v>
      </c>
      <c r="F21" s="14">
        <v>0</v>
      </c>
      <c r="G21" t="s">
        <v>40</v>
      </c>
    </row>
    <row r="22" spans="2:7" x14ac:dyDescent="0.35">
      <c r="B22" s="4" t="s">
        <v>15</v>
      </c>
      <c r="C22">
        <v>5</v>
      </c>
      <c r="D22" s="6">
        <f t="shared" si="1"/>
        <v>43770</v>
      </c>
      <c r="E22" s="6">
        <f t="shared" si="0"/>
        <v>43777</v>
      </c>
      <c r="F22" s="14">
        <v>0</v>
      </c>
      <c r="G22" t="s">
        <v>40</v>
      </c>
    </row>
    <row r="23" spans="2:7" x14ac:dyDescent="0.35">
      <c r="B23" s="4" t="s">
        <v>16</v>
      </c>
      <c r="C23">
        <v>4</v>
      </c>
      <c r="D23" s="6">
        <f t="shared" si="1"/>
        <v>43777</v>
      </c>
      <c r="E23" s="6">
        <f t="shared" si="0"/>
        <v>43783</v>
      </c>
      <c r="F23" s="14">
        <v>0</v>
      </c>
      <c r="G23" t="s">
        <v>40</v>
      </c>
    </row>
    <row r="24" spans="2:7" x14ac:dyDescent="0.35">
      <c r="B24" s="4" t="s">
        <v>17</v>
      </c>
      <c r="C24">
        <v>3</v>
      </c>
      <c r="D24" s="6">
        <f t="shared" si="1"/>
        <v>43783</v>
      </c>
      <c r="E24" s="6">
        <f t="shared" si="0"/>
        <v>43788</v>
      </c>
      <c r="F24" s="14">
        <v>0</v>
      </c>
      <c r="G24" t="s">
        <v>40</v>
      </c>
    </row>
    <row r="25" spans="2:7" x14ac:dyDescent="0.35">
      <c r="B25" s="4" t="s">
        <v>18</v>
      </c>
      <c r="C25">
        <v>5</v>
      </c>
      <c r="D25" s="6">
        <f t="shared" si="1"/>
        <v>43788</v>
      </c>
      <c r="E25" s="6">
        <f t="shared" si="0"/>
        <v>43795</v>
      </c>
      <c r="F25" s="14">
        <v>0</v>
      </c>
      <c r="G25" t="s">
        <v>40</v>
      </c>
    </row>
    <row r="26" spans="2:7" x14ac:dyDescent="0.35">
      <c r="B26" s="4" t="s">
        <v>19</v>
      </c>
      <c r="C26">
        <v>5</v>
      </c>
      <c r="D26" s="6">
        <f t="shared" si="1"/>
        <v>43795</v>
      </c>
      <c r="E26" s="6">
        <f t="shared" si="0"/>
        <v>43802</v>
      </c>
      <c r="F26" s="14">
        <v>0</v>
      </c>
      <c r="G26" t="s">
        <v>40</v>
      </c>
    </row>
    <row r="27" spans="2:7" x14ac:dyDescent="0.35">
      <c r="B27" s="8" t="s">
        <v>35</v>
      </c>
      <c r="C27" s="2">
        <v>5</v>
      </c>
      <c r="D27" s="7">
        <f t="shared" si="1"/>
        <v>43802</v>
      </c>
      <c r="E27" s="7">
        <f t="shared" si="0"/>
        <v>43809</v>
      </c>
      <c r="F27" s="14">
        <v>0</v>
      </c>
      <c r="G27" t="s">
        <v>40</v>
      </c>
    </row>
    <row r="28" spans="2:7" s="2" customFormat="1" ht="15.5" x14ac:dyDescent="0.35">
      <c r="B28" s="3" t="s">
        <v>31</v>
      </c>
      <c r="C28" s="2">
        <f>SUM(C29:C34)</f>
        <v>21</v>
      </c>
      <c r="D28" s="7">
        <f>E27</f>
        <v>43809</v>
      </c>
      <c r="E28" s="7">
        <f t="shared" ref="E28:E35" si="2">WORKDAY(D28,C28)</f>
        <v>43838</v>
      </c>
      <c r="F28" s="15">
        <f>AVERAGE(F29:F34)</f>
        <v>0</v>
      </c>
      <c r="G28" t="s">
        <v>40</v>
      </c>
    </row>
    <row r="29" spans="2:7" ht="26" x14ac:dyDescent="0.35">
      <c r="B29" s="5" t="s">
        <v>33</v>
      </c>
      <c r="C29">
        <v>5</v>
      </c>
      <c r="D29" s="6">
        <f>D28</f>
        <v>43809</v>
      </c>
      <c r="E29" s="6">
        <f t="shared" si="2"/>
        <v>43816</v>
      </c>
      <c r="F29" s="14">
        <v>0</v>
      </c>
      <c r="G29" t="s">
        <v>40</v>
      </c>
    </row>
    <row r="30" spans="2:7" ht="39" x14ac:dyDescent="0.35">
      <c r="B30" s="5" t="s">
        <v>7</v>
      </c>
      <c r="C30">
        <v>5</v>
      </c>
      <c r="D30" s="6">
        <f>E29</f>
        <v>43816</v>
      </c>
      <c r="E30" s="6">
        <f t="shared" si="2"/>
        <v>43823</v>
      </c>
      <c r="F30" s="14">
        <v>0</v>
      </c>
      <c r="G30" t="s">
        <v>40</v>
      </c>
    </row>
    <row r="31" spans="2:7" x14ac:dyDescent="0.35">
      <c r="B31" s="5" t="s">
        <v>28</v>
      </c>
      <c r="C31">
        <v>3</v>
      </c>
      <c r="D31" s="6">
        <f t="shared" ref="D31:D35" si="3">E30</f>
        <v>43823</v>
      </c>
      <c r="E31" s="6">
        <f t="shared" si="2"/>
        <v>43826</v>
      </c>
      <c r="F31" s="14">
        <v>0</v>
      </c>
      <c r="G31" t="s">
        <v>40</v>
      </c>
    </row>
    <row r="32" spans="2:7" ht="26" x14ac:dyDescent="0.35">
      <c r="B32" s="5" t="s">
        <v>8</v>
      </c>
      <c r="C32">
        <v>3</v>
      </c>
      <c r="D32" s="6">
        <f t="shared" si="3"/>
        <v>43826</v>
      </c>
      <c r="E32" s="6">
        <f t="shared" si="2"/>
        <v>43831</v>
      </c>
      <c r="F32" s="14">
        <v>0</v>
      </c>
      <c r="G32" t="s">
        <v>40</v>
      </c>
    </row>
    <row r="33" spans="2:7" ht="26" x14ac:dyDescent="0.35">
      <c r="B33" s="5" t="s">
        <v>9</v>
      </c>
      <c r="C33">
        <v>2</v>
      </c>
      <c r="D33" s="6">
        <f t="shared" si="3"/>
        <v>43831</v>
      </c>
      <c r="E33" s="6">
        <f t="shared" si="2"/>
        <v>43833</v>
      </c>
      <c r="F33" s="16">
        <v>0</v>
      </c>
      <c r="G33" t="s">
        <v>40</v>
      </c>
    </row>
    <row r="34" spans="2:7" ht="26" x14ac:dyDescent="0.35">
      <c r="B34" s="5" t="s">
        <v>10</v>
      </c>
      <c r="C34">
        <v>3</v>
      </c>
      <c r="D34" s="6">
        <f t="shared" si="3"/>
        <v>43833</v>
      </c>
      <c r="E34" s="6">
        <f t="shared" si="2"/>
        <v>43838</v>
      </c>
      <c r="F34" s="14">
        <v>0</v>
      </c>
      <c r="G34" t="s">
        <v>40</v>
      </c>
    </row>
    <row r="35" spans="2:7" ht="15.5" x14ac:dyDescent="0.35">
      <c r="B35" s="3" t="s">
        <v>34</v>
      </c>
      <c r="C35" s="2">
        <v>5</v>
      </c>
      <c r="D35" s="7">
        <f t="shared" si="3"/>
        <v>43838</v>
      </c>
      <c r="E35" s="7">
        <f t="shared" si="2"/>
        <v>43845</v>
      </c>
      <c r="F35" s="14">
        <v>0</v>
      </c>
      <c r="G35" t="s">
        <v>40</v>
      </c>
    </row>
    <row r="36" spans="2:7" x14ac:dyDescent="0.35">
      <c r="B36" s="5"/>
      <c r="D36" s="6"/>
      <c r="E36" s="6"/>
      <c r="F36" s="14"/>
    </row>
    <row r="37" spans="2:7" x14ac:dyDescent="0.35">
      <c r="B37" s="5"/>
      <c r="D37" s="6"/>
      <c r="E37" s="6"/>
    </row>
    <row r="38" spans="2:7" x14ac:dyDescent="0.35">
      <c r="B38" s="5"/>
      <c r="D38" s="6"/>
      <c r="E38" s="6"/>
    </row>
  </sheetData>
  <mergeCells count="1">
    <mergeCell ref="B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D23DF-0A5C-4142-8780-F6E56DBFA24D}">
  <dimension ref="B2:B3"/>
  <sheetViews>
    <sheetView workbookViewId="0">
      <selection activeCell="B4" sqref="B4"/>
    </sheetView>
  </sheetViews>
  <sheetFormatPr baseColWidth="10" defaultRowHeight="14.5" x14ac:dyDescent="0.35"/>
  <sheetData>
    <row r="2" spans="2:2" x14ac:dyDescent="0.35">
      <c r="B2" s="6">
        <v>43824</v>
      </c>
    </row>
    <row r="3" spans="2:2" x14ac:dyDescent="0.35">
      <c r="B3" s="6">
        <v>43831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asuetos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Irvin Yovany Leiva Peñate</dc:creator>
  <cp:lastModifiedBy>Irvin Yovany Leiva Peñate</cp:lastModifiedBy>
  <dcterms:created xsi:type="dcterms:W3CDTF">2019-08-08T13:25:02Z</dcterms:created>
  <dcterms:modified xsi:type="dcterms:W3CDTF">2019-10-08T19:46:34Z</dcterms:modified>
</cp:coreProperties>
</file>