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/>
  <mc:AlternateContent xmlns:mc="http://schemas.openxmlformats.org/markup-compatibility/2006">
    <mc:Choice Requires="x15">
      <x15ac:absPath xmlns:x15ac="http://schemas.microsoft.com/office/spreadsheetml/2010/11/ac" url="https://ugm365-my.sharepoint.com/personal/yantoferi990_365_ugm_ac_id/Documents/semester 6/semester-6-/DatMin/"/>
    </mc:Choice>
  </mc:AlternateContent>
  <xr:revisionPtr revIDLastSave="81" documentId="11_F25DC773A252ABDACC104879F1DC41145ADE58F2" xr6:coauthVersionLast="47" xr6:coauthVersionMax="47" xr10:uidLastSave="{8610C033-9F4B-4779-B71C-0B2865E2AA8A}"/>
  <bookViews>
    <workbookView xWindow="-120" yWindow="-120" windowWidth="20730" windowHeight="11160" firstSheet="1" xr2:uid="{00000000-000D-0000-FFFF-FFFF00000000}"/>
  </bookViews>
  <sheets>
    <sheet name="Apriori Min Sup 5" sheetId="1" r:id="rId1"/>
    <sheet name="FP Growth " sheetId="4" r:id="rId2"/>
  </sheets>
  <definedNames>
    <definedName name="_xlnm._FilterDatabase" localSheetId="0" hidden="1">'Apriori Min Sup 5'!$K$2:$K$21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6" i="1"/>
  <c r="H37" i="1"/>
  <c r="H38" i="1"/>
  <c r="H39" i="1"/>
  <c r="H34" i="1"/>
  <c r="I46" i="1"/>
  <c r="P46" i="1"/>
  <c r="N35" i="1"/>
  <c r="N36" i="1"/>
  <c r="N34" i="1"/>
  <c r="L26" i="1"/>
  <c r="L27" i="1"/>
  <c r="L28" i="1"/>
  <c r="L25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" i="4"/>
  <c r="E30" i="1"/>
  <c r="F30" i="1" s="1"/>
  <c r="E29" i="4"/>
  <c r="E28" i="4"/>
  <c r="E27" i="4"/>
  <c r="E26" i="4"/>
  <c r="E25" i="4"/>
  <c r="S39" i="1"/>
  <c r="R39" i="1"/>
  <c r="T39" i="1" s="1"/>
  <c r="S36" i="1"/>
  <c r="R36" i="1"/>
  <c r="T36" i="1" s="1"/>
  <c r="S30" i="1"/>
  <c r="S29" i="1"/>
  <c r="S28" i="1"/>
  <c r="S27" i="1"/>
  <c r="S32" i="1"/>
  <c r="S31" i="1"/>
  <c r="R32" i="1"/>
  <c r="T32" i="1" s="1"/>
  <c r="R31" i="1"/>
  <c r="T31" i="1" s="1"/>
  <c r="L36" i="1"/>
  <c r="R28" i="1"/>
  <c r="R27" i="1"/>
  <c r="S38" i="1"/>
  <c r="S37" i="1"/>
  <c r="S35" i="1"/>
  <c r="S34" i="1"/>
  <c r="R35" i="1"/>
  <c r="T35" i="1" s="1"/>
  <c r="R37" i="1"/>
  <c r="T37" i="1" s="1"/>
  <c r="R38" i="1"/>
  <c r="T38" i="1" s="1"/>
  <c r="R34" i="1"/>
  <c r="T34" i="1" s="1"/>
  <c r="T29" i="1"/>
  <c r="T30" i="1"/>
  <c r="T28" i="1"/>
  <c r="T27" i="1"/>
  <c r="L35" i="1"/>
  <c r="L34" i="1"/>
  <c r="F35" i="1"/>
  <c r="F36" i="1"/>
  <c r="F37" i="1"/>
  <c r="F38" i="1"/>
  <c r="F39" i="1"/>
  <c r="F34" i="1"/>
  <c r="E29" i="1"/>
  <c r="F29" i="1" s="1"/>
  <c r="E28" i="1"/>
  <c r="F28" i="1" s="1"/>
  <c r="E27" i="1"/>
  <c r="F27" i="1" s="1"/>
  <c r="E26" i="1"/>
  <c r="F26" i="1" s="1"/>
  <c r="E25" i="1"/>
  <c r="F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04340E-3D6B-4388-B999-523B953A14D4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28F8ED8A-D9B9-4E4C-B075-CD6F98560EB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<sst xmlns="http://schemas.openxmlformats.org/spreadsheetml/2006/main" count="328" uniqueCount="97">
  <si>
    <t xml:space="preserve">Transaction </t>
  </si>
  <si>
    <t>Item 1</t>
  </si>
  <si>
    <t>Item 2</t>
  </si>
  <si>
    <t>Item 3</t>
  </si>
  <si>
    <t>Item 4</t>
  </si>
  <si>
    <t>Item 5</t>
  </si>
  <si>
    <t xml:space="preserve">Item All </t>
  </si>
  <si>
    <t>t1</t>
  </si>
  <si>
    <t>Blouse</t>
  </si>
  <si>
    <t>t2</t>
  </si>
  <si>
    <t>Shoes</t>
  </si>
  <si>
    <t>Skirt</t>
  </si>
  <si>
    <t>TShirt</t>
  </si>
  <si>
    <t>Shoes,Skirt,TShirt</t>
  </si>
  <si>
    <t>t3</t>
  </si>
  <si>
    <t>Jeans</t>
  </si>
  <si>
    <t>Jeans,TShirt</t>
  </si>
  <si>
    <t>t4</t>
  </si>
  <si>
    <t>Jeans,Shoes,TShirt</t>
  </si>
  <si>
    <t>t5</t>
  </si>
  <si>
    <t>Shorts</t>
  </si>
  <si>
    <t>Jeans,Shorts</t>
  </si>
  <si>
    <t>t6</t>
  </si>
  <si>
    <t>Shoes,TShirt</t>
  </si>
  <si>
    <t>t7</t>
  </si>
  <si>
    <t>Jeans,Skirt</t>
  </si>
  <si>
    <t>t8</t>
  </si>
  <si>
    <t>Jeans,Shoes,Shorts,TShirt</t>
  </si>
  <si>
    <t>t9</t>
  </si>
  <si>
    <t>t10</t>
  </si>
  <si>
    <t>t11</t>
  </si>
  <si>
    <t>t12</t>
  </si>
  <si>
    <t>Blouse,Jeans,Shoes,Skirt,TShirt</t>
  </si>
  <si>
    <t>t13</t>
  </si>
  <si>
    <t>t14</t>
  </si>
  <si>
    <t>t15</t>
  </si>
  <si>
    <t>t16</t>
  </si>
  <si>
    <t>Skirt,TShirt</t>
  </si>
  <si>
    <t>t17</t>
  </si>
  <si>
    <t>Blouse,Jeans,Skirt</t>
  </si>
  <si>
    <t>t18</t>
  </si>
  <si>
    <t>t19</t>
  </si>
  <si>
    <t>minimum support</t>
  </si>
  <si>
    <t>t20</t>
  </si>
  <si>
    <t>minimum confiedence</t>
  </si>
  <si>
    <t>C1</t>
  </si>
  <si>
    <t>L1</t>
  </si>
  <si>
    <t xml:space="preserve">unique item </t>
  </si>
  <si>
    <t xml:space="preserve">Item Set </t>
  </si>
  <si>
    <t xml:space="preserve">Sup. Count </t>
  </si>
  <si>
    <t>Relative Support</t>
  </si>
  <si>
    <t>Item Set</t>
  </si>
  <si>
    <t xml:space="preserve">Sup.Count </t>
  </si>
  <si>
    <t>Confiedence</t>
  </si>
  <si>
    <t>Items [X -&gt; Y]</t>
  </si>
  <si>
    <t>sup(X U Y)</t>
  </si>
  <si>
    <t>sup(X)</t>
  </si>
  <si>
    <t>conf</t>
  </si>
  <si>
    <t>[Shoes -&gt; Jeans]</t>
  </si>
  <si>
    <t>[Jeans -&gt; Shoes]</t>
  </si>
  <si>
    <t>[Shoes -&gt; Tshirt]</t>
  </si>
  <si>
    <t>[Tshirt -&gt; Shoes]</t>
  </si>
  <si>
    <t>[Jeans -&gt; Tshirt]</t>
  </si>
  <si>
    <t>C2</t>
  </si>
  <si>
    <t>L2</t>
  </si>
  <si>
    <t>[Tshirt -&gt; Jeans]</t>
  </si>
  <si>
    <t>[TShirt -&gt; (Shoes, Jeans)]</t>
  </si>
  <si>
    <t>[Jeans -&gt; (Shoes, Tshirt)]</t>
  </si>
  <si>
    <t xml:space="preserve">Jeans </t>
  </si>
  <si>
    <t>[Shoes -&gt; (Tshirt,Jeans)]</t>
  </si>
  <si>
    <t>[(Shoes,Jeans) -&gt; Tshirt]</t>
  </si>
  <si>
    <t>[(Shoes,Tshirt) -&gt; Jeans]</t>
  </si>
  <si>
    <t>[(Jeans.Tshirt) -&gt; Shoes]</t>
  </si>
  <si>
    <t>C3</t>
  </si>
  <si>
    <t>L3</t>
  </si>
  <si>
    <t xml:space="preserve">Relative  Support </t>
  </si>
  <si>
    <t>Tshirt</t>
  </si>
  <si>
    <t>Shoes, Jeans, Tshirt</t>
  </si>
  <si>
    <t xml:space="preserve">Batas  : 3- Item Set </t>
  </si>
  <si>
    <t xml:space="preserve">Frequency </t>
  </si>
  <si>
    <t xml:space="preserve">Orrdered Frequent Items </t>
  </si>
  <si>
    <t xml:space="preserve">Support </t>
  </si>
  <si>
    <t>Jeans, Tshirt, Shoes, Skirt</t>
  </si>
  <si>
    <t>Jeans, Tshirt, Shoes</t>
  </si>
  <si>
    <t>{}</t>
  </si>
  <si>
    <t>Jeans, Tshirt</t>
  </si>
  <si>
    <t xml:space="preserve">Jeans, Skirt </t>
  </si>
  <si>
    <t>Tshirt, Shoes, Skirt</t>
  </si>
  <si>
    <t>Jeans : 14</t>
  </si>
  <si>
    <t>Tshirt : 5</t>
  </si>
  <si>
    <t>Tshirt, Shoes</t>
  </si>
  <si>
    <t>Tshirt, Skirt</t>
  </si>
  <si>
    <t>Tshirt : 9</t>
  </si>
  <si>
    <t>Skirt : 2</t>
  </si>
  <si>
    <t>Shoes  : 3</t>
  </si>
  <si>
    <t>Skirt : 1</t>
  </si>
  <si>
    <t>Shoes 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</si>
</sst>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80808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1" xfId="0" applyFont="1" applyFill="1" applyBorder="1"/>
    <xf numFmtId="9" fontId="2" fillId="0" borderId="0" xfId="1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9" fontId="2" fillId="9" borderId="0" xfId="0" applyNumberFormat="1" applyFont="1" applyFill="1"/>
    <xf numFmtId="0" fontId="2" fillId="10" borderId="1" xfId="0" applyFont="1" applyFill="1" applyBorder="1"/>
    <xf numFmtId="0" fontId="0" fillId="11" borderId="0" xfId="0" applyFill="1"/>
    <xf numFmtId="0" fontId="2" fillId="11" borderId="0" xfId="0" applyFont="1" applyFill="1"/>
    <xf numFmtId="0" fontId="2" fillId="12" borderId="0" xfId="0" applyFont="1" applyFill="1"/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13" borderId="1" xfId="0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2" xfId="0" applyFont="1" applyFill="1" applyBorder="1"/>
    <xf numFmtId="0" fontId="2" fillId="0" borderId="2" xfId="0" applyFont="1" applyBorder="1"/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2" fillId="10" borderId="2" xfId="0" applyFont="1" applyFill="1" applyBorder="1"/>
    <xf numFmtId="0" fontId="2" fillId="15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/>
    <xf numFmtId="0" fontId="2" fillId="0" borderId="6" xfId="0" applyFont="1" applyBorder="1"/>
    <xf numFmtId="0" fontId="2" fillId="4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7"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CC00CC"/>
        </patternFill>
      </fill>
    </dxf>
    <dxf>
      <fill>
        <patternFill>
          <bgColor rgb="FF00FFFF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C00FF"/>
        </patternFill>
      </fill>
    </dxf>
    <dxf>
      <fill>
        <patternFill>
          <bgColor rgb="FFCC66FF"/>
        </patternFill>
      </fill>
    </dxf>
    <dxf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CC00CC"/>
        </patternFill>
      </fill>
    </dxf>
    <dxf>
      <fill>
        <patternFill>
          <bgColor rgb="FF00FFFF"/>
        </patternFill>
      </fill>
    </dxf>
    <dxf>
      <fill>
        <patternFill>
          <bgColor theme="0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000066"/>
      <color rgb="FFCC00FF"/>
      <color rgb="FFCC66FF"/>
      <color rgb="FF00FF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0</xdr:row>
      <xdr:rowOff>81644</xdr:rowOff>
    </xdr:from>
    <xdr:to>
      <xdr:col>4</xdr:col>
      <xdr:colOff>820634</xdr:colOff>
      <xdr:row>18</xdr:row>
      <xdr:rowOff>22716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37607-9519-BDD7-407B-D32BD8B44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" y="81644"/>
          <a:ext cx="4072741" cy="33700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80406</xdr:colOff>
      <xdr:row>17</xdr:row>
      <xdr:rowOff>131573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2C09C5-557F-4C7F-B691-8FD00E799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064577" cy="3370072"/>
        </a:xfrm>
        <a:prstGeom prst="rect">
          <a:avLst/>
        </a:prstGeom>
      </xdr:spPr>
    </xdr:pic>
    <xdr:clientData/>
  </xdr:twoCellAnchor>
  <xdr:twoCellAnchor>
    <xdr:from>
      <xdr:col>7</xdr:col>
      <xdr:colOff>462643</xdr:colOff>
      <xdr:row>34</xdr:row>
      <xdr:rowOff>27214</xdr:rowOff>
    </xdr:from>
    <xdr:to>
      <xdr:col>9</xdr:col>
      <xdr:colOff>299357</xdr:colOff>
      <xdr:row>35</xdr:row>
      <xdr:rowOff>163286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62C77AD-E3A8-4F02-990A-8077314D3C14}"/>
            </a:ext>
          </a:extLst>
        </xdr:cNvPr>
        <xdr:cNvCxnSpPr/>
      </xdr:nvCxnSpPr>
      <xdr:spPr>
        <a:xfrm flipH="1">
          <a:off x="7075714" y="8599714"/>
          <a:ext cx="1061357" cy="32657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258535</xdr:colOff>
      <xdr:row>36</xdr:row>
      <xdr:rowOff>166008</xdr:rowOff>
    </xdr:from>
    <xdr:to>
      <xdr:col>7</xdr:col>
      <xdr:colOff>220436</xdr:colOff>
      <xdr:row>38</xdr:row>
      <xdr:rowOff>136072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83ED63C-7C5D-4E54-8416-DB46C94B8949}"/>
            </a:ext>
          </a:extLst>
        </xdr:cNvPr>
        <xdr:cNvCxnSpPr/>
      </xdr:nvCxnSpPr>
      <xdr:spPr>
        <a:xfrm flipH="1">
          <a:off x="5034642" y="7024008"/>
          <a:ext cx="574223" cy="35106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356506</xdr:colOff>
      <xdr:row>40</xdr:row>
      <xdr:rowOff>5444</xdr:rowOff>
    </xdr:from>
    <xdr:to>
      <xdr:col>6</xdr:col>
      <xdr:colOff>318407</xdr:colOff>
      <xdr:row>41</xdr:row>
      <xdr:rowOff>166008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109D428-E346-4B1B-81BE-454BCC2BE0C6}"/>
            </a:ext>
          </a:extLst>
        </xdr:cNvPr>
        <xdr:cNvCxnSpPr/>
      </xdr:nvCxnSpPr>
      <xdr:spPr>
        <a:xfrm flipH="1">
          <a:off x="5744935" y="9720944"/>
          <a:ext cx="574222" cy="35106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332013</xdr:colOff>
      <xdr:row>43</xdr:row>
      <xdr:rowOff>8166</xdr:rowOff>
    </xdr:from>
    <xdr:to>
      <xdr:col>5</xdr:col>
      <xdr:colOff>293913</xdr:colOff>
      <xdr:row>44</xdr:row>
      <xdr:rowOff>168730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CB3E67D-F941-4C09-B73B-BB3C870F8832}"/>
            </a:ext>
          </a:extLst>
        </xdr:cNvPr>
        <xdr:cNvCxnSpPr/>
      </xdr:nvCxnSpPr>
      <xdr:spPr>
        <a:xfrm flipH="1">
          <a:off x="5108120" y="10295166"/>
          <a:ext cx="574222" cy="35106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266699</xdr:colOff>
      <xdr:row>36</xdr:row>
      <xdr:rowOff>187780</xdr:rowOff>
    </xdr:from>
    <xdr:to>
      <xdr:col>8</xdr:col>
      <xdr:colOff>228599</xdr:colOff>
      <xdr:row>38</xdr:row>
      <xdr:rowOff>157844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191870F-2FD3-4181-9223-D51B4DB743F9}"/>
            </a:ext>
          </a:extLst>
        </xdr:cNvPr>
        <xdr:cNvCxnSpPr/>
      </xdr:nvCxnSpPr>
      <xdr:spPr>
        <a:xfrm>
          <a:off x="6879770" y="9141280"/>
          <a:ext cx="574222" cy="35106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261257</xdr:colOff>
      <xdr:row>34</xdr:row>
      <xdr:rowOff>29936</xdr:rowOff>
    </xdr:from>
    <xdr:to>
      <xdr:col>11</xdr:col>
      <xdr:colOff>97971</xdr:colOff>
      <xdr:row>35</xdr:row>
      <xdr:rowOff>166008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E4E6394-84D7-416A-B8EF-13C189B7C0AB}"/>
            </a:ext>
          </a:extLst>
        </xdr:cNvPr>
        <xdr:cNvCxnSpPr/>
      </xdr:nvCxnSpPr>
      <xdr:spPr>
        <a:xfrm>
          <a:off x="8098971" y="8602436"/>
          <a:ext cx="1061357" cy="32657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315685</xdr:colOff>
      <xdr:row>37</xdr:row>
      <xdr:rowOff>19051</xdr:rowOff>
    </xdr:from>
    <xdr:to>
      <xdr:col>11</xdr:col>
      <xdr:colOff>277586</xdr:colOff>
      <xdr:row>38</xdr:row>
      <xdr:rowOff>179615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E1CC26E-6F13-4C5E-A8DF-754B4D11D59E}"/>
            </a:ext>
          </a:extLst>
        </xdr:cNvPr>
        <xdr:cNvCxnSpPr/>
      </xdr:nvCxnSpPr>
      <xdr:spPr>
        <a:xfrm flipH="1">
          <a:off x="8765721" y="9163051"/>
          <a:ext cx="574222" cy="35106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372836</xdr:colOff>
      <xdr:row>40</xdr:row>
      <xdr:rowOff>35380</xdr:rowOff>
    </xdr:from>
    <xdr:to>
      <xdr:col>10</xdr:col>
      <xdr:colOff>334736</xdr:colOff>
      <xdr:row>42</xdr:row>
      <xdr:rowOff>5444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018D78B-251A-4913-8053-3AA993577031}"/>
            </a:ext>
          </a:extLst>
        </xdr:cNvPr>
        <xdr:cNvCxnSpPr/>
      </xdr:nvCxnSpPr>
      <xdr:spPr>
        <a:xfrm flipH="1">
          <a:off x="8210550" y="9750880"/>
          <a:ext cx="574222" cy="35106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283027</xdr:colOff>
      <xdr:row>37</xdr:row>
      <xdr:rowOff>27215</xdr:rowOff>
    </xdr:from>
    <xdr:to>
      <xdr:col>12</xdr:col>
      <xdr:colOff>244927</xdr:colOff>
      <xdr:row>38</xdr:row>
      <xdr:rowOff>187779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92D2BBF-E6C8-4A1F-A094-EA679979A707}"/>
            </a:ext>
          </a:extLst>
        </xdr:cNvPr>
        <xdr:cNvCxnSpPr/>
      </xdr:nvCxnSpPr>
      <xdr:spPr>
        <a:xfrm>
          <a:off x="9345384" y="9171215"/>
          <a:ext cx="574222" cy="351064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0"/>
  <sheetViews>
    <sheetView tabSelected="1" topLeftCell="G1" zoomScale="70" zoomScaleNormal="70" workbookViewId="0">
      <selection activeCell="N37" sqref="N37"/>
    </sheetView>
  </sheetViews>
  <sheetFormatPr defaultRowHeight="15"/>
  <cols>
    <col min="1" max="1" width="9.140625" style="4"/>
    <col min="2" max="2" width="21.42578125" style="4" bestFit="1" customWidth="1"/>
    <col min="3" max="4" width="9.140625" style="4"/>
    <col min="5" max="5" width="12.5703125" style="4" bestFit="1" customWidth="1"/>
    <col min="6" max="6" width="14.28515625" style="4" bestFit="1" customWidth="1"/>
    <col min="7" max="7" width="20.5703125" style="4" bestFit="1" customWidth="1"/>
    <col min="8" max="8" width="20.5703125" style="4" customWidth="1"/>
    <col min="9" max="9" width="16.85546875" style="4" bestFit="1" customWidth="1"/>
    <col min="10" max="10" width="16.7109375" style="4" customWidth="1"/>
    <col min="11" max="11" width="13.5703125" style="4" customWidth="1"/>
    <col min="12" max="12" width="15.7109375" style="4" bestFit="1" customWidth="1"/>
    <col min="13" max="13" width="13.5703125" style="4" customWidth="1"/>
    <col min="14" max="14" width="18.42578125" style="4" bestFit="1" customWidth="1"/>
    <col min="15" max="15" width="13.5703125" style="4" customWidth="1"/>
    <col min="16" max="16" width="15.7109375" style="4" bestFit="1" customWidth="1"/>
    <col min="17" max="17" width="29.140625" style="4" bestFit="1" customWidth="1"/>
    <col min="18" max="18" width="25.140625" style="4" bestFit="1" customWidth="1"/>
    <col min="19" max="19" width="12.28515625" style="4" bestFit="1" customWidth="1"/>
    <col min="20" max="16384" width="9.140625" style="4"/>
  </cols>
  <sheetData>
    <row r="1" spans="10:17"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/>
      <c r="Q1" s="3" t="s">
        <v>6</v>
      </c>
    </row>
    <row r="2" spans="10:17">
      <c r="J2" s="2" t="s">
        <v>7</v>
      </c>
      <c r="K2" s="2" t="s">
        <v>8</v>
      </c>
      <c r="L2" s="2"/>
      <c r="M2" s="2"/>
      <c r="N2" s="2"/>
      <c r="O2" s="2"/>
      <c r="P2" s="2"/>
      <c r="Q2" s="19" t="s">
        <v>8</v>
      </c>
    </row>
    <row r="3" spans="10:17">
      <c r="J3" s="2" t="s">
        <v>9</v>
      </c>
      <c r="K3" s="2" t="s">
        <v>10</v>
      </c>
      <c r="L3" s="2" t="s">
        <v>11</v>
      </c>
      <c r="M3" s="2" t="s">
        <v>12</v>
      </c>
      <c r="N3" s="2"/>
      <c r="O3" s="2"/>
      <c r="P3" s="2"/>
      <c r="Q3" s="19" t="s">
        <v>13</v>
      </c>
    </row>
    <row r="4" spans="10:17">
      <c r="J4" s="2" t="s">
        <v>14</v>
      </c>
      <c r="K4" s="2" t="s">
        <v>15</v>
      </c>
      <c r="L4" s="2" t="s">
        <v>12</v>
      </c>
      <c r="M4" s="2"/>
      <c r="N4" s="2"/>
      <c r="O4" s="2"/>
      <c r="P4" s="2"/>
      <c r="Q4" s="19" t="s">
        <v>16</v>
      </c>
    </row>
    <row r="5" spans="10:17">
      <c r="J5" s="2" t="s">
        <v>17</v>
      </c>
      <c r="K5" s="2" t="s">
        <v>15</v>
      </c>
      <c r="L5" s="2" t="s">
        <v>10</v>
      </c>
      <c r="M5" s="2" t="s">
        <v>12</v>
      </c>
      <c r="N5" s="2"/>
      <c r="O5" s="2"/>
      <c r="P5" s="2"/>
      <c r="Q5" s="19" t="s">
        <v>18</v>
      </c>
    </row>
    <row r="6" spans="10:17">
      <c r="J6" s="2" t="s">
        <v>19</v>
      </c>
      <c r="K6" s="2" t="s">
        <v>15</v>
      </c>
      <c r="L6" s="2" t="s">
        <v>20</v>
      </c>
      <c r="M6" s="2"/>
      <c r="N6" s="2"/>
      <c r="O6" s="2"/>
      <c r="P6" s="2"/>
      <c r="Q6" s="19" t="s">
        <v>21</v>
      </c>
    </row>
    <row r="7" spans="10:17">
      <c r="J7" s="2" t="s">
        <v>22</v>
      </c>
      <c r="K7" s="2" t="s">
        <v>10</v>
      </c>
      <c r="L7" s="2" t="s">
        <v>12</v>
      </c>
      <c r="M7" s="2"/>
      <c r="N7" s="2"/>
      <c r="O7" s="2"/>
      <c r="P7" s="2"/>
      <c r="Q7" s="19" t="s">
        <v>23</v>
      </c>
    </row>
    <row r="8" spans="10:17">
      <c r="J8" s="2" t="s">
        <v>24</v>
      </c>
      <c r="K8" s="2" t="s">
        <v>15</v>
      </c>
      <c r="L8" s="2" t="s">
        <v>11</v>
      </c>
      <c r="M8" s="2"/>
      <c r="N8" s="2"/>
      <c r="O8" s="2"/>
      <c r="P8" s="2"/>
      <c r="Q8" s="19" t="s">
        <v>25</v>
      </c>
    </row>
    <row r="9" spans="10:17">
      <c r="J9" s="2" t="s">
        <v>26</v>
      </c>
      <c r="K9" s="2" t="s">
        <v>15</v>
      </c>
      <c r="L9" s="2" t="s">
        <v>10</v>
      </c>
      <c r="M9" s="2" t="s">
        <v>20</v>
      </c>
      <c r="N9" s="2" t="s">
        <v>12</v>
      </c>
      <c r="O9" s="2"/>
      <c r="P9" s="2"/>
      <c r="Q9" s="19" t="s">
        <v>27</v>
      </c>
    </row>
    <row r="10" spans="10:17">
      <c r="J10" s="2" t="s">
        <v>28</v>
      </c>
      <c r="K10" s="2" t="s">
        <v>15</v>
      </c>
      <c r="L10" s="2"/>
      <c r="M10" s="2"/>
      <c r="N10" s="2"/>
      <c r="O10" s="2"/>
      <c r="P10" s="2"/>
      <c r="Q10" s="19" t="s">
        <v>15</v>
      </c>
    </row>
    <row r="11" spans="10:17">
      <c r="J11" s="2" t="s">
        <v>29</v>
      </c>
      <c r="K11" s="2" t="s">
        <v>15</v>
      </c>
      <c r="L11" s="2" t="s">
        <v>10</v>
      </c>
      <c r="M11" s="2" t="s">
        <v>12</v>
      </c>
      <c r="N11" s="2"/>
      <c r="O11" s="2"/>
      <c r="P11" s="2"/>
      <c r="Q11" s="19" t="s">
        <v>18</v>
      </c>
    </row>
    <row r="12" spans="10:17">
      <c r="J12" s="2" t="s">
        <v>30</v>
      </c>
      <c r="K12" s="2" t="s">
        <v>12</v>
      </c>
      <c r="L12" s="2"/>
      <c r="M12" s="2"/>
      <c r="N12" s="2"/>
      <c r="O12" s="2"/>
      <c r="P12" s="2"/>
      <c r="Q12" s="19" t="s">
        <v>12</v>
      </c>
    </row>
    <row r="13" spans="10:17">
      <c r="J13" s="2" t="s">
        <v>31</v>
      </c>
      <c r="K13" s="2" t="s">
        <v>8</v>
      </c>
      <c r="L13" s="2" t="s">
        <v>15</v>
      </c>
      <c r="M13" s="2" t="s">
        <v>10</v>
      </c>
      <c r="N13" s="2" t="s">
        <v>11</v>
      </c>
      <c r="O13" s="2" t="s">
        <v>12</v>
      </c>
      <c r="P13" s="2"/>
      <c r="Q13" s="19" t="s">
        <v>32</v>
      </c>
    </row>
    <row r="14" spans="10:17">
      <c r="J14" s="2" t="s">
        <v>33</v>
      </c>
      <c r="K14" s="2" t="s">
        <v>15</v>
      </c>
      <c r="L14" s="2" t="s">
        <v>10</v>
      </c>
      <c r="M14" s="2" t="s">
        <v>20</v>
      </c>
      <c r="N14" s="2" t="s">
        <v>12</v>
      </c>
      <c r="O14" s="2"/>
      <c r="P14" s="2"/>
      <c r="Q14" s="19" t="s">
        <v>27</v>
      </c>
    </row>
    <row r="15" spans="10:17">
      <c r="J15" s="2" t="s">
        <v>34</v>
      </c>
      <c r="K15" s="2" t="s">
        <v>10</v>
      </c>
      <c r="L15" s="2" t="s">
        <v>11</v>
      </c>
      <c r="M15" s="2" t="s">
        <v>12</v>
      </c>
      <c r="N15" s="2"/>
      <c r="O15" s="2"/>
      <c r="P15" s="2"/>
      <c r="Q15" s="19" t="s">
        <v>13</v>
      </c>
    </row>
    <row r="16" spans="10:17">
      <c r="J16" s="2" t="s">
        <v>35</v>
      </c>
      <c r="K16" s="2" t="s">
        <v>15</v>
      </c>
      <c r="L16" s="2" t="s">
        <v>12</v>
      </c>
      <c r="M16" s="2"/>
      <c r="N16" s="2"/>
      <c r="O16" s="2"/>
      <c r="P16" s="2"/>
      <c r="Q16" s="19" t="s">
        <v>16</v>
      </c>
    </row>
    <row r="17" spans="2:20">
      <c r="J17" s="2" t="s">
        <v>36</v>
      </c>
      <c r="K17" s="2" t="s">
        <v>11</v>
      </c>
      <c r="L17" s="2" t="s">
        <v>12</v>
      </c>
      <c r="M17" s="2"/>
      <c r="N17" s="2"/>
      <c r="O17" s="2"/>
      <c r="P17" s="2"/>
      <c r="Q17" s="19" t="s">
        <v>37</v>
      </c>
    </row>
    <row r="18" spans="2:20">
      <c r="J18" s="2" t="s">
        <v>38</v>
      </c>
      <c r="K18" s="2" t="s">
        <v>8</v>
      </c>
      <c r="L18" s="2" t="s">
        <v>15</v>
      </c>
      <c r="M18" s="2" t="s">
        <v>11</v>
      </c>
      <c r="N18" s="2"/>
      <c r="O18" s="2"/>
      <c r="P18" s="2"/>
      <c r="Q18" s="19" t="s">
        <v>39</v>
      </c>
    </row>
    <row r="19" spans="2:20">
      <c r="J19" s="2" t="s">
        <v>40</v>
      </c>
      <c r="K19" s="2" t="s">
        <v>15</v>
      </c>
      <c r="L19" s="2" t="s">
        <v>10</v>
      </c>
      <c r="M19" s="2" t="s">
        <v>20</v>
      </c>
      <c r="N19" s="2" t="s">
        <v>12</v>
      </c>
      <c r="O19" s="2"/>
      <c r="P19" s="2"/>
      <c r="Q19" s="19" t="s">
        <v>27</v>
      </c>
    </row>
    <row r="20" spans="2:20">
      <c r="J20" s="2" t="s">
        <v>41</v>
      </c>
      <c r="K20" s="2" t="s">
        <v>15</v>
      </c>
      <c r="L20" s="2"/>
      <c r="M20" s="2"/>
      <c r="N20" s="2"/>
      <c r="O20" s="2"/>
      <c r="P20" s="2"/>
      <c r="Q20" s="19" t="s">
        <v>15</v>
      </c>
    </row>
    <row r="21" spans="2:20">
      <c r="B21" s="13" t="s">
        <v>42</v>
      </c>
      <c r="C21" s="13">
        <v>6</v>
      </c>
      <c r="J21" s="2" t="s">
        <v>43</v>
      </c>
      <c r="K21" s="2" t="s">
        <v>15</v>
      </c>
      <c r="L21" s="2" t="s">
        <v>10</v>
      </c>
      <c r="M21" s="2" t="s">
        <v>20</v>
      </c>
      <c r="N21" s="2" t="s">
        <v>12</v>
      </c>
      <c r="O21" s="2"/>
      <c r="P21" s="2"/>
      <c r="Q21" s="19" t="s">
        <v>27</v>
      </c>
    </row>
    <row r="22" spans="2:20">
      <c r="B22" s="13" t="s">
        <v>44</v>
      </c>
      <c r="C22" s="14">
        <v>0.5</v>
      </c>
    </row>
    <row r="23" spans="2:20">
      <c r="D23" s="30" t="s">
        <v>45</v>
      </c>
      <c r="E23" s="30"/>
      <c r="F23" s="30"/>
      <c r="J23" s="27" t="s">
        <v>46</v>
      </c>
      <c r="K23" s="27"/>
      <c r="L23" s="27"/>
    </row>
    <row r="24" spans="2:20">
      <c r="B24" s="6" t="s">
        <v>47</v>
      </c>
      <c r="D24" s="31" t="s">
        <v>48</v>
      </c>
      <c r="E24" s="31" t="s">
        <v>49</v>
      </c>
      <c r="F24" s="28" t="s">
        <v>50</v>
      </c>
      <c r="J24" s="28" t="s">
        <v>51</v>
      </c>
      <c r="K24" s="28" t="s">
        <v>52</v>
      </c>
      <c r="L24" s="28" t="s">
        <v>50</v>
      </c>
    </row>
    <row r="25" spans="2:20">
      <c r="B25" s="5" t="s">
        <v>8</v>
      </c>
      <c r="D25" s="29" t="s">
        <v>8</v>
      </c>
      <c r="E25" s="32">
        <f>COUNTIF(K2:O21,"Blouse")</f>
        <v>3</v>
      </c>
      <c r="F25" s="29">
        <f>E25/20</f>
        <v>0.15</v>
      </c>
      <c r="G25"/>
      <c r="H25"/>
      <c r="J25" s="29" t="s">
        <v>10</v>
      </c>
      <c r="K25" s="29">
        <v>10</v>
      </c>
      <c r="L25" s="29">
        <f>K25/20</f>
        <v>0.5</v>
      </c>
      <c r="Q25" s="24" t="s">
        <v>53</v>
      </c>
      <c r="R25" s="24"/>
      <c r="S25" s="24"/>
      <c r="T25" s="24"/>
    </row>
    <row r="26" spans="2:20">
      <c r="B26" s="5" t="s">
        <v>10</v>
      </c>
      <c r="D26" s="29" t="s">
        <v>10</v>
      </c>
      <c r="E26" s="29">
        <f>COUNTIF(K2:O21,"Shoes")</f>
        <v>10</v>
      </c>
      <c r="F26" s="29">
        <f t="shared" ref="F26:F30" si="0">E26/20</f>
        <v>0.5</v>
      </c>
      <c r="G26"/>
      <c r="H26"/>
      <c r="J26" s="29" t="s">
        <v>15</v>
      </c>
      <c r="K26" s="29">
        <v>14</v>
      </c>
      <c r="L26" s="29">
        <f t="shared" ref="L26:L28" si="1">K26/20</f>
        <v>0.7</v>
      </c>
      <c r="Q26" s="10" t="s">
        <v>54</v>
      </c>
      <c r="R26" s="10" t="s">
        <v>55</v>
      </c>
      <c r="S26" s="10" t="s">
        <v>56</v>
      </c>
      <c r="T26" s="10" t="s">
        <v>57</v>
      </c>
    </row>
    <row r="27" spans="2:20">
      <c r="B27" s="5" t="s">
        <v>15</v>
      </c>
      <c r="D27" s="29" t="s">
        <v>15</v>
      </c>
      <c r="E27" s="29">
        <f>COUNTIF(K2:O21,"Jeans")</f>
        <v>14</v>
      </c>
      <c r="F27" s="29">
        <f t="shared" si="0"/>
        <v>0.7</v>
      </c>
      <c r="G27"/>
      <c r="H27"/>
      <c r="J27" s="29" t="s">
        <v>12</v>
      </c>
      <c r="K27" s="29">
        <v>14</v>
      </c>
      <c r="L27" s="29">
        <f t="shared" si="1"/>
        <v>0.7</v>
      </c>
      <c r="Q27" s="4" t="s">
        <v>58</v>
      </c>
      <c r="R27" s="4">
        <f>M34</f>
        <v>7</v>
      </c>
      <c r="S27" s="4">
        <f>K25</f>
        <v>10</v>
      </c>
      <c r="T27" s="8">
        <f>R27/S27</f>
        <v>0.7</v>
      </c>
    </row>
    <row r="28" spans="2:20">
      <c r="B28" s="5" t="s">
        <v>12</v>
      </c>
      <c r="D28" s="29" t="s">
        <v>12</v>
      </c>
      <c r="E28" s="29">
        <f>COUNTIF(K2:O21,"Tshirt")</f>
        <v>14</v>
      </c>
      <c r="F28" s="29">
        <f t="shared" si="0"/>
        <v>0.7</v>
      </c>
      <c r="G28"/>
      <c r="H28"/>
      <c r="J28" s="29" t="s">
        <v>11</v>
      </c>
      <c r="K28" s="29">
        <v>6</v>
      </c>
      <c r="L28" s="29">
        <f t="shared" si="1"/>
        <v>0.3</v>
      </c>
      <c r="Q28" s="4" t="s">
        <v>59</v>
      </c>
      <c r="R28" s="4">
        <f>M34</f>
        <v>7</v>
      </c>
      <c r="S28" s="4">
        <f>K26</f>
        <v>14</v>
      </c>
      <c r="T28" s="8">
        <f t="shared" ref="T28:T32" si="2">R28/S28</f>
        <v>0.5</v>
      </c>
    </row>
    <row r="29" spans="2:20">
      <c r="B29" s="5" t="s">
        <v>11</v>
      </c>
      <c r="D29" s="29" t="s">
        <v>11</v>
      </c>
      <c r="E29" s="29">
        <f>COUNTIF(K2:O21,"Skirt")</f>
        <v>6</v>
      </c>
      <c r="F29" s="29">
        <f t="shared" si="0"/>
        <v>0.3</v>
      </c>
      <c r="G29"/>
      <c r="H29"/>
      <c r="Q29" s="4" t="s">
        <v>60</v>
      </c>
      <c r="R29" s="4">
        <v>10</v>
      </c>
      <c r="S29" s="4">
        <f>K25</f>
        <v>10</v>
      </c>
      <c r="T29" s="8">
        <f t="shared" si="2"/>
        <v>1</v>
      </c>
    </row>
    <row r="30" spans="2:20">
      <c r="D30" s="29" t="s">
        <v>20</v>
      </c>
      <c r="E30" s="33">
        <f>COUNTIF(K2:O21,"Shorts")</f>
        <v>5</v>
      </c>
      <c r="F30" s="29">
        <f t="shared" si="0"/>
        <v>0.25</v>
      </c>
      <c r="Q30" s="4" t="s">
        <v>61</v>
      </c>
      <c r="R30" s="4">
        <v>10</v>
      </c>
      <c r="S30" s="4">
        <f>K27</f>
        <v>14</v>
      </c>
      <c r="T30" s="8">
        <f t="shared" si="2"/>
        <v>0.7142857142857143</v>
      </c>
    </row>
    <row r="31" spans="2:20">
      <c r="Q31" s="4" t="s">
        <v>62</v>
      </c>
      <c r="R31" s="4">
        <f>M36</f>
        <v>9</v>
      </c>
      <c r="S31" s="4">
        <f>K26</f>
        <v>14</v>
      </c>
      <c r="T31" s="8">
        <f t="shared" si="2"/>
        <v>0.6428571428571429</v>
      </c>
    </row>
    <row r="32" spans="2:20">
      <c r="D32" s="34" t="s">
        <v>63</v>
      </c>
      <c r="E32" s="35"/>
      <c r="F32" s="35"/>
      <c r="G32" s="35"/>
      <c r="H32" s="36"/>
      <c r="J32" s="30" t="s">
        <v>64</v>
      </c>
      <c r="K32" s="30"/>
      <c r="L32" s="30"/>
      <c r="M32" s="30"/>
      <c r="N32" s="30"/>
      <c r="Q32" s="4" t="s">
        <v>65</v>
      </c>
      <c r="R32" s="4">
        <f>M36</f>
        <v>9</v>
      </c>
      <c r="S32" s="4">
        <f>K27</f>
        <v>14</v>
      </c>
      <c r="T32" s="8">
        <f t="shared" si="2"/>
        <v>0.6428571428571429</v>
      </c>
    </row>
    <row r="33" spans="4:20">
      <c r="D33" s="30" t="s">
        <v>48</v>
      </c>
      <c r="E33" s="30"/>
      <c r="F33" s="30"/>
      <c r="G33" s="31" t="s">
        <v>49</v>
      </c>
      <c r="H33" s="31" t="s">
        <v>50</v>
      </c>
      <c r="J33" s="30" t="s">
        <v>48</v>
      </c>
      <c r="K33" s="30"/>
      <c r="L33" s="30"/>
      <c r="M33" s="31" t="s">
        <v>49</v>
      </c>
      <c r="N33" s="28" t="s">
        <v>50</v>
      </c>
    </row>
    <row r="34" spans="4:20">
      <c r="D34" s="29" t="s">
        <v>10</v>
      </c>
      <c r="E34" s="29" t="s">
        <v>15</v>
      </c>
      <c r="F34" s="29" t="str">
        <f>_xlfn.CONCAT(D34,", ",E34)</f>
        <v>Shoes, Jeans</v>
      </c>
      <c r="G34" s="29">
        <v>7</v>
      </c>
      <c r="H34" s="29">
        <f>G34/20</f>
        <v>0.35</v>
      </c>
      <c r="J34" s="29" t="s">
        <v>10</v>
      </c>
      <c r="K34" s="29" t="s">
        <v>15</v>
      </c>
      <c r="L34" s="29" t="str">
        <f>_xlfn.CONCAT(J34,", ",K34)</f>
        <v>Shoes, Jeans</v>
      </c>
      <c r="M34" s="29">
        <v>7</v>
      </c>
      <c r="N34" s="29">
        <f>M34/20</f>
        <v>0.35</v>
      </c>
      <c r="Q34" s="11" t="s">
        <v>66</v>
      </c>
      <c r="R34" s="4">
        <f>$O$46</f>
        <v>7</v>
      </c>
      <c r="S34" s="4">
        <f>K27</f>
        <v>14</v>
      </c>
      <c r="T34" s="8">
        <f>R34/S34</f>
        <v>0.5</v>
      </c>
    </row>
    <row r="35" spans="4:20">
      <c r="D35" s="29" t="s">
        <v>10</v>
      </c>
      <c r="E35" s="29" t="s">
        <v>12</v>
      </c>
      <c r="F35" s="29" t="str">
        <f t="shared" ref="F35:F39" si="3">_xlfn.CONCAT(D35,", ",E35)</f>
        <v>Shoes, TShirt</v>
      </c>
      <c r="G35" s="29">
        <v>10</v>
      </c>
      <c r="H35" s="29">
        <f t="shared" ref="H35:H39" si="4">G35/20</f>
        <v>0.5</v>
      </c>
      <c r="J35" s="29" t="s">
        <v>10</v>
      </c>
      <c r="K35" s="29" t="s">
        <v>12</v>
      </c>
      <c r="L35" s="29" t="str">
        <f t="shared" ref="L35:L36" si="5">_xlfn.CONCAT(J35,", ",K35)</f>
        <v>Shoes, TShirt</v>
      </c>
      <c r="M35" s="29">
        <v>10</v>
      </c>
      <c r="N35" s="29">
        <f t="shared" ref="N35:N36" si="6">M35/20</f>
        <v>0.5</v>
      </c>
      <c r="Q35" s="11" t="s">
        <v>67</v>
      </c>
      <c r="R35" s="4">
        <f t="shared" ref="R35:R39" si="7">$O$46</f>
        <v>7</v>
      </c>
      <c r="S35" s="4">
        <f>K26</f>
        <v>14</v>
      </c>
      <c r="T35" s="8">
        <f t="shared" ref="T35:T39" si="8">R35/S35</f>
        <v>0.5</v>
      </c>
    </row>
    <row r="36" spans="4:20">
      <c r="D36" s="29" t="s">
        <v>10</v>
      </c>
      <c r="E36" s="29" t="s">
        <v>11</v>
      </c>
      <c r="F36" s="29" t="str">
        <f t="shared" si="3"/>
        <v>Shoes, Skirt</v>
      </c>
      <c r="G36" s="32">
        <v>3</v>
      </c>
      <c r="H36" s="29">
        <f t="shared" si="4"/>
        <v>0.15</v>
      </c>
      <c r="J36" s="29" t="s">
        <v>68</v>
      </c>
      <c r="K36" s="29" t="s">
        <v>12</v>
      </c>
      <c r="L36" s="29" t="str">
        <f t="shared" si="5"/>
        <v>Jeans , TShirt</v>
      </c>
      <c r="M36" s="29">
        <v>9</v>
      </c>
      <c r="N36" s="29">
        <f t="shared" si="6"/>
        <v>0.45</v>
      </c>
      <c r="Q36" s="11" t="s">
        <v>69</v>
      </c>
      <c r="R36" s="4">
        <f t="shared" si="7"/>
        <v>7</v>
      </c>
      <c r="S36" s="4">
        <f>K25</f>
        <v>10</v>
      </c>
      <c r="T36" s="8">
        <f t="shared" si="8"/>
        <v>0.7</v>
      </c>
    </row>
    <row r="37" spans="4:20">
      <c r="D37" s="29" t="s">
        <v>15</v>
      </c>
      <c r="E37" s="29" t="s">
        <v>12</v>
      </c>
      <c r="F37" s="29" t="str">
        <f t="shared" si="3"/>
        <v>Jeans, TShirt</v>
      </c>
      <c r="G37" s="29">
        <v>9</v>
      </c>
      <c r="H37" s="29">
        <f t="shared" si="4"/>
        <v>0.45</v>
      </c>
      <c r="Q37" s="12" t="s">
        <v>70</v>
      </c>
      <c r="R37" s="4">
        <f t="shared" si="7"/>
        <v>7</v>
      </c>
      <c r="S37" s="4">
        <f>M34</f>
        <v>7</v>
      </c>
      <c r="T37" s="8">
        <f t="shared" si="8"/>
        <v>1</v>
      </c>
    </row>
    <row r="38" spans="4:20">
      <c r="D38" s="29" t="s">
        <v>15</v>
      </c>
      <c r="E38" s="29" t="s">
        <v>11</v>
      </c>
      <c r="F38" s="29" t="str">
        <f t="shared" si="3"/>
        <v>Jeans, Skirt</v>
      </c>
      <c r="G38" s="32">
        <v>3</v>
      </c>
      <c r="H38" s="29">
        <f t="shared" si="4"/>
        <v>0.15</v>
      </c>
      <c r="Q38" s="12" t="s">
        <v>71</v>
      </c>
      <c r="R38" s="4">
        <f t="shared" si="7"/>
        <v>7</v>
      </c>
      <c r="S38" s="4">
        <f>M35</f>
        <v>10</v>
      </c>
      <c r="T38" s="8">
        <f t="shared" si="8"/>
        <v>0.7</v>
      </c>
    </row>
    <row r="39" spans="4:20">
      <c r="D39" s="29" t="s">
        <v>12</v>
      </c>
      <c r="E39" s="29" t="s">
        <v>11</v>
      </c>
      <c r="F39" s="29" t="str">
        <f t="shared" si="3"/>
        <v>TShirt, Skirt</v>
      </c>
      <c r="G39" s="32">
        <v>4</v>
      </c>
      <c r="H39" s="29">
        <f t="shared" si="4"/>
        <v>0.2</v>
      </c>
      <c r="Q39" s="4" t="s">
        <v>72</v>
      </c>
      <c r="R39" s="4">
        <f t="shared" si="7"/>
        <v>7</v>
      </c>
      <c r="S39" s="4">
        <f>M36</f>
        <v>9</v>
      </c>
      <c r="T39" s="8">
        <f t="shared" si="8"/>
        <v>0.77777777777777779</v>
      </c>
    </row>
    <row r="44" spans="4:20">
      <c r="D44" s="25" t="s">
        <v>73</v>
      </c>
      <c r="E44" s="25"/>
      <c r="F44" s="25"/>
      <c r="G44" s="25"/>
      <c r="H44" s="25"/>
      <c r="I44" s="39"/>
      <c r="K44" s="30" t="s">
        <v>74</v>
      </c>
      <c r="L44" s="30"/>
      <c r="M44" s="30"/>
      <c r="N44" s="30"/>
      <c r="O44" s="30"/>
      <c r="P44" s="30"/>
    </row>
    <row r="45" spans="4:20">
      <c r="D45" s="25" t="s">
        <v>48</v>
      </c>
      <c r="E45" s="25"/>
      <c r="F45" s="25"/>
      <c r="G45" s="25"/>
      <c r="H45" s="37" t="s">
        <v>49</v>
      </c>
      <c r="I45" s="28" t="s">
        <v>75</v>
      </c>
      <c r="K45" s="30" t="s">
        <v>48</v>
      </c>
      <c r="L45" s="30"/>
      <c r="M45" s="30"/>
      <c r="N45" s="30"/>
      <c r="O45" s="31" t="s">
        <v>49</v>
      </c>
      <c r="P45" s="28" t="s">
        <v>50</v>
      </c>
    </row>
    <row r="46" spans="4:20">
      <c r="D46" s="1" t="s">
        <v>10</v>
      </c>
      <c r="E46" s="1" t="s">
        <v>15</v>
      </c>
      <c r="F46" s="1" t="s">
        <v>76</v>
      </c>
      <c r="G46" s="1" t="s">
        <v>77</v>
      </c>
      <c r="H46" s="38">
        <v>7</v>
      </c>
      <c r="I46" s="29">
        <f>H46/20</f>
        <v>0.35</v>
      </c>
      <c r="K46" s="29" t="s">
        <v>10</v>
      </c>
      <c r="L46" s="29" t="s">
        <v>15</v>
      </c>
      <c r="M46" s="29" t="s">
        <v>76</v>
      </c>
      <c r="N46" s="29" t="s">
        <v>77</v>
      </c>
      <c r="O46" s="29">
        <v>7</v>
      </c>
      <c r="P46" s="29">
        <f>O46/20</f>
        <v>0.35</v>
      </c>
    </row>
    <row r="50" spans="4:16">
      <c r="D50" s="26" t="s">
        <v>78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3"/>
    </row>
  </sheetData>
  <mergeCells count="12">
    <mergeCell ref="Q25:T25"/>
    <mergeCell ref="D33:F33"/>
    <mergeCell ref="J33:L33"/>
    <mergeCell ref="J23:L23"/>
    <mergeCell ref="J32:N32"/>
    <mergeCell ref="D23:F23"/>
    <mergeCell ref="D32:H32"/>
    <mergeCell ref="K45:N45"/>
    <mergeCell ref="D50:O50"/>
    <mergeCell ref="D44:I44"/>
    <mergeCell ref="D45:G45"/>
    <mergeCell ref="K44:P44"/>
  </mergeCells>
  <phoneticPr fontId="1" type="noConversion"/>
  <conditionalFormatting sqref="K2:P21">
    <cfRule type="cellIs" dxfId="36" priority="7" operator="equal">
      <formula>$N$6</formula>
    </cfRule>
    <cfRule type="cellIs" dxfId="35" priority="13" operator="equal">
      <formula>$K$3</formula>
    </cfRule>
    <cfRule type="containsText" dxfId="34" priority="14" operator="containsText" text="Blouse">
      <formula>NOT(ISERROR(SEARCH("Blouse",K2)))</formula>
    </cfRule>
  </conditionalFormatting>
  <conditionalFormatting sqref="A25:A29 R2:XFD21 A2:P21 A1:XFD1 A34:E36 D37:E39 A37:C1048576 A32:D33 D40:I43 J37:M43 I32:J32 G33:J33 C25:F29 D46:F46 D44:D45 H45:H46 A22:XFD22 J44:J46 K46:M46 K44:K45 D50 D51:Q1048576 Q50 Q37 R34:T38 L26:L29 J23 M23:XFD23 O45:P46 A24:F24 F26:F30 A23:D23 G34:K39 A30:P31 O32:P32 D48:Q49 D47:P47 N40:P43 R48:XFD1048576 M33:P39 W30:XFD47 I29:P29 Q42:U42 Q39:T39 J24:XFD24 J25:P28 V25:XFD29 V29:V42 Q26:T33 Q25">
    <cfRule type="cellIs" dxfId="33" priority="3" operator="equal">
      <formula>$L$3</formula>
    </cfRule>
  </conditionalFormatting>
  <conditionalFormatting sqref="A1:XFD1 A2:P21 R2:XFD21 A22:XFD22 A23:D23 M23:XFD23 A32:D32 A44:K44 G23:J23 A45:H46 I32:J32 O32:P32 A24:XFD24 A25:P31 A48:XFD1048576 A47:P47 J45:P46 A33:P43 W25:XFD47 Q42:V42 V25:V41 Q26:T39 Q25">
    <cfRule type="containsText" dxfId="32" priority="1" operator="containsText" text="Shorts">
      <formula>NOT(ISERROR(SEARCH("Shorts",A1)))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B937A288-7AC1-4139-A8A8-DD4ADCF7F968}">
            <xm:f>NOT(ISERROR(SEARCH($L$6,K2)))</xm:f>
            <xm:f>$L$6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9" operator="containsText" id="{1BFA7178-ED0B-4F98-B4C5-2B5EC4883971}">
            <xm:f>NOT(ISERROR(SEARCH($N$9,K2)))</xm:f>
            <xm:f>$N$9</xm:f>
            <x14:dxf>
              <fill>
                <patternFill>
                  <bgColor rgb="FF00FFFF"/>
                </patternFill>
              </fill>
            </x14:dxf>
          </x14:cfRule>
          <x14:cfRule type="containsText" priority="10" operator="containsText" id="{1AADC7A0-7E76-4F02-8B61-AFA18AAC2019}">
            <xm:f>NOT(ISERROR(SEARCH($L$8,K2)))</xm:f>
            <xm:f>$L$8</xm:f>
            <x14:dxf>
              <fill>
                <patternFill>
                  <bgColor rgb="FFCC00CC"/>
                </patternFill>
              </fill>
            </x14:dxf>
          </x14:cfRule>
          <x14:cfRule type="containsText" priority="11" operator="containsText" id="{D4ED978F-33B0-492E-9FE1-C3E1CEE276F7}">
            <xm:f>NOT(ISERROR(SEARCH($L$3,K2)))</xm:f>
            <xm:f>$L$3</xm:f>
            <x14:dxf>
              <fill>
                <patternFill>
                  <bgColor rgb="FF7030A0"/>
                </patternFill>
              </fill>
            </x14:dxf>
          </x14:cfRule>
          <x14:cfRule type="containsText" priority="12" operator="containsText" id="{22C2F5EB-1437-4D74-8B0A-FE0BF8AE6418}">
            <xm:f>NOT(ISERROR(SEARCH($K$4,K2)))</xm:f>
            <xm:f>$K$4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K2:P21</xm:sqref>
        </x14:conditionalFormatting>
        <x14:conditionalFormatting xmlns:xm="http://schemas.microsoft.com/office/excel/2006/main">
          <x14:cfRule type="containsText" priority="6" operator="containsText" id="{EC37975F-F9FC-4DF9-B9E8-761F6EEB2027}">
            <xm:f>NOT(ISERROR(SEARCH($K$2,A1)))</xm:f>
            <xm:f>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A25:A29 R2:XFD21 A2:P21 A1:XFD1 A34:E36 D37:E39 A37:C1048576 A32:D33 D40:I43 J37:M43 I32:J32 G33:J33 C25:F29 D46:F46 D44:D45 H45:H46 A22:XFD22 J44:J46 K46:M46 K44:K45 D50 D51:Q1048576 Q50 Q37 R34:T38 L26:L29 J23 M23:XFD23 O45:P46 A24:F24 F26:F30 A23:D23 G34:K39 A30:P31 O32:P32 D48:Q49 D47:P47 N40:P43 R48:XFD1048576 M33:P39 W30:XFD47 I29:P29 Q42:U42 Q39:T39 J24:XFD24 J25:P28 V25:XFD29 V29:V42 Q26:T33 Q25</xm:sqref>
        </x14:conditionalFormatting>
        <x14:conditionalFormatting xmlns:xm="http://schemas.microsoft.com/office/excel/2006/main">
          <x14:cfRule type="containsText" priority="5" operator="containsText" id="{6E77F9EF-7117-4CB5-9A2D-19E477061C3F}">
            <xm:f>NOT(ISERROR(SEARCH($K$3,A1)))</xm:f>
            <xm:f>$K$3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A25:A29 A1:XFD1 A34:E36 D37:E39 A37:C1048576 A32:D33 D40:I43 J37:M43 I32:J32 G33:J33 C25:F29 A2:P21 R2:XFD21 D46:F46 D44:D45 H45:H46 A22:XFD22 J44:J46 K46:M46 K44:K45 D50 D51:Q1048576 Q50 Q37 R34:T38 L26:L29 J23 M23:XFD23 O45:P46 A24:F24 F26:F30 A23:D23 G34:K39 A30:P31 O32:P32 D48:Q49 D47:P47 N40:P43 R48:XFD1048576 M33:P39 W30:XFD47 I29:P29 Q42:U42 Q39:T39 J24:XFD24 J25:P28 V25:XFD29 V29:V42 Q26:T33 Q25</xm:sqref>
        </x14:conditionalFormatting>
        <x14:conditionalFormatting xmlns:xm="http://schemas.microsoft.com/office/excel/2006/main">
          <x14:cfRule type="containsText" priority="4" operator="containsText" id="{7C290B0C-615A-4474-AB2E-856F9D0BB0CA}">
            <xm:f>NOT(ISERROR(SEARCH($K$4,A1)))</xm:f>
            <xm:f>$K$4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A25:A29 R2:XFD21 A2:P21 A1:XFD1 A34:E36 D37:E39 A37:C1048576 A32:D33 D40:I43 J37:M43 I32:J32 G33:J33 C25:F29 D46:F46 D44:D45 H45:H46 A22:XFD22 J44:J46 K46:M46 K44:K45 D50 D51:Q1048576 Q50 Q37 R34:T38 L26:L29 J23 M23:XFD23 O45:P46 A24:F24 F26:F30 A23:D23 G34:K39 A30:P31 O32:P32 D48:Q49 D47:P47 N40:P43 R48:XFD1048576 M33:P39 W30:XFD47 I29:P29 Q42:U42 Q39:T39 J24:XFD24 J25:P28 V25:XFD29 V29:V42 Q26:T33 Q25</xm:sqref>
        </x14:conditionalFormatting>
        <x14:conditionalFormatting xmlns:xm="http://schemas.microsoft.com/office/excel/2006/main">
          <x14:cfRule type="containsText" priority="2" operator="containsText" id="{2FB17AA9-F8A8-46A2-A5E1-8C95363AAD6B}">
            <xm:f>NOT(ISERROR(SEARCH($N$9,A1)))</xm:f>
            <xm:f>$N$9</xm:f>
            <x14:dxf>
              <fill>
                <patternFill>
                  <bgColor theme="4" tint="0.59996337778862885"/>
                </patternFill>
              </fill>
            </x14:dxf>
          </x14:cfRule>
          <xm:sqref>A25:A29 R2:XFD21 A2:P21 A1:XFD1 A34:E36 D37:E39 A37:C1048576 A32:D33 D40:I43 J37:M43 I32:J32 G33:J33 C25:F29 D46:F46 D44:D45 H45:H46 A22:XFD22 J44:J46 K46:M46 K44:K45 D50 D51:Q1048576 Q50 Q37 R34:T38 L26:L29 J23 M23:XFD23 O45:P46 A24:F24 F26:F30 A23:D23 G34:K39 A30:P31 O32:P32 D48:Q49 D47:P47 N40:P43 R48:XFD1048576 M33:P39 W30:XFD47 I29:P29 Q42:U42 Q39:T39 J24:XFD24 J25:P28 V25:XFD29 V29:V42 Q26:T33 Q25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2814-A334-4EAC-9167-FC69B43D6BC0}">
  <dimension ref="A1:Q46"/>
  <sheetViews>
    <sheetView topLeftCell="A11" zoomScale="70" zoomScaleNormal="70" workbookViewId="0">
      <selection activeCell="O30" sqref="O30"/>
    </sheetView>
  </sheetViews>
  <sheetFormatPr defaultRowHeight="15"/>
  <cols>
    <col min="2" max="2" width="30.28515625" bestFit="1" customWidth="1"/>
    <col min="3" max="3" width="11.42578125" bestFit="1" customWidth="1"/>
    <col min="5" max="5" width="12.42578125" bestFit="1" customWidth="1"/>
    <col min="15" max="15" width="32.140625" bestFit="1" customWidth="1"/>
  </cols>
  <sheetData>
    <row r="1" spans="1:17">
      <c r="A1" s="4"/>
      <c r="B1" s="4"/>
      <c r="C1" s="4"/>
      <c r="D1" s="4"/>
      <c r="E1" s="4"/>
      <c r="F1" s="4"/>
      <c r="G1" s="4"/>
      <c r="H1" s="4"/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</row>
    <row r="2" spans="1:17">
      <c r="A2" s="4"/>
      <c r="B2" s="4"/>
      <c r="C2" s="4"/>
      <c r="D2" s="4"/>
      <c r="E2" s="4"/>
      <c r="F2" s="4"/>
      <c r="G2" s="4"/>
      <c r="H2" s="4"/>
      <c r="I2" s="2" t="s">
        <v>7</v>
      </c>
      <c r="J2" s="2" t="s">
        <v>8</v>
      </c>
      <c r="K2" s="2"/>
      <c r="L2" s="2"/>
      <c r="M2" s="2"/>
      <c r="N2" s="2"/>
      <c r="O2" s="1" t="s">
        <v>8</v>
      </c>
      <c r="Q2" t="str">
        <f>_xlfn.CONCAT("{",O2,"}")</f>
        <v>{Blouse}</v>
      </c>
    </row>
    <row r="3" spans="1:17">
      <c r="A3" s="4"/>
      <c r="B3" s="4"/>
      <c r="C3" s="4"/>
      <c r="D3" s="4"/>
      <c r="E3" s="4"/>
      <c r="F3" s="4"/>
      <c r="G3" s="4"/>
      <c r="H3" s="4"/>
      <c r="I3" s="2" t="s">
        <v>9</v>
      </c>
      <c r="J3" s="2" t="s">
        <v>10</v>
      </c>
      <c r="K3" s="2" t="s">
        <v>11</v>
      </c>
      <c r="L3" s="2" t="s">
        <v>12</v>
      </c>
      <c r="M3" s="2"/>
      <c r="N3" s="2"/>
      <c r="O3" s="19" t="s">
        <v>13</v>
      </c>
      <c r="Q3" t="str">
        <f t="shared" ref="Q3:Q21" si="0">_xlfn.CONCAT("{",O3,"}")</f>
        <v>{Shoes,Skirt,TShirt}</v>
      </c>
    </row>
    <row r="4" spans="1:17">
      <c r="A4" s="4"/>
      <c r="B4" s="4"/>
      <c r="C4" s="4"/>
      <c r="D4" s="4"/>
      <c r="E4" s="4"/>
      <c r="F4" s="4"/>
      <c r="G4" s="4"/>
      <c r="H4" s="4"/>
      <c r="I4" s="2" t="s">
        <v>14</v>
      </c>
      <c r="J4" s="2" t="s">
        <v>15</v>
      </c>
      <c r="K4" s="2" t="s">
        <v>12</v>
      </c>
      <c r="L4" s="2"/>
      <c r="M4" s="2"/>
      <c r="N4" s="2"/>
      <c r="O4" s="19" t="s">
        <v>16</v>
      </c>
      <c r="Q4" t="str">
        <f t="shared" si="0"/>
        <v>{Jeans,TShirt}</v>
      </c>
    </row>
    <row r="5" spans="1:17">
      <c r="A5" s="4"/>
      <c r="B5" s="4"/>
      <c r="C5" s="4"/>
      <c r="D5" s="4"/>
      <c r="E5" s="4"/>
      <c r="F5" s="4"/>
      <c r="G5" s="4"/>
      <c r="H5" s="4"/>
      <c r="I5" s="2" t="s">
        <v>17</v>
      </c>
      <c r="J5" s="2" t="s">
        <v>15</v>
      </c>
      <c r="K5" s="2" t="s">
        <v>10</v>
      </c>
      <c r="L5" s="2" t="s">
        <v>12</v>
      </c>
      <c r="M5" s="2"/>
      <c r="N5" s="2"/>
      <c r="O5" s="19" t="s">
        <v>18</v>
      </c>
      <c r="Q5" t="str">
        <f t="shared" si="0"/>
        <v>{Jeans,Shoes,TShirt}</v>
      </c>
    </row>
    <row r="6" spans="1:17">
      <c r="A6" s="4"/>
      <c r="B6" s="4"/>
      <c r="C6" s="4"/>
      <c r="D6" s="4"/>
      <c r="E6" s="4"/>
      <c r="F6" s="4"/>
      <c r="G6" s="4"/>
      <c r="H6" s="4"/>
      <c r="I6" s="2" t="s">
        <v>19</v>
      </c>
      <c r="J6" s="2" t="s">
        <v>15</v>
      </c>
      <c r="K6" s="2" t="s">
        <v>20</v>
      </c>
      <c r="L6" s="2"/>
      <c r="M6" s="2"/>
      <c r="N6" s="2"/>
      <c r="O6" s="19" t="s">
        <v>21</v>
      </c>
      <c r="Q6" t="str">
        <f t="shared" si="0"/>
        <v>{Jeans,Shorts}</v>
      </c>
    </row>
    <row r="7" spans="1:17">
      <c r="A7" s="4"/>
      <c r="B7" s="4"/>
      <c r="C7" s="4"/>
      <c r="D7" s="4"/>
      <c r="E7" s="4"/>
      <c r="F7" s="4"/>
      <c r="G7" s="4"/>
      <c r="H7" s="4"/>
      <c r="I7" s="2" t="s">
        <v>22</v>
      </c>
      <c r="J7" s="2" t="s">
        <v>10</v>
      </c>
      <c r="K7" s="2" t="s">
        <v>12</v>
      </c>
      <c r="L7" s="2"/>
      <c r="M7" s="2"/>
      <c r="N7" s="2"/>
      <c r="O7" s="19" t="s">
        <v>23</v>
      </c>
      <c r="Q7" t="str">
        <f t="shared" si="0"/>
        <v>{Shoes,TShirt}</v>
      </c>
    </row>
    <row r="8" spans="1:17">
      <c r="A8" s="4"/>
      <c r="B8" s="4"/>
      <c r="C8" s="4"/>
      <c r="D8" s="4"/>
      <c r="E8" s="4"/>
      <c r="F8" s="4"/>
      <c r="G8" s="4"/>
      <c r="H8" s="4"/>
      <c r="I8" s="2" t="s">
        <v>24</v>
      </c>
      <c r="J8" s="2" t="s">
        <v>15</v>
      </c>
      <c r="K8" s="2" t="s">
        <v>11</v>
      </c>
      <c r="L8" s="2"/>
      <c r="M8" s="2"/>
      <c r="N8" s="2"/>
      <c r="O8" s="19" t="s">
        <v>25</v>
      </c>
      <c r="Q8" t="str">
        <f t="shared" si="0"/>
        <v>{Jeans,Skirt}</v>
      </c>
    </row>
    <row r="9" spans="1:17">
      <c r="A9" s="4"/>
      <c r="B9" s="4"/>
      <c r="C9" s="4"/>
      <c r="D9" s="4"/>
      <c r="E9" s="4"/>
      <c r="F9" s="4"/>
      <c r="G9" s="4"/>
      <c r="H9" s="4"/>
      <c r="I9" s="2" t="s">
        <v>26</v>
      </c>
      <c r="J9" s="2" t="s">
        <v>15</v>
      </c>
      <c r="K9" s="2" t="s">
        <v>10</v>
      </c>
      <c r="L9" s="2" t="s">
        <v>20</v>
      </c>
      <c r="M9" s="2" t="s">
        <v>12</v>
      </c>
      <c r="N9" s="2"/>
      <c r="O9" s="19" t="s">
        <v>27</v>
      </c>
      <c r="Q9" t="str">
        <f t="shared" si="0"/>
        <v>{Jeans,Shoes,Shorts,TShirt}</v>
      </c>
    </row>
    <row r="10" spans="1:17">
      <c r="A10" s="4"/>
      <c r="B10" s="4"/>
      <c r="C10" s="4"/>
      <c r="D10" s="4"/>
      <c r="E10" s="4"/>
      <c r="F10" s="4"/>
      <c r="G10" s="4"/>
      <c r="H10" s="4"/>
      <c r="I10" s="2" t="s">
        <v>28</v>
      </c>
      <c r="J10" s="2" t="s">
        <v>15</v>
      </c>
      <c r="K10" s="2"/>
      <c r="L10" s="2"/>
      <c r="M10" s="2"/>
      <c r="N10" s="2"/>
      <c r="O10" s="19" t="s">
        <v>15</v>
      </c>
      <c r="Q10" t="str">
        <f t="shared" si="0"/>
        <v>{Jeans}</v>
      </c>
    </row>
    <row r="11" spans="1:17">
      <c r="A11" s="4"/>
      <c r="B11" s="4"/>
      <c r="C11" s="4"/>
      <c r="D11" s="4"/>
      <c r="E11" s="4"/>
      <c r="F11" s="4"/>
      <c r="G11" s="4"/>
      <c r="H11" s="4"/>
      <c r="I11" s="2" t="s">
        <v>29</v>
      </c>
      <c r="J11" s="2" t="s">
        <v>15</v>
      </c>
      <c r="K11" s="2" t="s">
        <v>10</v>
      </c>
      <c r="L11" s="2" t="s">
        <v>12</v>
      </c>
      <c r="M11" s="2"/>
      <c r="N11" s="2"/>
      <c r="O11" s="19" t="s">
        <v>18</v>
      </c>
      <c r="Q11" t="str">
        <f t="shared" si="0"/>
        <v>{Jeans,Shoes,TShirt}</v>
      </c>
    </row>
    <row r="12" spans="1:17">
      <c r="A12" s="4"/>
      <c r="B12" s="4"/>
      <c r="C12" s="4"/>
      <c r="D12" s="4"/>
      <c r="E12" s="4"/>
      <c r="F12" s="4"/>
      <c r="G12" s="4"/>
      <c r="H12" s="4"/>
      <c r="I12" s="2" t="s">
        <v>30</v>
      </c>
      <c r="J12" s="2" t="s">
        <v>12</v>
      </c>
      <c r="K12" s="2"/>
      <c r="L12" s="2"/>
      <c r="M12" s="2"/>
      <c r="N12" s="2"/>
      <c r="O12" s="19" t="s">
        <v>12</v>
      </c>
      <c r="Q12" t="str">
        <f t="shared" si="0"/>
        <v>{TShirt}</v>
      </c>
    </row>
    <row r="13" spans="1:17">
      <c r="A13" s="4"/>
      <c r="B13" s="4"/>
      <c r="C13" s="4"/>
      <c r="D13" s="4"/>
      <c r="E13" s="4"/>
      <c r="F13" s="4"/>
      <c r="G13" s="4"/>
      <c r="H13" s="4"/>
      <c r="I13" s="2" t="s">
        <v>31</v>
      </c>
      <c r="J13" s="2" t="s">
        <v>8</v>
      </c>
      <c r="K13" s="2" t="s">
        <v>15</v>
      </c>
      <c r="L13" s="2" t="s">
        <v>10</v>
      </c>
      <c r="M13" s="2" t="s">
        <v>11</v>
      </c>
      <c r="N13" s="2" t="s">
        <v>12</v>
      </c>
      <c r="O13" s="19" t="s">
        <v>32</v>
      </c>
      <c r="Q13" t="str">
        <f t="shared" si="0"/>
        <v>{Blouse,Jeans,Shoes,Skirt,TShirt}</v>
      </c>
    </row>
    <row r="14" spans="1:17">
      <c r="A14" s="4"/>
      <c r="B14" s="4"/>
      <c r="C14" s="4"/>
      <c r="D14" s="4"/>
      <c r="E14" s="4"/>
      <c r="F14" s="4"/>
      <c r="G14" s="4"/>
      <c r="H14" s="4"/>
      <c r="I14" s="2" t="s">
        <v>33</v>
      </c>
      <c r="J14" s="2" t="s">
        <v>15</v>
      </c>
      <c r="K14" s="2" t="s">
        <v>10</v>
      </c>
      <c r="L14" s="2" t="s">
        <v>20</v>
      </c>
      <c r="M14" s="2" t="s">
        <v>12</v>
      </c>
      <c r="N14" s="2"/>
      <c r="O14" s="19" t="s">
        <v>27</v>
      </c>
      <c r="Q14" t="str">
        <f t="shared" si="0"/>
        <v>{Jeans,Shoes,Shorts,TShirt}</v>
      </c>
    </row>
    <row r="15" spans="1:17">
      <c r="A15" s="4"/>
      <c r="B15" s="4"/>
      <c r="C15" s="4"/>
      <c r="D15" s="4"/>
      <c r="E15" s="4"/>
      <c r="F15" s="4"/>
      <c r="G15" s="4"/>
      <c r="H15" s="4"/>
      <c r="I15" s="2" t="s">
        <v>34</v>
      </c>
      <c r="J15" s="2" t="s">
        <v>10</v>
      </c>
      <c r="K15" s="2" t="s">
        <v>11</v>
      </c>
      <c r="L15" s="2" t="s">
        <v>12</v>
      </c>
      <c r="M15" s="2"/>
      <c r="N15" s="2"/>
      <c r="O15" s="19" t="s">
        <v>13</v>
      </c>
      <c r="Q15" t="str">
        <f t="shared" si="0"/>
        <v>{Shoes,Skirt,TShirt}</v>
      </c>
    </row>
    <row r="16" spans="1:17">
      <c r="A16" s="4"/>
      <c r="B16" s="4"/>
      <c r="C16" s="4"/>
      <c r="D16" s="4"/>
      <c r="E16" s="4"/>
      <c r="F16" s="4"/>
      <c r="G16" s="4"/>
      <c r="H16" s="4"/>
      <c r="I16" s="2" t="s">
        <v>35</v>
      </c>
      <c r="J16" s="2" t="s">
        <v>15</v>
      </c>
      <c r="K16" s="2" t="s">
        <v>12</v>
      </c>
      <c r="L16" s="2"/>
      <c r="M16" s="2"/>
      <c r="N16" s="2"/>
      <c r="O16" s="19" t="s">
        <v>16</v>
      </c>
      <c r="Q16" t="str">
        <f t="shared" si="0"/>
        <v>{Jeans,TShirt}</v>
      </c>
    </row>
    <row r="17" spans="1:17">
      <c r="A17" s="4"/>
      <c r="B17" s="4"/>
      <c r="C17" s="4"/>
      <c r="D17" s="4"/>
      <c r="E17" s="4"/>
      <c r="F17" s="4"/>
      <c r="G17" s="4"/>
      <c r="H17" s="4"/>
      <c r="I17" s="2" t="s">
        <v>36</v>
      </c>
      <c r="J17" s="2" t="s">
        <v>11</v>
      </c>
      <c r="K17" s="2" t="s">
        <v>12</v>
      </c>
      <c r="L17" s="2"/>
      <c r="M17" s="2"/>
      <c r="N17" s="2"/>
      <c r="O17" s="19" t="s">
        <v>37</v>
      </c>
      <c r="Q17" t="str">
        <f t="shared" si="0"/>
        <v>{Skirt,TShirt}</v>
      </c>
    </row>
    <row r="18" spans="1:17">
      <c r="A18" s="4"/>
      <c r="B18" s="4"/>
      <c r="C18" s="4"/>
      <c r="D18" s="4"/>
      <c r="E18" s="4"/>
      <c r="F18" s="4"/>
      <c r="G18" s="4"/>
      <c r="H18" s="4"/>
      <c r="I18" s="2" t="s">
        <v>38</v>
      </c>
      <c r="J18" s="2" t="s">
        <v>8</v>
      </c>
      <c r="K18" s="2" t="s">
        <v>15</v>
      </c>
      <c r="L18" s="2" t="s">
        <v>11</v>
      </c>
      <c r="M18" s="2"/>
      <c r="N18" s="2"/>
      <c r="O18" s="19" t="s">
        <v>39</v>
      </c>
      <c r="Q18" t="str">
        <f t="shared" si="0"/>
        <v>{Blouse,Jeans,Skirt}</v>
      </c>
    </row>
    <row r="19" spans="1:17">
      <c r="A19" s="4"/>
      <c r="B19" s="4"/>
      <c r="C19" s="4"/>
      <c r="D19" s="4"/>
      <c r="E19" s="4"/>
      <c r="F19" s="4"/>
      <c r="G19" s="4"/>
      <c r="H19" s="4"/>
      <c r="I19" s="2" t="s">
        <v>40</v>
      </c>
      <c r="J19" s="2" t="s">
        <v>15</v>
      </c>
      <c r="K19" s="2" t="s">
        <v>10</v>
      </c>
      <c r="L19" s="2" t="s">
        <v>20</v>
      </c>
      <c r="M19" s="2" t="s">
        <v>12</v>
      </c>
      <c r="N19" s="2"/>
      <c r="O19" s="19" t="s">
        <v>27</v>
      </c>
      <c r="Q19" t="str">
        <f t="shared" si="0"/>
        <v>{Jeans,Shoes,Shorts,TShirt}</v>
      </c>
    </row>
    <row r="20" spans="1:17">
      <c r="A20" s="4"/>
      <c r="B20" s="4"/>
      <c r="C20" s="4"/>
      <c r="D20" s="4"/>
      <c r="E20" s="4"/>
      <c r="F20" s="4"/>
      <c r="G20" s="4"/>
      <c r="H20" s="4"/>
      <c r="I20" s="2" t="s">
        <v>41</v>
      </c>
      <c r="J20" s="2" t="s">
        <v>15</v>
      </c>
      <c r="K20" s="2"/>
      <c r="L20" s="2"/>
      <c r="M20" s="2"/>
      <c r="N20" s="2"/>
      <c r="O20" s="19" t="s">
        <v>15</v>
      </c>
      <c r="Q20" t="str">
        <f t="shared" si="0"/>
        <v>{Jeans}</v>
      </c>
    </row>
    <row r="21" spans="1:17">
      <c r="A21" s="4"/>
      <c r="B21" s="13" t="s">
        <v>42</v>
      </c>
      <c r="C21" s="13">
        <v>6</v>
      </c>
      <c r="D21" s="4"/>
      <c r="E21" s="4"/>
      <c r="F21" s="4"/>
      <c r="G21" s="4"/>
      <c r="H21" s="4"/>
      <c r="I21" s="2" t="s">
        <v>43</v>
      </c>
      <c r="J21" s="2" t="s">
        <v>15</v>
      </c>
      <c r="K21" s="2" t="s">
        <v>10</v>
      </c>
      <c r="L21" s="2" t="s">
        <v>20</v>
      </c>
      <c r="M21" s="2" t="s">
        <v>12</v>
      </c>
      <c r="N21" s="2"/>
      <c r="O21" s="19" t="s">
        <v>27</v>
      </c>
      <c r="Q21" t="str">
        <f t="shared" si="0"/>
        <v>{Jeans,Shoes,Shorts,TShirt}</v>
      </c>
    </row>
    <row r="22" spans="1:17">
      <c r="A22" s="4"/>
      <c r="B22" s="13" t="s">
        <v>44</v>
      </c>
      <c r="C22" s="14">
        <v>0.5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7">
      <c r="A23" s="4"/>
      <c r="B23" s="4"/>
      <c r="C23" s="4"/>
      <c r="D23" s="25" t="s">
        <v>45</v>
      </c>
      <c r="E23" s="25"/>
      <c r="F23" s="4"/>
      <c r="G23" s="4"/>
      <c r="H23" s="4" t="s">
        <v>79</v>
      </c>
      <c r="I23" s="4"/>
      <c r="J23" s="4"/>
      <c r="K23" s="4"/>
      <c r="L23" s="4"/>
      <c r="N23" s="4"/>
      <c r="O23" s="4"/>
    </row>
    <row r="24" spans="1:17">
      <c r="A24" s="4"/>
      <c r="B24" s="6" t="s">
        <v>47</v>
      </c>
      <c r="C24" s="4"/>
      <c r="D24" s="7" t="s">
        <v>48</v>
      </c>
      <c r="E24" s="7" t="s">
        <v>49</v>
      </c>
      <c r="F24" s="4"/>
      <c r="G24" s="4"/>
      <c r="H24" s="4" t="s">
        <v>48</v>
      </c>
      <c r="I24" s="4" t="s">
        <v>49</v>
      </c>
      <c r="J24" s="4"/>
      <c r="K24" s="4"/>
      <c r="L24" s="4"/>
      <c r="M24" s="4"/>
      <c r="N24" s="4"/>
      <c r="O24" s="4"/>
    </row>
    <row r="25" spans="1:17">
      <c r="A25" s="4"/>
      <c r="B25" s="5" t="s">
        <v>8</v>
      </c>
      <c r="C25" s="4"/>
      <c r="D25" s="1" t="s">
        <v>8</v>
      </c>
      <c r="E25" s="15">
        <f>COUNTIF(J2:N21,"Blouse")</f>
        <v>3</v>
      </c>
      <c r="F25" s="4"/>
      <c r="H25" s="18" t="s">
        <v>15</v>
      </c>
      <c r="I25" s="18">
        <v>14</v>
      </c>
      <c r="J25" s="4"/>
      <c r="K25" s="4"/>
      <c r="L25" s="4"/>
      <c r="M25" s="4"/>
      <c r="N25" s="4"/>
      <c r="O25" s="4"/>
    </row>
    <row r="26" spans="1:17">
      <c r="A26" s="4"/>
      <c r="B26" s="5" t="s">
        <v>10</v>
      </c>
      <c r="C26" s="4"/>
      <c r="D26" s="1" t="s">
        <v>10</v>
      </c>
      <c r="E26" s="1">
        <f>COUNTIF(J2:N21,"Shoes")</f>
        <v>10</v>
      </c>
      <c r="F26" s="4"/>
      <c r="H26" s="18" t="s">
        <v>12</v>
      </c>
      <c r="I26" s="18">
        <v>14</v>
      </c>
      <c r="J26" s="4"/>
      <c r="K26" s="4"/>
      <c r="L26" s="4"/>
      <c r="M26" s="4"/>
      <c r="N26" s="4"/>
      <c r="O26" s="4"/>
    </row>
    <row r="27" spans="1:17">
      <c r="A27" s="4"/>
      <c r="B27" s="5" t="s">
        <v>15</v>
      </c>
      <c r="C27" s="4"/>
      <c r="D27" s="1" t="s">
        <v>15</v>
      </c>
      <c r="E27" s="1">
        <f>COUNTIF(J2:N21,"Jeans")</f>
        <v>14</v>
      </c>
      <c r="F27" s="4"/>
      <c r="H27" s="18" t="s">
        <v>10</v>
      </c>
      <c r="I27" s="18">
        <v>10</v>
      </c>
      <c r="J27" s="4"/>
      <c r="K27" s="4"/>
      <c r="L27" s="4"/>
      <c r="M27" s="4"/>
      <c r="N27" s="4"/>
      <c r="O27" s="4"/>
    </row>
    <row r="28" spans="1:17">
      <c r="A28" s="4"/>
      <c r="B28" s="5" t="s">
        <v>12</v>
      </c>
      <c r="C28" s="4"/>
      <c r="D28" s="1" t="s">
        <v>12</v>
      </c>
      <c r="E28" s="1">
        <f>COUNTIF(J2:N21,"Tshirt")</f>
        <v>14</v>
      </c>
      <c r="F28" s="4"/>
      <c r="H28" s="18" t="s">
        <v>11</v>
      </c>
      <c r="I28" s="18">
        <v>6</v>
      </c>
      <c r="J28" s="4"/>
      <c r="K28" s="4"/>
      <c r="L28" s="4"/>
      <c r="M28" s="4"/>
      <c r="N28" s="4"/>
      <c r="O28" s="4"/>
    </row>
    <row r="29" spans="1:17">
      <c r="A29" s="4"/>
      <c r="B29" s="5" t="s">
        <v>11</v>
      </c>
      <c r="C29" s="4"/>
      <c r="D29" s="1" t="s">
        <v>11</v>
      </c>
      <c r="E29" s="1">
        <f>COUNTIF(J2:N21,"Skirt")</f>
        <v>6</v>
      </c>
      <c r="F29" s="4"/>
      <c r="H29" s="16" t="s">
        <v>8</v>
      </c>
      <c r="I29" s="17">
        <v>3</v>
      </c>
      <c r="J29" s="4"/>
      <c r="K29" s="4"/>
      <c r="L29" s="4"/>
      <c r="M29" s="4"/>
      <c r="N29" s="4"/>
      <c r="O29" s="4"/>
    </row>
    <row r="30" spans="1:17">
      <c r="A30" s="4"/>
      <c r="B30" s="4"/>
      <c r="C30" s="4"/>
      <c r="D30" s="1" t="s">
        <v>20</v>
      </c>
      <c r="E30" s="1">
        <v>5</v>
      </c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7">
      <c r="B32" s="20" t="s">
        <v>80</v>
      </c>
      <c r="C32" s="20" t="s">
        <v>81</v>
      </c>
    </row>
    <row r="33" spans="2:13">
      <c r="B33" s="21" t="s">
        <v>82</v>
      </c>
      <c r="C33" s="22">
        <v>1</v>
      </c>
    </row>
    <row r="34" spans="2:13">
      <c r="B34" s="21" t="s">
        <v>83</v>
      </c>
      <c r="C34" s="22">
        <v>7</v>
      </c>
      <c r="J34" s="9" t="s">
        <v>84</v>
      </c>
    </row>
    <row r="35" spans="2:13">
      <c r="B35" s="21" t="s">
        <v>85</v>
      </c>
      <c r="C35" s="22">
        <v>9</v>
      </c>
    </row>
    <row r="36" spans="2:13">
      <c r="B36" s="21" t="s">
        <v>86</v>
      </c>
      <c r="C36" s="22">
        <v>2</v>
      </c>
    </row>
    <row r="37" spans="2:13">
      <c r="B37" s="21" t="s">
        <v>87</v>
      </c>
      <c r="C37" s="22">
        <v>2</v>
      </c>
      <c r="H37" t="s">
        <v>88</v>
      </c>
      <c r="L37" t="s">
        <v>89</v>
      </c>
    </row>
    <row r="38" spans="2:13">
      <c r="B38" s="21" t="s">
        <v>90</v>
      </c>
      <c r="C38" s="22">
        <v>3</v>
      </c>
    </row>
    <row r="39" spans="2:13">
      <c r="B39" s="21" t="s">
        <v>91</v>
      </c>
      <c r="C39" s="22">
        <v>1</v>
      </c>
    </row>
    <row r="40" spans="2:13">
      <c r="G40" t="s">
        <v>92</v>
      </c>
      <c r="I40" t="s">
        <v>93</v>
      </c>
      <c r="K40" t="s">
        <v>94</v>
      </c>
      <c r="M40" t="s">
        <v>95</v>
      </c>
    </row>
    <row r="43" spans="2:13">
      <c r="F43" t="s">
        <v>96</v>
      </c>
      <c r="J43" t="s">
        <v>93</v>
      </c>
    </row>
    <row r="46" spans="2:13">
      <c r="E46" t="s">
        <v>95</v>
      </c>
    </row>
  </sheetData>
  <sortState xmlns:xlrd2="http://schemas.microsoft.com/office/spreadsheetml/2017/richdata2" ref="H24:I29">
    <sortCondition descending="1" ref="I29"/>
  </sortState>
  <mergeCells count="1">
    <mergeCell ref="D23:E23"/>
  </mergeCells>
  <conditionalFormatting sqref="J2:N21">
    <cfRule type="cellIs" dxfId="22" priority="16" operator="equal">
      <formula>$M$6</formula>
    </cfRule>
    <cfRule type="cellIs" dxfId="21" priority="22" operator="equal">
      <formula>$J$3</formula>
    </cfRule>
    <cfRule type="containsText" dxfId="20" priority="23" operator="containsText" text="Blouse">
      <formula>NOT(ISERROR(SEARCH("Blouse",J2)))</formula>
    </cfRule>
  </conditionalFormatting>
  <conditionalFormatting sqref="A30:O31 A25:A29 A2:N21 A1:O1 C25:F29 A22:O22 A23:F24 I24:O29 I23:L23 N23:O23">
    <cfRule type="cellIs" dxfId="19" priority="12" operator="equal">
      <formula>$K$3</formula>
    </cfRule>
  </conditionalFormatting>
  <conditionalFormatting sqref="J34">
    <cfRule type="cellIs" dxfId="18" priority="7" operator="equal">
      <formula>$K$3</formula>
    </cfRule>
  </conditionalFormatting>
  <conditionalFormatting sqref="A1:XFD2 A22:XFD31 A3:N21 A86:XFD1048576 M49:XFD85 A40:XFD48 A32:A39 D32:XFD39 P3:XFD21">
    <cfRule type="containsText" dxfId="17" priority="1" operator="containsText" text="Skirt">
      <formula>NOT(ISERROR(SEARCH("Skirt",A1)))</formula>
    </cfRule>
    <cfRule type="containsText" dxfId="16" priority="2" operator="containsText" text="Shoes">
      <formula>NOT(ISERROR(SEARCH("Shoes",A1)))</formula>
    </cfRule>
    <cfRule type="containsText" dxfId="15" priority="3" operator="containsText" text="TShirt">
      <formula>NOT(ISERROR(SEARCH("TShirt",A1)))</formula>
    </cfRule>
    <cfRule type="containsText" dxfId="14" priority="4" operator="containsText" text="TShist">
      <formula>NOT(ISERROR(SEARCH("TShist",A1)))</formula>
    </cfRule>
    <cfRule type="containsText" dxfId="13" priority="5" operator="containsText" text="Jeans">
      <formula>NOT(ISERROR(SEARCH("Jeans",A1)))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0BF403CA-08CE-4417-8DBA-3CC45507D813}">
            <xm:f>NOT(ISERROR(SEARCH($K$6,J2)))</xm:f>
            <xm:f>$K$6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8" operator="containsText" id="{63FC8612-DB51-4C08-B1F0-7173FC67DB7B}">
            <xm:f>NOT(ISERROR(SEARCH($M$9,J2)))</xm:f>
            <xm:f>$M$9</xm:f>
            <x14:dxf>
              <fill>
                <patternFill>
                  <bgColor rgb="FF00FFFF"/>
                </patternFill>
              </fill>
            </x14:dxf>
          </x14:cfRule>
          <x14:cfRule type="containsText" priority="19" operator="containsText" id="{F1FC63BE-1189-4815-9C57-4CDAE05BCEC7}">
            <xm:f>NOT(ISERROR(SEARCH($K$8,J2)))</xm:f>
            <xm:f>$K$8</xm:f>
            <x14:dxf>
              <fill>
                <patternFill>
                  <bgColor rgb="FFCC00CC"/>
                </patternFill>
              </fill>
            </x14:dxf>
          </x14:cfRule>
          <x14:cfRule type="containsText" priority="20" operator="containsText" id="{F4F15BF1-1EE7-4FBD-95AC-C4CD292874D2}">
            <xm:f>NOT(ISERROR(SEARCH($K$3,J2)))</xm:f>
            <xm:f>$K$3</xm:f>
            <x14:dxf>
              <fill>
                <patternFill>
                  <bgColor rgb="FF7030A0"/>
                </patternFill>
              </fill>
            </x14:dxf>
          </x14:cfRule>
          <x14:cfRule type="containsText" priority="21" operator="containsText" id="{D3BFEBE6-C4D9-476C-A2C9-17DA8E228EB5}">
            <xm:f>NOT(ISERROR(SEARCH($J$4,J2)))</xm:f>
            <xm:f>$J$4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J2:N21</xm:sqref>
        </x14:conditionalFormatting>
        <x14:conditionalFormatting xmlns:xm="http://schemas.microsoft.com/office/excel/2006/main">
          <x14:cfRule type="containsText" priority="15" operator="containsText" id="{9CA79A7F-90E3-4077-9C19-BEAE2AE2F772}">
            <xm:f>NOT(ISERROR(SEARCH($J$2,A1)))</xm:f>
            <xm:f>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A30:O31 A25:A29 A2:N21 A1:O1 C25:F29 A22:O22 A23:F24 I24:O29 I23:L23 N23:O23</xm:sqref>
        </x14:conditionalFormatting>
        <x14:conditionalFormatting xmlns:xm="http://schemas.microsoft.com/office/excel/2006/main">
          <x14:cfRule type="containsText" priority="14" operator="containsText" id="{D9D0B109-E3AD-4AE0-A52F-054F938833AB}">
            <xm:f>NOT(ISERROR(SEARCH($J$3,A1)))</xm:f>
            <xm:f>$J$3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A30:O31 A25:A29 A1:O1 C25:F29 A2:N21 A22:O22 A23:F24 I24:O29 I23:L23 N23:O23</xm:sqref>
        </x14:conditionalFormatting>
        <x14:conditionalFormatting xmlns:xm="http://schemas.microsoft.com/office/excel/2006/main">
          <x14:cfRule type="containsText" priority="13" operator="containsText" id="{73766CA7-960F-4446-B4CD-C72C014006B2}">
            <xm:f>NOT(ISERROR(SEARCH($J$4,A1)))</xm:f>
            <xm:f>$J$4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A30:O31 A25:A29 A2:N21 A1:O1 C25:F29 A22:O22 A23:F24 I24:O29 I23:L23 N23:O23</xm:sqref>
        </x14:conditionalFormatting>
        <x14:conditionalFormatting xmlns:xm="http://schemas.microsoft.com/office/excel/2006/main">
          <x14:cfRule type="containsText" priority="11" operator="containsText" id="{A84BFF94-48DA-4E57-99B4-63D934039B13}">
            <xm:f>NOT(ISERROR(SEARCH($M$9,A1)))</xm:f>
            <xm:f>$M$9</xm:f>
            <x14:dxf>
              <fill>
                <patternFill>
                  <bgColor theme="4" tint="0.59996337778862885"/>
                </patternFill>
              </fill>
            </x14:dxf>
          </x14:cfRule>
          <xm:sqref>A30:O31 A25:A29 A2:N21 A1:O1 C25:F29 A22:O22 A23:F24 I24:O29 I23:L23 N23:O23</xm:sqref>
        </x14:conditionalFormatting>
        <x14:conditionalFormatting xmlns:xm="http://schemas.microsoft.com/office/excel/2006/main">
          <x14:cfRule type="containsText" priority="10" operator="containsText" id="{094079C1-AAE3-4198-B96E-92A7827B3013}">
            <xm:f>NOT(ISERROR(SEARCH($J$2,J34)))</xm:f>
            <xm:f>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containsText" priority="9" operator="containsText" id="{2090BB2B-C5F7-484E-972B-5461C0C7E827}">
            <xm:f>NOT(ISERROR(SEARCH($J$3,J34)))</xm:f>
            <xm:f>$J$3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containsText" priority="8" operator="containsText" id="{33B21D73-EC99-4F2F-AE94-F82ED326A095}">
            <xm:f>NOT(ISERROR(SEARCH($J$4,J34)))</xm:f>
            <xm:f>$J$4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containsText" priority="6" operator="containsText" id="{7D3FB23A-B2D6-4C4E-ADED-4992C674C4F0}">
            <xm:f>NOT(ISERROR(SEARCH($M$9,J34)))</xm:f>
            <xm:f>$M$9</xm:f>
            <x14:dxf>
              <fill>
                <patternFill>
                  <bgColor theme="4" tint="0.59996337778862885"/>
                </patternFill>
              </fill>
            </x14:dxf>
          </x14:cfRule>
          <xm:sqref>J34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b X r a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V L z d P 1 d L H R h 3 F t 9 K F + s A M A A A D / / w M A U E s D B B Q A A g A I A A A A I Q C q K D i o J w E A A G o C A A A T A A A A R m 9 y b X V s Y X M v U 2 V j d G l v b j E u b X S R w W u D M B T G 7 0 L / h 0 d 2 U Q i C 5 9 L D k O 6 w s Q 7 W w g 6 l h 9 S 8 V W l M S h K H Q / z f F 0 1 r N u m 8 q N 9 7 7 / f l f T F Y 2 E p J 2 P p 3 t o w i U z K N H H b s K D C D F Q i 0 i w j c s 1 W N L t A p 6 7 Z A k e a N 1 i j t h 9 L n o 1 L n O O n 2 G 1 b j i v h J c u j 3 u Z L W t R y o B z y Q v G T y N M C / L 0 g c a W x N d 5 p J 8 6 l 0 n S v R 1 H I o m t i 7 0 a 4 j X s 0 I B e s q Y L G 1 f Z 9 M z E f O H T F v j F V 1 Y D r V z 8 U z V w r k 2 k s B W V F C l i y i S t 6 l h T R e U Z / + S c P 7 b d B Y 5 M + q k r H f n 0 J 3 M + o p 3 N N u Q V E Y x l 4 q y d O n R o i 3 x q I O 6 7 1 j r b 6 G I 4 3 b m L C h L 1 z l K a 6 J H w j r 9 s I k n 6 4 0 E H x h / J 6 y m t v 9 P m a 4 i n 7 4 8 X o 6 a X 9 y n J s u f w A A A P / / A w B Q S w E C L Q A U A A Y A C A A A A C E A K t 2 q Q N I A A A A 3 A Q A A E w A A A A A A A A A A A A A A A A A A A A A A W 0 N v b n R l b n R f V H l w Z X N d L n h t b F B L A Q I t A B Q A A g A I A A A A I Q A V t e t p r Q A A A P c A A A A S A A A A A A A A A A A A A A A A A A s D A A B D b 2 5 m a W c v U G F j a 2 F n Z S 5 4 b W x Q S w E C L Q A U A A I A C A A A A C E A q i g 4 q C c B A A B q A g A A E w A A A A A A A A A A A A A A A A D o A w A A R m 9 y b X V s Y X M v U 2 V j d G l v b j E u b V B L B Q Y A A A A A A w A D A M I A A A B A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w A A A A A A A D U D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1 L T A 2 V D E 3 O j M y O j Q w L j U 4 O D E 2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S 0 w N l Q x N z o z N T o x M C 4 z M z g w M j k 3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V G F i b G U x L k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E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N o Y W 5 n Z W Q g V H l w Z S 5 7 Q 2 9 s d W 1 u M S w w f S Z x d W 9 0 O y w m c X V v d D t T Z W N 0 a W 9 u M S 9 U Y W J s Z T E v Q 2 h h b m d l Z C B U e X B l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J n Z T E v R X h w Y W 5 k Z W Q l M j B U Y W J s Z T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/ 3 r e k / x p l Q K X 5 O m 3 8 9 p k e A A A A A A I A A A A A A B B m A A A A A Q A A I A A A A O s m Q 1 V t K i T a Q I h A e o w R Z 2 t o G 1 / 6 0 I t I a 5 y R Z / m K / 8 t C A A A A A A 6 A A A A A A g A A I A A A A C / R S p N l s 8 o S h w n / N N S H j h y s N t U l k V Y F I j Y u A f Q U C n D T U A A A A C 2 S V y w b e P a k P a g o e s / E G g 2 + x F 5 c 4 6 r o m X e q z t K l p B V g l 0 5 C q U O G 1 m h J E F j 4 u s n t x A 9 p f R a 8 7 p 5 T a R v p O z W w I 1 S L R A W D / d O h n Y m 6 A a v l U 9 G 1 Q A A A A O 3 N f N R 3 E Q W c l r f c m B l C 5 r Q 3 a s g Q 4 i X w e 8 y u 8 0 X G l G Z o A T z n R 5 U k D F X m S u c c 2 O B n C C s L b X F m U V s / D N A f + k 5 8 P K Q = < / D a t a M a s h u p > 
</file>

<file path=customXml/itemProps1.xml><?xml version="1.0" encoding="utf-8"?>
<ds:datastoreItem xmlns:ds="http://schemas.openxmlformats.org/officeDocument/2006/customXml" ds:itemID="{F5D2B4B4-E67F-4DD1-BA19-C429A9B667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Muhamad Feriyanto</dc:creator>
  <cp:keywords/>
  <dc:description/>
  <cp:lastModifiedBy>MUHAMAD FERIYANTO</cp:lastModifiedBy>
  <cp:revision/>
  <dcterms:created xsi:type="dcterms:W3CDTF">2015-06-05T18:17:20Z</dcterms:created>
  <dcterms:modified xsi:type="dcterms:W3CDTF">2023-05-11T01:48:27Z</dcterms:modified>
  <cp:category/>
  <cp:contentStatus/>
</cp:coreProperties>
</file>