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cahyosusilo/Documents/cahyo/sides/ajinomoto/WEB BPK/BPK-Backend/Ajinomoto.Arc.Api/Template/"/>
    </mc:Choice>
  </mc:AlternateContent>
  <xr:revisionPtr revIDLastSave="0" documentId="13_ncr:1_{359294CD-77E5-D44D-9A77-6382F8F59FC2}" xr6:coauthVersionLast="47" xr6:coauthVersionMax="47" xr10:uidLastSave="{00000000-0000-0000-0000-000000000000}"/>
  <bookViews>
    <workbookView xWindow="-120" yWindow="500" windowWidth="26700" windowHeight="15680" activeTab="1" xr2:uid="{00000000-000D-0000-FFFF-FFFF00000000}"/>
  </bookViews>
  <sheets>
    <sheet name="3108" sheetId="2" state="hidden" r:id="rId1"/>
    <sheet name="Case - Retur" sheetId="3" r:id="rId2"/>
  </sheets>
  <definedNames>
    <definedName name="_xlnm._FilterDatabase" localSheetId="0" hidden="1">'3108'!$A$8:$P$70</definedName>
    <definedName name="_xlnm._FilterDatabase" localSheetId="1" hidden="1">'Case - Retur'!$A$8:$Q$39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J39" i="3"/>
  <c r="H39" i="3"/>
  <c r="G39" i="3"/>
  <c r="F39" i="3"/>
  <c r="P39" i="3"/>
  <c r="Q39" i="3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F70" i="2"/>
  <c r="J9" i="2"/>
  <c r="O9" i="2" l="1"/>
  <c r="J70" i="2"/>
  <c r="H70" i="2"/>
  <c r="G70" i="2"/>
  <c r="D7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O70" i="2" l="1"/>
  <c r="P70" i="2" s="1"/>
  <c r="A40" i="2" l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D3" i="2"/>
</calcChain>
</file>

<file path=xl/sharedStrings.xml><?xml version="1.0" encoding="utf-8"?>
<sst xmlns="http://schemas.openxmlformats.org/spreadsheetml/2006/main" count="129" uniqueCount="69">
  <si>
    <t>BUKTI PENERIMAAN KAS</t>
  </si>
  <si>
    <t>Jumlah terima/setoran   :</t>
  </si>
  <si>
    <t>Dalam bentuk               :</t>
  </si>
  <si>
    <t>transper</t>
  </si>
  <si>
    <t>Perincian pembayaran untuk customer/invoice dibawah :</t>
  </si>
  <si>
    <t>No</t>
  </si>
  <si>
    <t>Keterangan pembayaran</t>
  </si>
  <si>
    <t>Keterangan Potongan pembayaran</t>
  </si>
  <si>
    <t>Pembulatan</t>
  </si>
  <si>
    <t>No Bukti Potongan pembayaran</t>
  </si>
  <si>
    <t>Netto Pembayaran</t>
  </si>
  <si>
    <t>Nama Toko / Customer</t>
  </si>
  <si>
    <t>No Invoice</t>
  </si>
  <si>
    <t>Jumlah Tagihan</t>
  </si>
  <si>
    <t>Tgl Invoice</t>
  </si>
  <si>
    <t>Retur</t>
  </si>
  <si>
    <t>Promosi</t>
  </si>
  <si>
    <t>Credit Memo / Debit Memo</t>
  </si>
  <si>
    <t>Biaya Bank</t>
  </si>
  <si>
    <t>+/-</t>
  </si>
  <si>
    <t>TOTAL</t>
  </si>
  <si>
    <t xml:space="preserve"> </t>
  </si>
  <si>
    <t>Finance Departement</t>
  </si>
  <si>
    <t>SPV/RSM</t>
  </si>
  <si>
    <t>Penyetor</t>
  </si>
  <si>
    <t xml:space="preserve">Tanggal : </t>
  </si>
  <si>
    <t>TIPTOP RAWAMANGUN</t>
  </si>
  <si>
    <t>TIPTOP CIPUTAT</t>
  </si>
  <si>
    <t>TIPTOP CIMONE</t>
  </si>
  <si>
    <t>TIPTOP PONDOK BAMBU</t>
  </si>
  <si>
    <t>TIPTOP DEPOK</t>
  </si>
  <si>
    <t>09.07.2021</t>
  </si>
  <si>
    <t>TIP TOP BOGOR</t>
  </si>
  <si>
    <t>19.06.2021</t>
  </si>
  <si>
    <t>03.07.2021</t>
  </si>
  <si>
    <t>1000.IL.2021.006009</t>
  </si>
  <si>
    <t>1000.IL.2021.006008</t>
  </si>
  <si>
    <t>0001.PR.21.015002</t>
  </si>
  <si>
    <t>0001.PR.21.015003</t>
  </si>
  <si>
    <t>0001.PR.21.015004</t>
  </si>
  <si>
    <t>0002.PR.21.010764</t>
  </si>
  <si>
    <t>0002.PR.21.010765</t>
  </si>
  <si>
    <t>0002.PR.21.010766</t>
  </si>
  <si>
    <t>0002.PR.21.010767</t>
  </si>
  <si>
    <t>0002.PR.21.010768</t>
  </si>
  <si>
    <t>0003.PR.21.007941</t>
  </si>
  <si>
    <t>0003.PR.21.007942</t>
  </si>
  <si>
    <t>0003.PR.21.007943</t>
  </si>
  <si>
    <t>0004.PR.21.010695</t>
  </si>
  <si>
    <t>0004.PR.21.010696</t>
  </si>
  <si>
    <t>0004.PR.21.010697</t>
  </si>
  <si>
    <t>0004.PR.21.010698</t>
  </si>
  <si>
    <t>0004.PR.21.010699</t>
  </si>
  <si>
    <t>0004.PR.21.010700</t>
  </si>
  <si>
    <t>0004.PR.21.010701</t>
  </si>
  <si>
    <t>0004.PR.21.010702</t>
  </si>
  <si>
    <t>0005.PR.21.010451</t>
  </si>
  <si>
    <t>0005.PR.21.010452</t>
  </si>
  <si>
    <t>0005.PR.21.010453</t>
  </si>
  <si>
    <t>0005.PR.21.010454</t>
  </si>
  <si>
    <t>0005.PR.21.010456</t>
  </si>
  <si>
    <t>0005.PR.21.010457</t>
  </si>
  <si>
    <t>0005.PR.21.010458</t>
  </si>
  <si>
    <t xml:space="preserve">Doc Interface </t>
  </si>
  <si>
    <t>Nama Customer</t>
  </si>
  <si>
    <t>ID Customer</t>
  </si>
  <si>
    <t>Charge PO</t>
  </si>
  <si>
    <t>Date</t>
  </si>
  <si>
    <t>Nomor PO EPS (Promosi)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</si>
</sst>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[$Rp-421]* #,##0_);_([$Rp-421]* \(#,##0\);_([$Rp-421]* &quot;-&quot;_);_(@_)"/>
    <numFmt numFmtId="165" formatCode="[$-409]d\-mmm\-yyyy;@"/>
    <numFmt numFmtId="166" formatCode="dd\.mm\.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b/>
      <sz val="14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164" fontId="0" fillId="2" borderId="0" xfId="0" applyNumberFormat="1" applyFill="1" applyAlignment="1">
      <alignment horizontal="left"/>
    </xf>
    <xf numFmtId="41" fontId="0" fillId="0" borderId="0" xfId="0" applyNumberFormat="1"/>
    <xf numFmtId="0" fontId="4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165" fontId="6" fillId="3" borderId="15" xfId="0" applyNumberFormat="1" applyFont="1" applyFill="1" applyBorder="1"/>
    <xf numFmtId="0" fontId="8" fillId="2" borderId="16" xfId="1" quotePrefix="1" applyFont="1" applyFill="1" applyBorder="1" applyAlignment="1">
      <alignment horizontal="center"/>
    </xf>
    <xf numFmtId="41" fontId="10" fillId="0" borderId="17" xfId="2" applyFont="1" applyBorder="1"/>
    <xf numFmtId="165" fontId="10" fillId="0" borderId="0" xfId="2" applyNumberFormat="1" applyFont="1" applyBorder="1"/>
    <xf numFmtId="41" fontId="11" fillId="0" borderId="18" xfId="2" applyFont="1" applyBorder="1"/>
    <xf numFmtId="41" fontId="10" fillId="0" borderId="18" xfId="2" applyFont="1" applyBorder="1"/>
    <xf numFmtId="41" fontId="10" fillId="0" borderId="19" xfId="2" applyFont="1" applyBorder="1"/>
    <xf numFmtId="41" fontId="10" fillId="0" borderId="20" xfId="2" applyFont="1" applyBorder="1"/>
    <xf numFmtId="0" fontId="5" fillId="0" borderId="21" xfId="0" applyFont="1" applyBorder="1"/>
    <xf numFmtId="0" fontId="5" fillId="0" borderId="22" xfId="0" quotePrefix="1" applyFont="1" applyBorder="1"/>
    <xf numFmtId="0" fontId="5" fillId="0" borderId="23" xfId="0" applyFont="1" applyBorder="1"/>
    <xf numFmtId="41" fontId="5" fillId="0" borderId="20" xfId="0" applyNumberFormat="1" applyFont="1" applyBorder="1"/>
    <xf numFmtId="0" fontId="5" fillId="0" borderId="0" xfId="0" applyFont="1"/>
    <xf numFmtId="41" fontId="11" fillId="0" borderId="17" xfId="2" applyFont="1" applyBorder="1"/>
    <xf numFmtId="0" fontId="5" fillId="0" borderId="16" xfId="0" applyFont="1" applyBorder="1"/>
    <xf numFmtId="41" fontId="10" fillId="0" borderId="0" xfId="2" applyFont="1" applyBorder="1"/>
    <xf numFmtId="41" fontId="10" fillId="0" borderId="14" xfId="2" applyFont="1" applyBorder="1"/>
    <xf numFmtId="41" fontId="10" fillId="0" borderId="15" xfId="2" applyFont="1" applyBorder="1"/>
    <xf numFmtId="41" fontId="10" fillId="0" borderId="16" xfId="2" applyFont="1" applyBorder="1"/>
    <xf numFmtId="41" fontId="10" fillId="0" borderId="24" xfId="2" applyFont="1" applyBorder="1"/>
    <xf numFmtId="0" fontId="5" fillId="0" borderId="25" xfId="0" applyFont="1" applyBorder="1"/>
    <xf numFmtId="0" fontId="5" fillId="0" borderId="17" xfId="0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4" borderId="28" xfId="0" applyFont="1" applyFill="1" applyBorder="1"/>
    <xf numFmtId="41" fontId="3" fillId="0" borderId="29" xfId="2" applyFont="1" applyBorder="1"/>
    <xf numFmtId="41" fontId="3" fillId="0" borderId="30" xfId="2" applyFont="1" applyBorder="1"/>
    <xf numFmtId="41" fontId="3" fillId="0" borderId="26" xfId="2" applyFont="1" applyBorder="1"/>
    <xf numFmtId="41" fontId="3" fillId="0" borderId="28" xfId="2" applyFont="1" applyBorder="1"/>
    <xf numFmtId="41" fontId="3" fillId="0" borderId="31" xfId="2" applyFont="1" applyBorder="1"/>
    <xf numFmtId="0" fontId="3" fillId="0" borderId="31" xfId="0" applyFont="1" applyBorder="1"/>
    <xf numFmtId="0" fontId="3" fillId="4" borderId="30" xfId="0" applyFont="1" applyFill="1" applyBorder="1"/>
    <xf numFmtId="0" fontId="3" fillId="4" borderId="29" xfId="0" applyFont="1" applyFill="1" applyBorder="1"/>
    <xf numFmtId="41" fontId="1" fillId="0" borderId="20" xfId="0" applyNumberFormat="1" applyFont="1" applyBorder="1"/>
    <xf numFmtId="0" fontId="12" fillId="5" borderId="0" xfId="0" applyFont="1" applyFill="1"/>
    <xf numFmtId="0" fontId="0" fillId="0" borderId="34" xfId="0" applyBorder="1"/>
    <xf numFmtId="0" fontId="0" fillId="0" borderId="2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" fontId="4" fillId="0" borderId="0" xfId="0" applyNumberFormat="1" applyFont="1"/>
    <xf numFmtId="16" fontId="13" fillId="0" borderId="0" xfId="0" applyNumberFormat="1" applyFont="1"/>
    <xf numFmtId="41" fontId="14" fillId="0" borderId="17" xfId="2" applyFont="1" applyBorder="1"/>
    <xf numFmtId="0" fontId="15" fillId="2" borderId="16" xfId="1" quotePrefix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41" fontId="10" fillId="0" borderId="23" xfId="2" applyFont="1" applyBorder="1"/>
    <xf numFmtId="41" fontId="10" fillId="0" borderId="22" xfId="2" applyFont="1" applyBorder="1"/>
    <xf numFmtId="0" fontId="3" fillId="2" borderId="10" xfId="0" applyFont="1" applyFill="1" applyBorder="1" applyAlignment="1">
      <alignment horizontal="center" vertical="center" wrapText="1"/>
    </xf>
    <xf numFmtId="41" fontId="0" fillId="0" borderId="39" xfId="0" applyNumberFormat="1" applyBorder="1"/>
    <xf numFmtId="0" fontId="0" fillId="0" borderId="40" xfId="0" applyBorder="1"/>
    <xf numFmtId="0" fontId="0" fillId="0" borderId="17" xfId="0" applyBorder="1"/>
    <xf numFmtId="0" fontId="0" fillId="0" borderId="15" xfId="0" applyBorder="1"/>
    <xf numFmtId="0" fontId="0" fillId="0" borderId="23" xfId="0" applyBorder="1"/>
    <xf numFmtId="0" fontId="0" fillId="0" borderId="41" xfId="0" applyBorder="1"/>
    <xf numFmtId="164" fontId="0" fillId="2" borderId="38" xfId="0" applyNumberFormat="1" applyFill="1" applyBorder="1" applyAlignment="1">
      <alignment horizontal="left"/>
    </xf>
    <xf numFmtId="0" fontId="0" fillId="0" borderId="38" xfId="0" applyBorder="1"/>
    <xf numFmtId="166" fontId="13" fillId="0" borderId="0" xfId="0" applyNumberFormat="1" applyFont="1"/>
    <xf numFmtId="166" fontId="4" fillId="0" borderId="38" xfId="0" applyNumberFormat="1" applyFont="1" applyBorder="1"/>
    <xf numFmtId="0" fontId="15" fillId="0" borderId="14" xfId="0" applyFont="1" applyBorder="1" applyAlignment="1">
      <alignment horizontal="center"/>
    </xf>
    <xf numFmtId="165" fontId="16" fillId="3" borderId="15" xfId="0" applyNumberFormat="1" applyFont="1" applyFill="1" applyBorder="1"/>
    <xf numFmtId="41" fontId="14" fillId="0" borderId="18" xfId="2" applyFont="1" applyBorder="1"/>
    <xf numFmtId="41" fontId="14" fillId="0" borderId="19" xfId="2" applyFont="1" applyBorder="1"/>
    <xf numFmtId="41" fontId="14" fillId="0" borderId="23" xfId="2" applyFont="1" applyBorder="1"/>
    <xf numFmtId="41" fontId="14" fillId="0" borderId="20" xfId="2" applyFont="1" applyBorder="1"/>
    <xf numFmtId="0" fontId="15" fillId="0" borderId="21" xfId="0" applyFont="1" applyBorder="1"/>
    <xf numFmtId="0" fontId="15" fillId="0" borderId="22" xfId="0" quotePrefix="1" applyFont="1" applyBorder="1"/>
    <xf numFmtId="0" fontId="15" fillId="0" borderId="23" xfId="0" applyFont="1" applyBorder="1"/>
    <xf numFmtId="41" fontId="15" fillId="0" borderId="20" xfId="0" applyNumberFormat="1" applyFont="1" applyBorder="1"/>
    <xf numFmtId="41" fontId="14" fillId="0" borderId="22" xfId="2" applyFont="1" applyBorder="1"/>
    <xf numFmtId="41" fontId="14" fillId="0" borderId="41" xfId="2" applyFont="1" applyBorder="1"/>
    <xf numFmtId="41" fontId="14" fillId="0" borderId="42" xfId="2" applyFont="1" applyBorder="1"/>
    <xf numFmtId="41" fontId="15" fillId="0" borderId="24" xfId="0" applyNumberFormat="1" applyFont="1" applyBorder="1"/>
    <xf numFmtId="41" fontId="1" fillId="0" borderId="31" xfId="0" applyNumberFormat="1" applyFont="1" applyBorder="1"/>
    <xf numFmtId="41" fontId="3" fillId="0" borderId="27" xfId="2" applyFont="1" applyBorder="1"/>
    <xf numFmtId="41" fontId="3" fillId="0" borderId="43" xfId="2" applyFont="1" applyBorder="1"/>
    <xf numFmtId="165" fontId="14" fillId="0" borderId="44" xfId="2" applyNumberFormat="1" applyFont="1" applyBorder="1"/>
    <xf numFmtId="165" fontId="14" fillId="0" borderId="24" xfId="2" applyNumberFormat="1" applyFont="1" applyBorder="1"/>
    <xf numFmtId="0" fontId="0" fillId="0" borderId="0" xfId="0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3">
    <cellStyle name="Comma [0] 5" xfId="2" xr:uid="{00000000-0005-0000-0000-000000000000}"/>
    <cellStyle name="Normal" xfId="0" builtinId="0"/>
    <cellStyle name="Normal_DAFATAR KREDIT LEWAT JATUH TEMPO (BARU)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2676525</xdr:colOff>
      <xdr:row>1</xdr:row>
      <xdr:rowOff>180975</xdr:rowOff>
    </xdr:from>
    <xdr:to>
      <xdr:col>3</xdr:col>
      <xdr:colOff>123825</xdr:colOff>
      <xdr:row>3</xdr:row>
      <xdr:rowOff>57151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861556-43FC-4640-9B44-0F0B10536623}"/>
            </a:ext>
          </a:extLst>
        </xdr:cNvPr>
        <xdr:cNvSpPr/>
      </xdr:nvSpPr>
      <xdr:spPr>
        <a:xfrm>
          <a:off x="3028950" y="419100"/>
          <a:ext cx="1295400" cy="257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971549</xdr:colOff>
      <xdr:row>2</xdr:row>
      <xdr:rowOff>142876</xdr:rowOff>
    </xdr:from>
    <xdr:to>
      <xdr:col>15</xdr:col>
      <xdr:colOff>238124</xdr:colOff>
      <xdr:row>4</xdr:row>
      <xdr:rowOff>47626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140E5C-5F40-4DF0-BCB5-3B15714A5BAF}"/>
            </a:ext>
          </a:extLst>
        </xdr:cNvPr>
        <xdr:cNvSpPr/>
      </xdr:nvSpPr>
      <xdr:spPr>
        <a:xfrm>
          <a:off x="12820649" y="571501"/>
          <a:ext cx="309562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1009649</xdr:colOff>
      <xdr:row>1</xdr:row>
      <xdr:rowOff>171450</xdr:rowOff>
    </xdr:from>
    <xdr:to>
      <xdr:col>6</xdr:col>
      <xdr:colOff>85724</xdr:colOff>
      <xdr:row>2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9BE54F-8B35-412E-8D96-7EB9A2DCED95}"/>
            </a:ext>
          </a:extLst>
        </xdr:cNvPr>
        <xdr:cNvSpPr/>
      </xdr:nvSpPr>
      <xdr:spPr>
        <a:xfrm>
          <a:off x="5210174" y="409575"/>
          <a:ext cx="2314575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238125</xdr:colOff>
      <xdr:row>1</xdr:row>
      <xdr:rowOff>0</xdr:rowOff>
    </xdr:from>
    <xdr:to>
      <xdr:col>6</xdr:col>
      <xdr:colOff>1047750</xdr:colOff>
      <xdr:row>2</xdr:row>
      <xdr:rowOff>76200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567BA9F7-04E4-4B2A-AC71-E88E5E5771E0}"/>
            </a:ext>
          </a:extLst>
        </xdr:cNvPr>
        <xdr:cNvSpPr/>
      </xdr:nvSpPr>
      <xdr:spPr>
        <a:xfrm>
          <a:off x="7677150" y="238125"/>
          <a:ext cx="809625" cy="266700"/>
        </a:xfrm>
        <a:prstGeom prst="wedgeRoundRectCallout">
          <a:avLst>
            <a:gd name="adj1" fmla="val -70833"/>
            <a:gd name="adj2" fmla="val 104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Field baru</a:t>
          </a:r>
        </a:p>
      </xdr:txBody>
    </xdr:sp>
    <xdr:clientData/>
  </xdr:twoCellAnchor>
  <xdr:twoCellAnchor>
    <xdr:from>
      <xdr:col>2</xdr:col>
      <xdr:colOff>431223</xdr:colOff>
      <xdr:row>3</xdr:row>
      <xdr:rowOff>89188</xdr:rowOff>
    </xdr:from>
    <xdr:to>
      <xdr:col>3</xdr:col>
      <xdr:colOff>767196</xdr:colOff>
      <xdr:row>6</xdr:row>
      <xdr:rowOff>22513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C79A5EA9-073F-4F05-B77F-41C617FE9389}"/>
            </a:ext>
          </a:extLst>
        </xdr:cNvPr>
        <xdr:cNvSpPr/>
      </xdr:nvSpPr>
      <xdr:spPr>
        <a:xfrm>
          <a:off x="3557155" y="712643"/>
          <a:ext cx="1409700" cy="513484"/>
        </a:xfrm>
        <a:prstGeom prst="wedgeRoundRectCallout">
          <a:avLst>
            <a:gd name="adj1" fmla="val -33671"/>
            <a:gd name="adj2" fmla="val -69213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13</xdr:col>
      <xdr:colOff>828675</xdr:colOff>
      <xdr:row>4</xdr:row>
      <xdr:rowOff>180975</xdr:rowOff>
    </xdr:from>
    <xdr:to>
      <xdr:col>14</xdr:col>
      <xdr:colOff>962025</xdr:colOff>
      <xdr:row>6</xdr:row>
      <xdr:rowOff>304800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F3DE05B-29A3-4E7F-ACA0-1C4C84B8D13A}"/>
            </a:ext>
          </a:extLst>
        </xdr:cNvPr>
        <xdr:cNvSpPr/>
      </xdr:nvSpPr>
      <xdr:spPr>
        <a:xfrm>
          <a:off x="14058900" y="990600"/>
          <a:ext cx="1409700" cy="514350"/>
        </a:xfrm>
        <a:prstGeom prst="wedgeRoundRectCallout">
          <a:avLst>
            <a:gd name="adj1" fmla="val -33671"/>
            <a:gd name="adj2" fmla="val -69213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3</xdr:col>
      <xdr:colOff>1009649</xdr:colOff>
      <xdr:row>3</xdr:row>
      <xdr:rowOff>9525</xdr:rowOff>
    </xdr:from>
    <xdr:to>
      <xdr:col>6</xdr:col>
      <xdr:colOff>85724</xdr:colOff>
      <xdr:row>5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9E9B93-A632-4581-90AA-47447BC9A4D2}"/>
            </a:ext>
          </a:extLst>
        </xdr:cNvPr>
        <xdr:cNvSpPr/>
      </xdr:nvSpPr>
      <xdr:spPr>
        <a:xfrm>
          <a:off x="5210174" y="628650"/>
          <a:ext cx="231457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390525</xdr:colOff>
      <xdr:row>3</xdr:row>
      <xdr:rowOff>47625</xdr:rowOff>
    </xdr:from>
    <xdr:to>
      <xdr:col>7</xdr:col>
      <xdr:colOff>733425</xdr:colOff>
      <xdr:row>5</xdr:row>
      <xdr:rowOff>180975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965F30F3-6D90-4DA3-98CD-2245C4BB15B8}"/>
            </a:ext>
          </a:extLst>
        </xdr:cNvPr>
        <xdr:cNvSpPr/>
      </xdr:nvSpPr>
      <xdr:spPr>
        <a:xfrm>
          <a:off x="7829550" y="666750"/>
          <a:ext cx="1409700" cy="514350"/>
        </a:xfrm>
        <a:prstGeom prst="wedgeRoundRectCallout">
          <a:avLst>
            <a:gd name="adj1" fmla="val -70157"/>
            <a:gd name="adj2" fmla="val -17361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14</xdr:col>
      <xdr:colOff>647698</xdr:colOff>
      <xdr:row>71</xdr:row>
      <xdr:rowOff>0</xdr:rowOff>
    </xdr:from>
    <xdr:to>
      <xdr:col>16</xdr:col>
      <xdr:colOff>588817</xdr:colOff>
      <xdr:row>76</xdr:row>
      <xdr:rowOff>112568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DA9A116-FB61-4CBF-90F8-B63EBDFA1EAD}"/>
            </a:ext>
          </a:extLst>
        </xdr:cNvPr>
        <xdr:cNvSpPr/>
      </xdr:nvSpPr>
      <xdr:spPr>
        <a:xfrm>
          <a:off x="15160334" y="8901545"/>
          <a:ext cx="1716233" cy="1091046"/>
        </a:xfrm>
        <a:prstGeom prst="wedgeRoundRectCallout">
          <a:avLst>
            <a:gd name="adj1" fmla="val -33671"/>
            <a:gd name="adj2" fmla="val -660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Total Amount harus sama dengan yang diatas ketika tekan tombol submit</a:t>
          </a:r>
        </a:p>
      </xdr:txBody>
    </xdr:sp>
    <xdr:clientData/>
  </xdr:twoCellAnchor>
  <xdr:twoCellAnchor>
    <xdr:from>
      <xdr:col>0</xdr:col>
      <xdr:colOff>95250</xdr:colOff>
      <xdr:row>1</xdr:row>
      <xdr:rowOff>47625</xdr:rowOff>
    </xdr:from>
    <xdr:to>
      <xdr:col>3</xdr:col>
      <xdr:colOff>9525</xdr:colOff>
      <xdr:row>1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82F65DC-E828-4296-ACDA-05695AD2FB97}"/>
            </a:ext>
          </a:extLst>
        </xdr:cNvPr>
        <xdr:cNvSpPr/>
      </xdr:nvSpPr>
      <xdr:spPr>
        <a:xfrm>
          <a:off x="95250" y="285750"/>
          <a:ext cx="4114800" cy="857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0</xdr:colOff>
      <xdr:row>3</xdr:row>
      <xdr:rowOff>95250</xdr:rowOff>
    </xdr:from>
    <xdr:to>
      <xdr:col>2</xdr:col>
      <xdr:colOff>600075</xdr:colOff>
      <xdr:row>3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8B0E1C4-D311-4328-A261-DEB5F2B47DA7}"/>
            </a:ext>
          </a:extLst>
        </xdr:cNvPr>
        <xdr:cNvSpPr/>
      </xdr:nvSpPr>
      <xdr:spPr>
        <a:xfrm>
          <a:off x="0" y="714375"/>
          <a:ext cx="3724275" cy="857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28576</xdr:colOff>
      <xdr:row>4</xdr:row>
      <xdr:rowOff>104776</xdr:rowOff>
    </xdr:from>
    <xdr:to>
      <xdr:col>2</xdr:col>
      <xdr:colOff>352426</xdr:colOff>
      <xdr:row>4</xdr:row>
      <xdr:rowOff>161926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BE41E3F-F54F-407D-BCA6-00CE5850BE7F}"/>
            </a:ext>
          </a:extLst>
        </xdr:cNvPr>
        <xdr:cNvSpPr/>
      </xdr:nvSpPr>
      <xdr:spPr>
        <a:xfrm>
          <a:off x="28576" y="914401"/>
          <a:ext cx="3448050" cy="571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209550</xdr:colOff>
      <xdr:row>13</xdr:row>
      <xdr:rowOff>85725</xdr:rowOff>
    </xdr:from>
    <xdr:to>
      <xdr:col>3</xdr:col>
      <xdr:colOff>714376</xdr:colOff>
      <xdr:row>19</xdr:row>
      <xdr:rowOff>85725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30DC3F7E-188D-4F7B-B796-CF99D4597A25}"/>
            </a:ext>
          </a:extLst>
        </xdr:cNvPr>
        <xdr:cNvSpPr/>
      </xdr:nvSpPr>
      <xdr:spPr>
        <a:xfrm>
          <a:off x="3333750" y="3390900"/>
          <a:ext cx="1581151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D,</a:t>
          </a:r>
          <a:r>
            <a:rPr lang="en-ID" sz="1100" baseline="0"/>
            <a:t> maka</a:t>
          </a:r>
          <a:r>
            <a:rPr lang="en-ID" sz="1100"/>
            <a:t> harus ada no invoice pada kolom C</a:t>
          </a:r>
        </a:p>
      </xdr:txBody>
    </xdr:sp>
    <xdr:clientData/>
  </xdr:twoCellAnchor>
  <xdr:twoCellAnchor>
    <xdr:from>
      <xdr:col>6</xdr:col>
      <xdr:colOff>400050</xdr:colOff>
      <xdr:row>11</xdr:row>
      <xdr:rowOff>133350</xdr:rowOff>
    </xdr:from>
    <xdr:to>
      <xdr:col>9</xdr:col>
      <xdr:colOff>66676</xdr:colOff>
      <xdr:row>17</xdr:row>
      <xdr:rowOff>133350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FA1A4CF-5824-4C52-AF7C-12B7131E7A5B}"/>
            </a:ext>
          </a:extLst>
        </xdr:cNvPr>
        <xdr:cNvSpPr/>
      </xdr:nvSpPr>
      <xdr:spPr>
        <a:xfrm>
          <a:off x="7839075" y="3057525"/>
          <a:ext cx="1581151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G,</a:t>
          </a:r>
          <a:r>
            <a:rPr lang="en-ID" sz="1100" baseline="0"/>
            <a:t> maka</a:t>
          </a:r>
          <a:r>
            <a:rPr lang="en-ID" sz="1100"/>
            <a:t> harus ada value pada kolom L</a:t>
          </a:r>
        </a:p>
      </xdr:txBody>
    </xdr:sp>
    <xdr:clientData/>
  </xdr:twoCellAnchor>
  <xdr:twoCellAnchor>
    <xdr:from>
      <xdr:col>5</xdr:col>
      <xdr:colOff>71871</xdr:colOff>
      <xdr:row>17</xdr:row>
      <xdr:rowOff>156730</xdr:rowOff>
    </xdr:from>
    <xdr:to>
      <xdr:col>6</xdr:col>
      <xdr:colOff>395722</xdr:colOff>
      <xdr:row>23</xdr:row>
      <xdr:rowOff>156730</xdr:rowOff>
    </xdr:to>
    <xdr:sp macro="" textlink="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F72343F1-1A0C-4F7A-9509-1EF72729D801}"/>
            </a:ext>
          </a:extLst>
        </xdr:cNvPr>
        <xdr:cNvSpPr/>
      </xdr:nvSpPr>
      <xdr:spPr>
        <a:xfrm>
          <a:off x="6254462" y="4226503"/>
          <a:ext cx="1579419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F,</a:t>
          </a:r>
          <a:r>
            <a:rPr lang="en-ID" sz="1100" baseline="0"/>
            <a:t> maka</a:t>
          </a:r>
          <a:r>
            <a:rPr lang="en-ID" sz="1100"/>
            <a:t> harus ada value pada kolom C atau K</a:t>
          </a:r>
        </a:p>
      </xdr:txBody>
    </xdr:sp>
    <xdr:clientData/>
  </xdr:twoCellAnchor>
  <xdr:twoCellAnchor>
    <xdr:from>
      <xdr:col>5</xdr:col>
      <xdr:colOff>69273</xdr:colOff>
      <xdr:row>25</xdr:row>
      <xdr:rowOff>95251</xdr:rowOff>
    </xdr:from>
    <xdr:to>
      <xdr:col>7</xdr:col>
      <xdr:colOff>147205</xdr:colOff>
      <xdr:row>35</xdr:row>
      <xdr:rowOff>77932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30FA689D-27DC-4DF0-8539-2083DD47AB6E}"/>
            </a:ext>
          </a:extLst>
        </xdr:cNvPr>
        <xdr:cNvSpPr/>
      </xdr:nvSpPr>
      <xdr:spPr>
        <a:xfrm>
          <a:off x="6251864" y="5689024"/>
          <a:ext cx="2398568" cy="1887681"/>
        </a:xfrm>
        <a:prstGeom prst="wedgeRoundRectCallout">
          <a:avLst>
            <a:gd name="adj1" fmla="val -34413"/>
            <a:gd name="adj2" fmla="val -62476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D" sz="1100"/>
            <a:t>Untuk proses clearing di RPA:</a:t>
          </a:r>
        </a:p>
        <a:p>
          <a:pPr algn="l"/>
          <a:r>
            <a:rPr lang="en-ID" sz="1100"/>
            <a:t>1. Jika ada value</a:t>
          </a:r>
          <a:r>
            <a:rPr lang="en-ID" sz="1100" baseline="0"/>
            <a:t> di kolom F dan ada value di kolom C maka proses RPA clearing existing data di SAP (Open Item)</a:t>
          </a:r>
        </a:p>
        <a:p>
          <a:pPr algn="l"/>
          <a:r>
            <a:rPr lang="en-ID" sz="1100" baseline="0"/>
            <a:t>2. JIka di kolom F ada value tetapi dikolom C tidak value maka proses RPA akan create new open item di SAP</a:t>
          </a:r>
          <a:endParaRPr lang="en-ID" sz="800"/>
        </a:p>
      </xdr:txBody>
    </xdr:sp>
    <xdr:clientData/>
  </xdr:twoCellAnchor>
  <xdr:twoCellAnchor>
    <xdr:from>
      <xdr:col>6</xdr:col>
      <xdr:colOff>400916</xdr:colOff>
      <xdr:row>11</xdr:row>
      <xdr:rowOff>130752</xdr:rowOff>
    </xdr:from>
    <xdr:to>
      <xdr:col>9</xdr:col>
      <xdr:colOff>67542</xdr:colOff>
      <xdr:row>17</xdr:row>
      <xdr:rowOff>130752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7B626BFB-34D8-46C2-8471-E9A0214A413C}"/>
            </a:ext>
          </a:extLst>
        </xdr:cNvPr>
        <xdr:cNvSpPr/>
      </xdr:nvSpPr>
      <xdr:spPr>
        <a:xfrm>
          <a:off x="7839075" y="3057525"/>
          <a:ext cx="1580285" cy="114300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jika ada amount pada kolom G,</a:t>
          </a:r>
          <a:r>
            <a:rPr lang="en-ID" sz="1100" baseline="0"/>
            <a:t> maka</a:t>
          </a:r>
          <a:r>
            <a:rPr lang="en-ID" sz="1100"/>
            <a:t> harus ada value pada kolom L</a:t>
          </a:r>
        </a:p>
      </xdr:txBody>
    </xdr:sp>
    <xdr:clientData/>
  </xdr:twoCellAnchor>
  <xdr:twoCellAnchor>
    <xdr:from>
      <xdr:col>6</xdr:col>
      <xdr:colOff>899679</xdr:colOff>
      <xdr:row>18</xdr:row>
      <xdr:rowOff>153266</xdr:rowOff>
    </xdr:from>
    <xdr:to>
      <xdr:col>9</xdr:col>
      <xdr:colOff>961159</xdr:colOff>
      <xdr:row>21</xdr:row>
      <xdr:rowOff>8660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4E0B077A-AAC4-43E8-B010-E679E9917A60}"/>
            </a:ext>
          </a:extLst>
        </xdr:cNvPr>
        <xdr:cNvSpPr/>
      </xdr:nvSpPr>
      <xdr:spPr>
        <a:xfrm>
          <a:off x="8337838" y="4413539"/>
          <a:ext cx="1975139" cy="426894"/>
        </a:xfrm>
        <a:prstGeom prst="wedgeRoundRectCallout">
          <a:avLst>
            <a:gd name="adj1" fmla="val -32794"/>
            <a:gd name="adj2" fmla="val -9302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Proses RPA</a:t>
          </a:r>
          <a:r>
            <a:rPr lang="en-ID" sz="1100" baseline="0"/>
            <a:t> open item di SAP</a:t>
          </a:r>
          <a:endParaRPr lang="en-ID" sz="1100"/>
        </a:p>
      </xdr:txBody>
    </xdr:sp>
    <xdr:clientData/>
  </xdr:twoCellAnchor>
  <xdr:twoCellAnchor>
    <xdr:from>
      <xdr:col>2</xdr:col>
      <xdr:colOff>138545</xdr:colOff>
      <xdr:row>20</xdr:row>
      <xdr:rowOff>48490</xdr:rowOff>
    </xdr:from>
    <xdr:to>
      <xdr:col>3</xdr:col>
      <xdr:colOff>643371</xdr:colOff>
      <xdr:row>23</xdr:row>
      <xdr:rowOff>25977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2180347-6BBA-4726-BEF0-F00F83176B5D}"/>
            </a:ext>
          </a:extLst>
        </xdr:cNvPr>
        <xdr:cNvSpPr/>
      </xdr:nvSpPr>
      <xdr:spPr>
        <a:xfrm>
          <a:off x="3264477" y="4689763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11</xdr:col>
      <xdr:colOff>178377</xdr:colOff>
      <xdr:row>13</xdr:row>
      <xdr:rowOff>183572</xdr:rowOff>
    </xdr:from>
    <xdr:to>
      <xdr:col>12</xdr:col>
      <xdr:colOff>657226</xdr:colOff>
      <xdr:row>16</xdr:row>
      <xdr:rowOff>161059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DBF7375D-D93A-49C7-ABC3-F911E88970F3}"/>
            </a:ext>
          </a:extLst>
        </xdr:cNvPr>
        <xdr:cNvSpPr/>
      </xdr:nvSpPr>
      <xdr:spPr>
        <a:xfrm>
          <a:off x="10932968" y="3491345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16</xdr:col>
      <xdr:colOff>109105</xdr:colOff>
      <xdr:row>4</xdr:row>
      <xdr:rowOff>98714</xdr:rowOff>
    </xdr:from>
    <xdr:to>
      <xdr:col>17</xdr:col>
      <xdr:colOff>389659</xdr:colOff>
      <xdr:row>6</xdr:row>
      <xdr:rowOff>277092</xdr:rowOff>
    </xdr:to>
    <xdr:sp macro="" textlink="">
      <xdr:nvSpPr>
        <xdr:cNvPr id="23" name="Speech Bubble: Rectangle with Corners Rounded 22">
          <a:extLst>
            <a:ext uri="{FF2B5EF4-FFF2-40B4-BE49-F238E27FC236}">
              <a16:creationId xmlns:a16="http://schemas.microsoft.com/office/drawing/2014/main" id="{1FC7DC56-7288-4B98-BDE1-32FE7F8DC1F8}"/>
            </a:ext>
          </a:extLst>
        </xdr:cNvPr>
        <xdr:cNvSpPr/>
      </xdr:nvSpPr>
      <xdr:spPr>
        <a:xfrm>
          <a:off x="16396855" y="912669"/>
          <a:ext cx="1406236" cy="568037"/>
        </a:xfrm>
        <a:prstGeom prst="wedgeRoundRectCallout">
          <a:avLst>
            <a:gd name="adj1" fmla="val -32439"/>
            <a:gd name="adj2" fmla="val 96048"/>
            <a:gd name="adj3" fmla="val 16667"/>
          </a:avLst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Joblist</a:t>
          </a:r>
          <a:r>
            <a:rPr lang="en-ID" sz="1100" baseline="0"/>
            <a:t> untuk RPA</a:t>
          </a:r>
        </a:p>
        <a:p>
          <a:pPr algn="l"/>
          <a:r>
            <a:rPr lang="en-ID" sz="1100" baseline="0"/>
            <a:t>step-by-step</a:t>
          </a:r>
          <a:endParaRPr lang="en-ID" sz="1100"/>
        </a:p>
      </xdr:txBody>
    </xdr:sp>
    <xdr:clientData/>
  </xdr:twoCellAnchor>
  <xdr:twoCellAnchor>
    <xdr:from>
      <xdr:col>12</xdr:col>
      <xdr:colOff>235527</xdr:colOff>
      <xdr:row>10</xdr:row>
      <xdr:rowOff>128154</xdr:rowOff>
    </xdr:from>
    <xdr:to>
      <xdr:col>13</xdr:col>
      <xdr:colOff>428625</xdr:colOff>
      <xdr:row>13</xdr:row>
      <xdr:rowOff>105641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DE7E228E-5403-4A5F-AE4D-398D09574DED}"/>
            </a:ext>
          </a:extLst>
        </xdr:cNvPr>
        <xdr:cNvSpPr/>
      </xdr:nvSpPr>
      <xdr:spPr>
        <a:xfrm>
          <a:off x="12089822" y="2864427"/>
          <a:ext cx="1578553" cy="548987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Tidak</a:t>
          </a:r>
          <a:r>
            <a:rPr lang="en-ID" sz="1100" baseline="0"/>
            <a:t> boleh dobel</a:t>
          </a:r>
          <a:endParaRPr lang="en-ID" sz="1100"/>
        </a:p>
      </xdr:txBody>
    </xdr:sp>
    <xdr:clientData/>
  </xdr:twoCellAnchor>
  <xdr:twoCellAnchor>
    <xdr:from>
      <xdr:col>6</xdr:col>
      <xdr:colOff>278823</xdr:colOff>
      <xdr:row>0</xdr:row>
      <xdr:rowOff>51954</xdr:rowOff>
    </xdr:from>
    <xdr:to>
      <xdr:col>7</xdr:col>
      <xdr:colOff>621723</xdr:colOff>
      <xdr:row>2</xdr:row>
      <xdr:rowOff>133349</xdr:rowOff>
    </xdr:to>
    <xdr:sp macro="" textlink="">
      <xdr:nvSpPr>
        <xdr:cNvPr id="24" name="Speech Bubble: Rectangle with Corners Rounded 23">
          <a:extLst>
            <a:ext uri="{FF2B5EF4-FFF2-40B4-BE49-F238E27FC236}">
              <a16:creationId xmlns:a16="http://schemas.microsoft.com/office/drawing/2014/main" id="{2405359F-7E05-41E2-985C-E5CB611A6E75}"/>
            </a:ext>
          </a:extLst>
        </xdr:cNvPr>
        <xdr:cNvSpPr/>
      </xdr:nvSpPr>
      <xdr:spPr>
        <a:xfrm>
          <a:off x="7716982" y="51954"/>
          <a:ext cx="1407968" cy="514350"/>
        </a:xfrm>
        <a:prstGeom prst="wedgeRoundRectCallout">
          <a:avLst>
            <a:gd name="adj1" fmla="val -65237"/>
            <a:gd name="adj2" fmla="val 31461"/>
            <a:gd name="adj3" fmla="val 16667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dari data</a:t>
          </a:r>
          <a:r>
            <a:rPr lang="en-ID" sz="1100" baseline="0"/>
            <a:t> incoming payment</a:t>
          </a:r>
          <a:endParaRPr lang="en-ID" sz="1100"/>
        </a:p>
      </xdr:txBody>
    </xdr:sp>
    <xdr:clientData/>
  </xdr:twoCellAnchor>
  <xdr:twoCellAnchor>
    <xdr:from>
      <xdr:col>1</xdr:col>
      <xdr:colOff>398318</xdr:colOff>
      <xdr:row>10</xdr:row>
      <xdr:rowOff>39832</xdr:rowOff>
    </xdr:from>
    <xdr:to>
      <xdr:col>1</xdr:col>
      <xdr:colOff>1976871</xdr:colOff>
      <xdr:row>12</xdr:row>
      <xdr:rowOff>17317</xdr:rowOff>
    </xdr:to>
    <xdr:sp macro="" textlink="">
      <xdr:nvSpPr>
        <xdr:cNvPr id="26" name="Speech Bubble: Rectangle with Corners Rounded 25">
          <a:extLst>
            <a:ext uri="{FF2B5EF4-FFF2-40B4-BE49-F238E27FC236}">
              <a16:creationId xmlns:a16="http://schemas.microsoft.com/office/drawing/2014/main" id="{7F94E49A-84EF-4976-8288-911AA9258338}"/>
            </a:ext>
          </a:extLst>
        </xdr:cNvPr>
        <xdr:cNvSpPr/>
      </xdr:nvSpPr>
      <xdr:spPr>
        <a:xfrm>
          <a:off x="753341" y="2776105"/>
          <a:ext cx="1578553" cy="358485"/>
        </a:xfrm>
        <a:prstGeom prst="wedgeRoundRectCallout">
          <a:avLst>
            <a:gd name="adj1" fmla="val -28734"/>
            <a:gd name="adj2" fmla="val -1085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Input one-by-one</a:t>
          </a:r>
        </a:p>
      </xdr:txBody>
    </xdr:sp>
    <xdr:clientData/>
  </xdr:twoCellAnchor>
  <xdr:twoCellAnchor>
    <xdr:from>
      <xdr:col>3</xdr:col>
      <xdr:colOff>562841</xdr:colOff>
      <xdr:row>6</xdr:row>
      <xdr:rowOff>0</xdr:rowOff>
    </xdr:from>
    <xdr:to>
      <xdr:col>14</xdr:col>
      <xdr:colOff>649432</xdr:colOff>
      <xdr:row>71</xdr:row>
      <xdr:rowOff>112569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C0C3A3-7D4B-41DE-888F-B123516C13EB}"/>
            </a:ext>
          </a:extLst>
        </xdr:cNvPr>
        <xdr:cNvCxnSpPr/>
      </xdr:nvCxnSpPr>
      <xdr:spPr>
        <a:xfrm flipH="1" flipV="1">
          <a:off x="4762500" y="1203614"/>
          <a:ext cx="10399568" cy="781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6</xdr:row>
      <xdr:rowOff>27708</xdr:rowOff>
    </xdr:from>
    <xdr:to>
      <xdr:col>1</xdr:col>
      <xdr:colOff>1601932</xdr:colOff>
      <xdr:row>7</xdr:row>
      <xdr:rowOff>69272</xdr:rowOff>
    </xdr:to>
    <xdr:sp macro="" textlink="">
      <xdr:nvSpPr>
        <xdr:cNvPr id="30" name="Speech Bubble: Rectangle with Corners Rounded 29">
          <a:extLst>
            <a:ext uri="{FF2B5EF4-FFF2-40B4-BE49-F238E27FC236}">
              <a16:creationId xmlns:a16="http://schemas.microsoft.com/office/drawing/2014/main" id="{A56AC85B-1101-41EB-916F-006B59EA11BD}"/>
            </a:ext>
          </a:extLst>
        </xdr:cNvPr>
        <xdr:cNvSpPr/>
      </xdr:nvSpPr>
      <xdr:spPr>
        <a:xfrm>
          <a:off x="247650" y="1231322"/>
          <a:ext cx="1709305" cy="613064"/>
        </a:xfrm>
        <a:prstGeom prst="wedgeRoundRectCallout">
          <a:avLst>
            <a:gd name="adj1" fmla="val -28734"/>
            <a:gd name="adj2" fmla="val -1085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Nomer</a:t>
          </a:r>
          <a:r>
            <a:rPr lang="en-ID" sz="1100" baseline="0"/>
            <a:t> BPK auto generate by system (varchar</a:t>
          </a:r>
          <a:endParaRPr lang="en-ID" sz="1100"/>
        </a:p>
      </xdr:txBody>
    </xdr:sp>
    <xdr:clientData/>
  </xdr:twoCellAnchor>
  <xdr:twoCellAnchor>
    <xdr:from>
      <xdr:col>11</xdr:col>
      <xdr:colOff>839932</xdr:colOff>
      <xdr:row>79</xdr:row>
      <xdr:rowOff>121227</xdr:rowOff>
    </xdr:from>
    <xdr:to>
      <xdr:col>13</xdr:col>
      <xdr:colOff>34636</xdr:colOff>
      <xdr:row>81</xdr:row>
      <xdr:rowOff>173182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0E5C4CC-8DDE-4C56-A14F-77849079F95E}"/>
            </a:ext>
          </a:extLst>
        </xdr:cNvPr>
        <xdr:cNvSpPr/>
      </xdr:nvSpPr>
      <xdr:spPr>
        <a:xfrm>
          <a:off x="11594523" y="10572750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Save as Draft</a:t>
          </a:r>
        </a:p>
      </xdr:txBody>
    </xdr:sp>
    <xdr:clientData/>
  </xdr:twoCellAnchor>
  <xdr:twoCellAnchor>
    <xdr:from>
      <xdr:col>13</xdr:col>
      <xdr:colOff>256310</xdr:colOff>
      <xdr:row>79</xdr:row>
      <xdr:rowOff>126422</xdr:rowOff>
    </xdr:from>
    <xdr:to>
      <xdr:col>14</xdr:col>
      <xdr:colOff>663287</xdr:colOff>
      <xdr:row>81</xdr:row>
      <xdr:rowOff>178377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043169B-4D96-4E62-9600-913B13D0B18F}"/>
            </a:ext>
          </a:extLst>
        </xdr:cNvPr>
        <xdr:cNvSpPr/>
      </xdr:nvSpPr>
      <xdr:spPr>
        <a:xfrm>
          <a:off x="13496060" y="10577945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Submit</a:t>
          </a:r>
        </a:p>
      </xdr:txBody>
    </xdr:sp>
    <xdr:clientData/>
  </xdr:twoCellAnchor>
  <xdr:twoCellAnchor>
    <xdr:from>
      <xdr:col>13</xdr:col>
      <xdr:colOff>831272</xdr:colOff>
      <xdr:row>83</xdr:row>
      <xdr:rowOff>34637</xdr:rowOff>
    </xdr:from>
    <xdr:to>
      <xdr:col>15</xdr:col>
      <xdr:colOff>105641</xdr:colOff>
      <xdr:row>88</xdr:row>
      <xdr:rowOff>121227</xdr:rowOff>
    </xdr:to>
    <xdr:sp macro="" textlink="">
      <xdr:nvSpPr>
        <xdr:cNvPr id="34" name="Speech Bubble: Rectangle with Corners Rounded 33">
          <a:extLst>
            <a:ext uri="{FF2B5EF4-FFF2-40B4-BE49-F238E27FC236}">
              <a16:creationId xmlns:a16="http://schemas.microsoft.com/office/drawing/2014/main" id="{ADD6DBB1-4EE2-4ED8-A150-B8F49D9D14B2}"/>
            </a:ext>
          </a:extLst>
        </xdr:cNvPr>
        <xdr:cNvSpPr/>
      </xdr:nvSpPr>
      <xdr:spPr>
        <a:xfrm>
          <a:off x="14071022" y="11248160"/>
          <a:ext cx="1716233" cy="1039090"/>
        </a:xfrm>
        <a:prstGeom prst="wedgeRoundRectCallout">
          <a:avLst>
            <a:gd name="adj1" fmla="val -33671"/>
            <a:gd name="adj2" fmla="val -660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masuk</a:t>
          </a:r>
          <a:r>
            <a:rPr lang="en-ID" sz="1100" baseline="0"/>
            <a:t> ke notifikasi tim COEC untuk review dan proses selanjut nya (RPA clearing)</a:t>
          </a:r>
          <a:endParaRPr lang="en-ID" sz="1100"/>
        </a:p>
      </xdr:txBody>
    </xdr:sp>
    <xdr:clientData/>
  </xdr:twoCellAnchor>
  <xdr:twoCellAnchor>
    <xdr:from>
      <xdr:col>11</xdr:col>
      <xdr:colOff>845127</xdr:colOff>
      <xdr:row>83</xdr:row>
      <xdr:rowOff>57149</xdr:rowOff>
    </xdr:from>
    <xdr:to>
      <xdr:col>13</xdr:col>
      <xdr:colOff>76201</xdr:colOff>
      <xdr:row>87</xdr:row>
      <xdr:rowOff>121226</xdr:rowOff>
    </xdr:to>
    <xdr:sp macro="" textlink="">
      <xdr:nvSpPr>
        <xdr:cNvPr id="35" name="Speech Bubble: Rectangle with Corners Rounded 34">
          <a:extLst>
            <a:ext uri="{FF2B5EF4-FFF2-40B4-BE49-F238E27FC236}">
              <a16:creationId xmlns:a16="http://schemas.microsoft.com/office/drawing/2014/main" id="{C6DACA24-CA63-412F-88FE-D7E8973F743D}"/>
            </a:ext>
          </a:extLst>
        </xdr:cNvPr>
        <xdr:cNvSpPr/>
      </xdr:nvSpPr>
      <xdr:spPr>
        <a:xfrm>
          <a:off x="11599718" y="11270672"/>
          <a:ext cx="1716233" cy="826077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Hanya untuk simpan sementara tidak</a:t>
          </a:r>
          <a:r>
            <a:rPr lang="en-ID" sz="1100" baseline="0"/>
            <a:t> perlu validasi total amount</a:t>
          </a:r>
          <a:endParaRPr lang="en-ID" sz="1100"/>
        </a:p>
      </xdr:txBody>
    </xdr:sp>
    <xdr:clientData/>
  </xdr:twoCellAnchor>
  <xdr:twoCellAnchor>
    <xdr:from>
      <xdr:col>14</xdr:col>
      <xdr:colOff>919596</xdr:colOff>
      <xdr:row>79</xdr:row>
      <xdr:rowOff>140276</xdr:rowOff>
    </xdr:from>
    <xdr:to>
      <xdr:col>16</xdr:col>
      <xdr:colOff>824345</xdr:colOff>
      <xdr:row>82</xdr:row>
      <xdr:rowOff>1731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A0F7FC1-A258-48C3-B029-B9A62ED89330}"/>
            </a:ext>
          </a:extLst>
        </xdr:cNvPr>
        <xdr:cNvSpPr/>
      </xdr:nvSpPr>
      <xdr:spPr>
        <a:xfrm>
          <a:off x="15432232" y="10591799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Cancel</a:t>
          </a:r>
        </a:p>
      </xdr:txBody>
    </xdr:sp>
    <xdr:clientData/>
  </xdr:twoCellAnchor>
  <xdr:twoCellAnchor>
    <xdr:from>
      <xdr:col>16</xdr:col>
      <xdr:colOff>71005</xdr:colOff>
      <xdr:row>83</xdr:row>
      <xdr:rowOff>71004</xdr:rowOff>
    </xdr:from>
    <xdr:to>
      <xdr:col>17</xdr:col>
      <xdr:colOff>320387</xdr:colOff>
      <xdr:row>86</xdr:row>
      <xdr:rowOff>69272</xdr:rowOff>
    </xdr:to>
    <xdr:sp macro="" textlink="">
      <xdr:nvSpPr>
        <xdr:cNvPr id="37" name="Speech Bubble: Rectangle with Corners Rounded 36">
          <a:extLst>
            <a:ext uri="{FF2B5EF4-FFF2-40B4-BE49-F238E27FC236}">
              <a16:creationId xmlns:a16="http://schemas.microsoft.com/office/drawing/2014/main" id="{D94D5F13-715F-4B87-9BEA-CAD7433DBA26}"/>
            </a:ext>
          </a:extLst>
        </xdr:cNvPr>
        <xdr:cNvSpPr/>
      </xdr:nvSpPr>
      <xdr:spPr>
        <a:xfrm>
          <a:off x="16358755" y="11284527"/>
          <a:ext cx="1375064" cy="569768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membatalkan penyimpanan</a:t>
          </a:r>
        </a:p>
      </xdr:txBody>
    </xdr:sp>
    <xdr:clientData/>
  </xdr:twoCellAnchor>
  <xdr:twoCellAnchor>
    <xdr:from>
      <xdr:col>11</xdr:col>
      <xdr:colOff>173181</xdr:colOff>
      <xdr:row>77</xdr:row>
      <xdr:rowOff>173182</xdr:rowOff>
    </xdr:from>
    <xdr:to>
      <xdr:col>18</xdr:col>
      <xdr:colOff>450273</xdr:colOff>
      <xdr:row>90</xdr:row>
      <xdr:rowOff>17318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F1A24ED-5B02-4906-B7DC-03F801261E2D}"/>
            </a:ext>
          </a:extLst>
        </xdr:cNvPr>
        <xdr:cNvSpPr/>
      </xdr:nvSpPr>
      <xdr:spPr>
        <a:xfrm>
          <a:off x="10927772" y="10243705"/>
          <a:ext cx="7542069" cy="2320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666751</xdr:colOff>
      <xdr:row>94</xdr:row>
      <xdr:rowOff>138545</xdr:rowOff>
    </xdr:from>
    <xdr:to>
      <xdr:col>13</xdr:col>
      <xdr:colOff>510886</xdr:colOff>
      <xdr:row>97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5FD0CFB-7A55-4641-8602-19AEC6937889}"/>
            </a:ext>
          </a:extLst>
        </xdr:cNvPr>
        <xdr:cNvSpPr/>
      </xdr:nvSpPr>
      <xdr:spPr>
        <a:xfrm>
          <a:off x="11421342" y="13447568"/>
          <a:ext cx="2329294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Request</a:t>
          </a:r>
          <a:r>
            <a:rPr lang="en-ID" sz="2000" baseline="0"/>
            <a:t> for Revision</a:t>
          </a:r>
          <a:endParaRPr lang="en-ID" sz="2000"/>
        </a:p>
      </xdr:txBody>
    </xdr:sp>
    <xdr:clientData/>
  </xdr:twoCellAnchor>
  <xdr:twoCellAnchor>
    <xdr:from>
      <xdr:col>11</xdr:col>
      <xdr:colOff>671946</xdr:colOff>
      <xdr:row>98</xdr:row>
      <xdr:rowOff>74467</xdr:rowOff>
    </xdr:from>
    <xdr:to>
      <xdr:col>12</xdr:col>
      <xdr:colOff>1288475</xdr:colOff>
      <xdr:row>103</xdr:row>
      <xdr:rowOff>164522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14AE5204-A9FC-455C-B40D-F6230283ACE5}"/>
            </a:ext>
          </a:extLst>
        </xdr:cNvPr>
        <xdr:cNvSpPr/>
      </xdr:nvSpPr>
      <xdr:spPr>
        <a:xfrm>
          <a:off x="11426537" y="14145490"/>
          <a:ext cx="1716233" cy="1042555"/>
        </a:xfrm>
        <a:prstGeom prst="wedgeRoundRectCallout">
          <a:avLst>
            <a:gd name="adj1" fmla="val -32662"/>
            <a:gd name="adj2" fmla="val -794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mengajukan renacana</a:t>
          </a:r>
          <a:r>
            <a:rPr lang="en-ID" sz="1100" baseline="0"/>
            <a:t> untk melakukan revisi ke COEC</a:t>
          </a:r>
        </a:p>
        <a:p>
          <a:pPr algn="l"/>
          <a:r>
            <a:rPr lang="en-ID" sz="1100" baseline="0"/>
            <a:t>Status : Revision Request</a:t>
          </a:r>
          <a:endParaRPr lang="en-ID" sz="1100"/>
        </a:p>
      </xdr:txBody>
    </xdr:sp>
    <xdr:clientData/>
  </xdr:twoCellAnchor>
  <xdr:twoCellAnchor>
    <xdr:from>
      <xdr:col>11</xdr:col>
      <xdr:colOff>0</xdr:colOff>
      <xdr:row>93</xdr:row>
      <xdr:rowOff>0</xdr:rowOff>
    </xdr:from>
    <xdr:to>
      <xdr:col>18</xdr:col>
      <xdr:colOff>277092</xdr:colOff>
      <xdr:row>105</xdr:row>
      <xdr:rowOff>34636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954AEA83-3CB7-474D-99BC-EE7A7D4B3DAE}"/>
            </a:ext>
          </a:extLst>
        </xdr:cNvPr>
        <xdr:cNvSpPr/>
      </xdr:nvSpPr>
      <xdr:spPr>
        <a:xfrm>
          <a:off x="10754591" y="13118523"/>
          <a:ext cx="7542069" cy="2320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1066800</xdr:colOff>
      <xdr:row>94</xdr:row>
      <xdr:rowOff>45025</xdr:rowOff>
    </xdr:from>
    <xdr:to>
      <xdr:col>15</xdr:col>
      <xdr:colOff>597477</xdr:colOff>
      <xdr:row>102</xdr:row>
      <xdr:rowOff>8659</xdr:rowOff>
    </xdr:to>
    <xdr:sp macro="" textlink="">
      <xdr:nvSpPr>
        <xdr:cNvPr id="46" name="Speech Bubble: Rectangle with Corners Rounded 45">
          <a:extLst>
            <a:ext uri="{FF2B5EF4-FFF2-40B4-BE49-F238E27FC236}">
              <a16:creationId xmlns:a16="http://schemas.microsoft.com/office/drawing/2014/main" id="{7A822E2E-541A-4005-9911-8E8373696D49}"/>
            </a:ext>
          </a:extLst>
        </xdr:cNvPr>
        <xdr:cNvSpPr/>
      </xdr:nvSpPr>
      <xdr:spPr>
        <a:xfrm>
          <a:off x="14306550" y="13354048"/>
          <a:ext cx="1972541" cy="1487634"/>
        </a:xfrm>
        <a:prstGeom prst="wedgeRoundRectCallout">
          <a:avLst>
            <a:gd name="adj1" fmla="val -66971"/>
            <a:gd name="adj2" fmla="val -2078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Jika RPA</a:t>
          </a:r>
          <a:r>
            <a:rPr lang="en-ID" sz="1100" baseline="0"/>
            <a:t> clearing belum dijalankan maka COEC bisa memberikan ijin maka tombol Save as Draft dan Submit muncul</a:t>
          </a:r>
        </a:p>
        <a:p>
          <a:pPr algn="l"/>
          <a:r>
            <a:rPr lang="en-ID" sz="1100" baseline="0"/>
            <a:t>Status : Revision Approved</a:t>
          </a:r>
          <a:endParaRPr lang="en-ID" sz="1100"/>
        </a:p>
      </xdr:txBody>
    </xdr:sp>
    <xdr:clientData/>
  </xdr:twoCellAnchor>
  <xdr:twoCellAnchor>
    <xdr:from>
      <xdr:col>13</xdr:col>
      <xdr:colOff>1115291</xdr:colOff>
      <xdr:row>104</xdr:row>
      <xdr:rowOff>119494</xdr:rowOff>
    </xdr:from>
    <xdr:to>
      <xdr:col>16</xdr:col>
      <xdr:colOff>39832</xdr:colOff>
      <xdr:row>112</xdr:row>
      <xdr:rowOff>83128</xdr:rowOff>
    </xdr:to>
    <xdr:sp macro="" textlink="">
      <xdr:nvSpPr>
        <xdr:cNvPr id="47" name="Speech Bubble: Rectangle with Corners Rounded 46">
          <a:extLst>
            <a:ext uri="{FF2B5EF4-FFF2-40B4-BE49-F238E27FC236}">
              <a16:creationId xmlns:a16="http://schemas.microsoft.com/office/drawing/2014/main" id="{8878F098-2C28-4869-96C9-51EFF42199A6}"/>
            </a:ext>
          </a:extLst>
        </xdr:cNvPr>
        <xdr:cNvSpPr/>
      </xdr:nvSpPr>
      <xdr:spPr>
        <a:xfrm>
          <a:off x="14355041" y="15333517"/>
          <a:ext cx="1972541" cy="1487634"/>
        </a:xfrm>
        <a:prstGeom prst="wedgeRoundRectCallout">
          <a:avLst>
            <a:gd name="adj1" fmla="val -12976"/>
            <a:gd name="adj2" fmla="val -859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Jika tidak Approved maka status : Revision Rejected</a:t>
          </a:r>
        </a:p>
        <a:p>
          <a:pPr algn="l"/>
          <a:endParaRPr lang="en-ID" sz="1100"/>
        </a:p>
        <a:p>
          <a:pPr algn="l"/>
          <a:r>
            <a:rPr lang="en-ID" sz="1100"/>
            <a:t>User harus</a:t>
          </a:r>
          <a:r>
            <a:rPr lang="en-ID" sz="1100" baseline="0"/>
            <a:t> membuat transaksi baru</a:t>
          </a:r>
          <a:endParaRPr lang="en-ID" sz="1100"/>
        </a:p>
      </xdr:txBody>
    </xdr:sp>
    <xdr:clientData/>
  </xdr:twoCellAnchor>
  <xdr:twoCellAnchor>
    <xdr:from>
      <xdr:col>11</xdr:col>
      <xdr:colOff>767196</xdr:colOff>
      <xdr:row>108</xdr:row>
      <xdr:rowOff>5195</xdr:rowOff>
    </xdr:from>
    <xdr:to>
      <xdr:col>13</xdr:col>
      <xdr:colOff>611331</xdr:colOff>
      <xdr:row>110</xdr:row>
      <xdr:rowOff>57150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224001-AEFE-466C-AF62-793061816830}"/>
            </a:ext>
          </a:extLst>
        </xdr:cNvPr>
        <xdr:cNvSpPr/>
      </xdr:nvSpPr>
      <xdr:spPr>
        <a:xfrm>
          <a:off x="11521787" y="15981218"/>
          <a:ext cx="2329294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Duplicate</a:t>
          </a:r>
        </a:p>
      </xdr:txBody>
    </xdr:sp>
    <xdr:clientData/>
  </xdr:twoCellAnchor>
  <xdr:twoCellAnchor>
    <xdr:from>
      <xdr:col>9</xdr:col>
      <xdr:colOff>48491</xdr:colOff>
      <xdr:row>79</xdr:row>
      <xdr:rowOff>109105</xdr:rowOff>
    </xdr:from>
    <xdr:to>
      <xdr:col>11</xdr:col>
      <xdr:colOff>325581</xdr:colOff>
      <xdr:row>81</xdr:row>
      <xdr:rowOff>161060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0600D8C-7EC0-4CC5-AA9A-DB565D73AB8F}"/>
            </a:ext>
          </a:extLst>
        </xdr:cNvPr>
        <xdr:cNvSpPr/>
      </xdr:nvSpPr>
      <xdr:spPr>
        <a:xfrm>
          <a:off x="9400309" y="10560628"/>
          <a:ext cx="1679863" cy="43295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/>
            <a:t>Export BPK</a:t>
          </a:r>
        </a:p>
      </xdr:txBody>
    </xdr:sp>
    <xdr:clientData/>
  </xdr:twoCellAnchor>
  <xdr:twoCellAnchor>
    <xdr:from>
      <xdr:col>2</xdr:col>
      <xdr:colOff>187036</xdr:colOff>
      <xdr:row>24</xdr:row>
      <xdr:rowOff>53685</xdr:rowOff>
    </xdr:from>
    <xdr:to>
      <xdr:col>3</xdr:col>
      <xdr:colOff>691862</xdr:colOff>
      <xdr:row>28</xdr:row>
      <xdr:rowOff>43295</xdr:rowOff>
    </xdr:to>
    <xdr:sp macro="" textlink="">
      <xdr:nvSpPr>
        <xdr:cNvPr id="43" name="Speech Bubble: Rectangle with Corners Rounded 42">
          <a:extLst>
            <a:ext uri="{FF2B5EF4-FFF2-40B4-BE49-F238E27FC236}">
              <a16:creationId xmlns:a16="http://schemas.microsoft.com/office/drawing/2014/main" id="{573EC6BB-A5BF-480E-8751-0345A1DBBEA5}"/>
            </a:ext>
          </a:extLst>
        </xdr:cNvPr>
        <xdr:cNvSpPr/>
      </xdr:nvSpPr>
      <xdr:spPr>
        <a:xfrm>
          <a:off x="3312968" y="5456958"/>
          <a:ext cx="1578553" cy="751610"/>
        </a:xfrm>
        <a:prstGeom prst="wedgeRoundRectCallout">
          <a:avLst>
            <a:gd name="adj1" fmla="val -33671"/>
            <a:gd name="adj2" fmla="val -747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Validasi</a:t>
          </a:r>
        </a:p>
        <a:p>
          <a:pPr algn="l"/>
          <a:r>
            <a:rPr lang="en-ID" sz="1100"/>
            <a:t>harus 10 character panjang nya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zoomScale="110" zoomScaleNormal="110" workbookViewId="0">
      <selection activeCell="Q9" sqref="Q9"/>
    </sheetView>
  </sheetViews>
  <sheetFormatPr baseColWidth="10" defaultColWidth="8.83203125" defaultRowHeight="15" x14ac:dyDescent="0.2"/>
  <cols>
    <col min="1" max="1" width="5.33203125" customWidth="1"/>
    <col min="2" max="2" width="41.5" bestFit="1" customWidth="1"/>
    <col min="3" max="3" width="16.1640625" customWidth="1"/>
    <col min="4" max="4" width="15.33203125" customWidth="1"/>
    <col min="5" max="5" width="14.5" customWidth="1"/>
    <col min="6" max="6" width="18.83203125" customWidth="1"/>
    <col min="7" max="7" width="16" customWidth="1"/>
    <col min="8" max="9" width="12.6640625" customWidth="1"/>
    <col min="10" max="10" width="16" customWidth="1"/>
    <col min="11" max="11" width="5" customWidth="1"/>
    <col min="12" max="12" width="16.5" bestFit="1" customWidth="1"/>
    <col min="13" max="13" width="20.6640625" bestFit="1" customWidth="1"/>
    <col min="14" max="14" width="19.1640625" bestFit="1" customWidth="1"/>
    <col min="15" max="15" width="17.5" customWidth="1"/>
    <col min="17" max="17" width="16.83203125" customWidth="1"/>
  </cols>
  <sheetData>
    <row r="1" spans="1:17" ht="19" x14ac:dyDescent="0.25">
      <c r="A1" s="1" t="s">
        <v>0</v>
      </c>
      <c r="B1" s="2"/>
    </row>
    <row r="2" spans="1:17" x14ac:dyDescent="0.2">
      <c r="A2">
        <v>10</v>
      </c>
      <c r="C2" s="56">
        <v>44439</v>
      </c>
    </row>
    <row r="3" spans="1:17" x14ac:dyDescent="0.2">
      <c r="A3" t="s">
        <v>1</v>
      </c>
      <c r="C3" s="3">
        <v>27252282</v>
      </c>
      <c r="D3" s="4">
        <f>O70-C3</f>
        <v>0</v>
      </c>
      <c r="E3" s="4" t="s">
        <v>63</v>
      </c>
      <c r="G3" s="5"/>
    </row>
    <row r="4" spans="1:17" x14ac:dyDescent="0.2">
      <c r="A4" t="s">
        <v>2</v>
      </c>
      <c r="C4" t="s">
        <v>3</v>
      </c>
      <c r="E4" t="s">
        <v>64</v>
      </c>
      <c r="G4" s="5"/>
      <c r="N4" t="s">
        <v>25</v>
      </c>
      <c r="O4" s="55">
        <v>44089</v>
      </c>
    </row>
    <row r="5" spans="1:17" x14ac:dyDescent="0.2">
      <c r="A5" t="s">
        <v>4</v>
      </c>
      <c r="E5" t="s">
        <v>65</v>
      </c>
    </row>
    <row r="6" spans="1:17" ht="16" thickBot="1" x14ac:dyDescent="0.25"/>
    <row r="7" spans="1:17" ht="48" x14ac:dyDescent="0.2">
      <c r="A7" s="97" t="s">
        <v>5</v>
      </c>
      <c r="B7" s="99" t="s">
        <v>6</v>
      </c>
      <c r="C7" s="99"/>
      <c r="D7" s="100"/>
      <c r="E7" s="53"/>
      <c r="F7" s="97" t="s">
        <v>7</v>
      </c>
      <c r="G7" s="99"/>
      <c r="H7" s="99"/>
      <c r="I7" s="100"/>
      <c r="J7" s="101"/>
      <c r="K7" s="6" t="s">
        <v>8</v>
      </c>
      <c r="L7" s="102" t="s">
        <v>9</v>
      </c>
      <c r="M7" s="102"/>
      <c r="N7" s="103"/>
      <c r="O7" s="101" t="s">
        <v>10</v>
      </c>
    </row>
    <row r="8" spans="1:17" ht="33" thickBot="1" x14ac:dyDescent="0.25">
      <c r="A8" s="98"/>
      <c r="B8" s="7" t="s">
        <v>11</v>
      </c>
      <c r="C8" s="7" t="s">
        <v>12</v>
      </c>
      <c r="D8" s="8" t="s">
        <v>13</v>
      </c>
      <c r="E8" s="54" t="s">
        <v>14</v>
      </c>
      <c r="F8" s="52" t="s">
        <v>15</v>
      </c>
      <c r="G8" s="7" t="s">
        <v>16</v>
      </c>
      <c r="H8" s="7" t="s">
        <v>17</v>
      </c>
      <c r="I8" s="62" t="s">
        <v>66</v>
      </c>
      <c r="J8" s="54" t="s">
        <v>18</v>
      </c>
      <c r="K8" s="9" t="s">
        <v>19</v>
      </c>
      <c r="L8" s="10" t="s">
        <v>15</v>
      </c>
      <c r="M8" s="7" t="s">
        <v>16</v>
      </c>
      <c r="N8" s="7" t="s">
        <v>17</v>
      </c>
      <c r="O8" s="104"/>
      <c r="Q8" s="59"/>
    </row>
    <row r="9" spans="1:17" s="24" customFormat="1" ht="14" x14ac:dyDescent="0.2">
      <c r="A9" s="11">
        <v>1</v>
      </c>
      <c r="B9" s="12" t="s">
        <v>32</v>
      </c>
      <c r="C9" s="13">
        <v>8139203084</v>
      </c>
      <c r="D9" s="14">
        <v>14613456</v>
      </c>
      <c r="E9" s="15" t="s">
        <v>34</v>
      </c>
      <c r="F9" s="16"/>
      <c r="G9" s="17">
        <v>5209796</v>
      </c>
      <c r="H9" s="18"/>
      <c r="I9" s="60"/>
      <c r="J9" s="19">
        <f>4*1500+7500</f>
        <v>13500</v>
      </c>
      <c r="K9" s="20">
        <v>36</v>
      </c>
      <c r="L9" s="21"/>
      <c r="M9" s="22" t="s">
        <v>36</v>
      </c>
      <c r="N9" s="22"/>
      <c r="O9" s="23">
        <f t="shared" ref="O9:O69" si="0">D9-F9-G9-H9-J9-K9</f>
        <v>9390124</v>
      </c>
    </row>
    <row r="10" spans="1:17" s="24" customFormat="1" ht="14" x14ac:dyDescent="0.2">
      <c r="A10" s="11">
        <f t="shared" ref="A10:A68" si="1">+A9+1</f>
        <v>2</v>
      </c>
      <c r="B10" s="12" t="s">
        <v>32</v>
      </c>
      <c r="C10" s="13">
        <v>8139242425</v>
      </c>
      <c r="D10" s="57">
        <v>10735312</v>
      </c>
      <c r="E10" s="15" t="s">
        <v>31</v>
      </c>
      <c r="F10" s="16"/>
      <c r="G10" s="17">
        <v>2277639</v>
      </c>
      <c r="H10" s="18"/>
      <c r="I10" s="60"/>
      <c r="J10" s="19"/>
      <c r="K10" s="20"/>
      <c r="L10" s="21"/>
      <c r="M10" s="22" t="s">
        <v>35</v>
      </c>
      <c r="N10" s="22"/>
      <c r="O10" s="23">
        <f t="shared" si="0"/>
        <v>8457673</v>
      </c>
    </row>
    <row r="11" spans="1:17" s="24" customFormat="1" ht="14" x14ac:dyDescent="0.2">
      <c r="A11" s="11">
        <f t="shared" si="1"/>
        <v>3</v>
      </c>
      <c r="B11" s="12" t="s">
        <v>32</v>
      </c>
      <c r="C11" s="58">
        <v>8139072581</v>
      </c>
      <c r="D11" s="57">
        <v>1558200</v>
      </c>
      <c r="E11" s="15" t="s">
        <v>33</v>
      </c>
      <c r="F11" s="17"/>
      <c r="G11" s="17"/>
      <c r="H11" s="17"/>
      <c r="I11" s="61"/>
      <c r="J11" s="19"/>
      <c r="K11" s="20"/>
      <c r="L11" s="21"/>
      <c r="M11" s="22"/>
      <c r="N11" s="22"/>
      <c r="O11" s="23">
        <f t="shared" si="0"/>
        <v>1558200</v>
      </c>
    </row>
    <row r="12" spans="1:17" s="24" customFormat="1" ht="14" x14ac:dyDescent="0.2">
      <c r="A12" s="11">
        <f t="shared" si="1"/>
        <v>4</v>
      </c>
      <c r="B12" s="12" t="s">
        <v>32</v>
      </c>
      <c r="C12" s="58">
        <v>8139072582</v>
      </c>
      <c r="D12" s="57">
        <v>9194596</v>
      </c>
      <c r="E12" s="15" t="s">
        <v>33</v>
      </c>
      <c r="F12" s="17"/>
      <c r="G12" s="17"/>
      <c r="H12" s="17"/>
      <c r="I12" s="61"/>
      <c r="J12" s="19"/>
      <c r="K12" s="20"/>
      <c r="L12" s="21"/>
      <c r="M12" s="22"/>
      <c r="N12" s="22"/>
      <c r="O12" s="23">
        <f t="shared" si="0"/>
        <v>9194596</v>
      </c>
    </row>
    <row r="13" spans="1:17" s="24" customFormat="1" ht="14" x14ac:dyDescent="0.2">
      <c r="A13" s="11">
        <f t="shared" si="1"/>
        <v>5</v>
      </c>
      <c r="B13" s="12" t="s">
        <v>26</v>
      </c>
      <c r="C13" s="58"/>
      <c r="D13" s="57"/>
      <c r="E13" s="15"/>
      <c r="F13" s="16">
        <v>55845</v>
      </c>
      <c r="G13" s="17"/>
      <c r="H13" s="17"/>
      <c r="I13" s="61"/>
      <c r="J13" s="19"/>
      <c r="K13" s="20"/>
      <c r="L13" s="21" t="s">
        <v>37</v>
      </c>
      <c r="M13" s="22"/>
      <c r="N13" s="22"/>
      <c r="O13" s="23">
        <f t="shared" si="0"/>
        <v>-55845</v>
      </c>
    </row>
    <row r="14" spans="1:17" s="24" customFormat="1" ht="14" x14ac:dyDescent="0.2">
      <c r="A14" s="11">
        <f t="shared" si="1"/>
        <v>6</v>
      </c>
      <c r="B14" s="12" t="s">
        <v>26</v>
      </c>
      <c r="C14" s="58"/>
      <c r="D14" s="57"/>
      <c r="E14" s="15"/>
      <c r="F14" s="16">
        <v>169197</v>
      </c>
      <c r="G14" s="17"/>
      <c r="H14" s="17"/>
      <c r="I14" s="61"/>
      <c r="J14" s="19"/>
      <c r="K14" s="20"/>
      <c r="L14" s="21" t="s">
        <v>38</v>
      </c>
      <c r="M14" s="22"/>
      <c r="N14" s="22"/>
      <c r="O14" s="23">
        <f t="shared" si="0"/>
        <v>-169197</v>
      </c>
    </row>
    <row r="15" spans="1:17" s="24" customFormat="1" ht="14" x14ac:dyDescent="0.2">
      <c r="A15" s="11">
        <f t="shared" si="1"/>
        <v>7</v>
      </c>
      <c r="B15" s="12" t="s">
        <v>26</v>
      </c>
      <c r="C15" s="13"/>
      <c r="D15" s="57"/>
      <c r="E15" s="15"/>
      <c r="F15" s="16">
        <v>8814</v>
      </c>
      <c r="G15" s="17"/>
      <c r="H15" s="17"/>
      <c r="I15" s="61"/>
      <c r="J15" s="19"/>
      <c r="K15" s="20"/>
      <c r="L15" s="21" t="s">
        <v>39</v>
      </c>
      <c r="M15" s="22"/>
      <c r="N15" s="22"/>
      <c r="O15" s="23">
        <f t="shared" si="0"/>
        <v>-8814</v>
      </c>
    </row>
    <row r="16" spans="1:17" s="24" customFormat="1" ht="14" x14ac:dyDescent="0.2">
      <c r="A16" s="11">
        <f t="shared" si="1"/>
        <v>8</v>
      </c>
      <c r="B16" s="12" t="s">
        <v>27</v>
      </c>
      <c r="C16" s="13"/>
      <c r="D16" s="57"/>
      <c r="E16" s="15"/>
      <c r="F16" s="16">
        <v>2499</v>
      </c>
      <c r="G16" s="17"/>
      <c r="H16" s="17"/>
      <c r="I16" s="61"/>
      <c r="J16" s="19"/>
      <c r="K16" s="20"/>
      <c r="L16" s="21" t="s">
        <v>40</v>
      </c>
      <c r="M16" s="22"/>
      <c r="N16" s="22"/>
      <c r="O16" s="23">
        <f t="shared" si="0"/>
        <v>-2499</v>
      </c>
    </row>
    <row r="17" spans="1:15" s="24" customFormat="1" ht="14" x14ac:dyDescent="0.2">
      <c r="A17" s="11">
        <f t="shared" si="1"/>
        <v>9</v>
      </c>
      <c r="B17" s="12" t="s">
        <v>27</v>
      </c>
      <c r="C17" s="58"/>
      <c r="D17" s="57"/>
      <c r="E17" s="15"/>
      <c r="F17" s="16">
        <v>79918</v>
      </c>
      <c r="G17" s="17"/>
      <c r="H17" s="17"/>
      <c r="I17" s="61"/>
      <c r="J17" s="19"/>
      <c r="K17" s="20"/>
      <c r="L17" s="21" t="s">
        <v>41</v>
      </c>
      <c r="M17" s="22"/>
      <c r="N17" s="22"/>
      <c r="O17" s="23">
        <f t="shared" si="0"/>
        <v>-79918</v>
      </c>
    </row>
    <row r="18" spans="1:15" s="24" customFormat="1" ht="14" x14ac:dyDescent="0.2">
      <c r="A18" s="11">
        <f t="shared" si="1"/>
        <v>10</v>
      </c>
      <c r="B18" s="12" t="s">
        <v>27</v>
      </c>
      <c r="C18" s="58"/>
      <c r="D18" s="57"/>
      <c r="E18" s="15"/>
      <c r="F18" s="16">
        <v>9995</v>
      </c>
      <c r="G18" s="17"/>
      <c r="H18" s="18"/>
      <c r="I18" s="60"/>
      <c r="J18" s="19"/>
      <c r="K18" s="20"/>
      <c r="L18" s="21" t="s">
        <v>42</v>
      </c>
      <c r="M18" s="22"/>
      <c r="N18" s="22"/>
      <c r="O18" s="23">
        <f t="shared" si="0"/>
        <v>-9995</v>
      </c>
    </row>
    <row r="19" spans="1:15" s="24" customFormat="1" ht="14" x14ac:dyDescent="0.2">
      <c r="A19" s="11">
        <f t="shared" si="1"/>
        <v>11</v>
      </c>
      <c r="B19" s="12" t="s">
        <v>27</v>
      </c>
      <c r="C19" s="58"/>
      <c r="D19" s="57"/>
      <c r="E19" s="15"/>
      <c r="F19" s="16">
        <v>69834</v>
      </c>
      <c r="G19" s="17"/>
      <c r="H19" s="18"/>
      <c r="I19" s="60"/>
      <c r="J19" s="19"/>
      <c r="K19" s="20"/>
      <c r="L19" s="21" t="s">
        <v>43</v>
      </c>
      <c r="M19" s="22"/>
      <c r="N19" s="22"/>
      <c r="O19" s="23">
        <f t="shared" si="0"/>
        <v>-69834</v>
      </c>
    </row>
    <row r="20" spans="1:15" s="24" customFormat="1" ht="14" x14ac:dyDescent="0.2">
      <c r="A20" s="11">
        <f t="shared" si="1"/>
        <v>12</v>
      </c>
      <c r="B20" s="12" t="s">
        <v>27</v>
      </c>
      <c r="C20" s="58"/>
      <c r="D20" s="57"/>
      <c r="E20" s="15"/>
      <c r="F20" s="16">
        <v>82466</v>
      </c>
      <c r="G20" s="17"/>
      <c r="H20" s="18"/>
      <c r="I20" s="60"/>
      <c r="J20" s="19"/>
      <c r="K20" s="20"/>
      <c r="L20" s="21" t="s">
        <v>44</v>
      </c>
      <c r="M20" s="22"/>
      <c r="N20" s="22"/>
      <c r="O20" s="23">
        <f t="shared" si="0"/>
        <v>-82466</v>
      </c>
    </row>
    <row r="21" spans="1:15" s="24" customFormat="1" ht="14" x14ac:dyDescent="0.2">
      <c r="A21" s="11">
        <f t="shared" si="1"/>
        <v>13</v>
      </c>
      <c r="B21" s="12" t="s">
        <v>28</v>
      </c>
      <c r="C21" s="13"/>
      <c r="D21" s="57"/>
      <c r="E21" s="15"/>
      <c r="F21" s="16">
        <v>41809</v>
      </c>
      <c r="G21" s="17"/>
      <c r="H21" s="18"/>
      <c r="I21" s="60"/>
      <c r="J21" s="19"/>
      <c r="K21" s="20"/>
      <c r="L21" s="21" t="s">
        <v>45</v>
      </c>
      <c r="M21" s="22"/>
      <c r="N21" s="22"/>
      <c r="O21" s="23">
        <f t="shared" si="0"/>
        <v>-41809</v>
      </c>
    </row>
    <row r="22" spans="1:15" s="24" customFormat="1" ht="14" x14ac:dyDescent="0.2">
      <c r="A22" s="11">
        <f t="shared" si="1"/>
        <v>14</v>
      </c>
      <c r="B22" s="12" t="s">
        <v>28</v>
      </c>
      <c r="C22" s="13"/>
      <c r="D22" s="57"/>
      <c r="E22" s="15"/>
      <c r="F22" s="16">
        <v>28616</v>
      </c>
      <c r="G22" s="17"/>
      <c r="H22" s="18"/>
      <c r="I22" s="60"/>
      <c r="J22" s="19"/>
      <c r="K22" s="20"/>
      <c r="L22" s="21" t="s">
        <v>46</v>
      </c>
      <c r="M22" s="22"/>
      <c r="N22" s="22"/>
      <c r="O22" s="23">
        <f t="shared" si="0"/>
        <v>-28616</v>
      </c>
    </row>
    <row r="23" spans="1:15" s="24" customFormat="1" ht="14" x14ac:dyDescent="0.2">
      <c r="A23" s="11">
        <f t="shared" si="1"/>
        <v>15</v>
      </c>
      <c r="B23" s="12" t="s">
        <v>28</v>
      </c>
      <c r="C23" s="58"/>
      <c r="D23" s="57"/>
      <c r="E23" s="15"/>
      <c r="F23" s="16">
        <v>1744</v>
      </c>
      <c r="G23" s="17"/>
      <c r="H23" s="18"/>
      <c r="I23" s="60"/>
      <c r="J23" s="19"/>
      <c r="K23" s="20"/>
      <c r="L23" s="21" t="s">
        <v>47</v>
      </c>
      <c r="M23" s="22"/>
      <c r="N23" s="22"/>
      <c r="O23" s="23">
        <f t="shared" si="0"/>
        <v>-1744</v>
      </c>
    </row>
    <row r="24" spans="1:15" s="24" customFormat="1" ht="14" x14ac:dyDescent="0.2">
      <c r="A24" s="11">
        <f t="shared" si="1"/>
        <v>16</v>
      </c>
      <c r="B24" s="12" t="s">
        <v>29</v>
      </c>
      <c r="C24" s="58"/>
      <c r="D24" s="57"/>
      <c r="E24" s="15"/>
      <c r="F24" s="16">
        <v>17744</v>
      </c>
      <c r="G24" s="17"/>
      <c r="H24" s="18"/>
      <c r="I24" s="60"/>
      <c r="J24" s="19"/>
      <c r="K24" s="20"/>
      <c r="L24" s="21" t="s">
        <v>48</v>
      </c>
      <c r="M24" s="22"/>
      <c r="N24" s="22"/>
      <c r="O24" s="23">
        <f t="shared" si="0"/>
        <v>-17744</v>
      </c>
    </row>
    <row r="25" spans="1:15" s="24" customFormat="1" ht="14" x14ac:dyDescent="0.2">
      <c r="A25" s="11">
        <f t="shared" si="1"/>
        <v>17</v>
      </c>
      <c r="B25" s="12" t="s">
        <v>29</v>
      </c>
      <c r="C25" s="58"/>
      <c r="D25" s="57"/>
      <c r="E25" s="15"/>
      <c r="F25" s="16">
        <v>23520</v>
      </c>
      <c r="G25" s="17"/>
      <c r="H25" s="18"/>
      <c r="I25" s="60"/>
      <c r="J25" s="19"/>
      <c r="K25" s="20"/>
      <c r="L25" s="21" t="s">
        <v>49</v>
      </c>
      <c r="M25" s="22"/>
      <c r="N25" s="22"/>
      <c r="O25" s="23">
        <f t="shared" si="0"/>
        <v>-23520</v>
      </c>
    </row>
    <row r="26" spans="1:15" s="24" customFormat="1" ht="14" x14ac:dyDescent="0.2">
      <c r="A26" s="11">
        <f t="shared" si="1"/>
        <v>18</v>
      </c>
      <c r="B26" s="12" t="s">
        <v>29</v>
      </c>
      <c r="C26" s="58"/>
      <c r="D26" s="57"/>
      <c r="E26" s="15"/>
      <c r="F26" s="16">
        <v>8182</v>
      </c>
      <c r="G26" s="17"/>
      <c r="H26" s="18"/>
      <c r="I26" s="60"/>
      <c r="J26" s="19"/>
      <c r="K26" s="20"/>
      <c r="L26" s="21" t="s">
        <v>50</v>
      </c>
      <c r="M26" s="22"/>
      <c r="N26" s="22"/>
      <c r="O26" s="23">
        <f t="shared" si="0"/>
        <v>-8182</v>
      </c>
    </row>
    <row r="27" spans="1:15" s="24" customFormat="1" ht="14" x14ac:dyDescent="0.2">
      <c r="A27" s="11">
        <f t="shared" si="1"/>
        <v>19</v>
      </c>
      <c r="B27" s="12" t="s">
        <v>29</v>
      </c>
      <c r="C27" s="58"/>
      <c r="D27" s="57"/>
      <c r="E27" s="15"/>
      <c r="F27" s="16">
        <v>21016</v>
      </c>
      <c r="G27" s="17"/>
      <c r="H27" s="18"/>
      <c r="I27" s="60"/>
      <c r="J27" s="19"/>
      <c r="K27" s="20"/>
      <c r="L27" s="21" t="s">
        <v>51</v>
      </c>
      <c r="M27" s="22"/>
      <c r="N27" s="22"/>
      <c r="O27" s="23">
        <f t="shared" si="0"/>
        <v>-21016</v>
      </c>
    </row>
    <row r="28" spans="1:15" s="24" customFormat="1" ht="14" x14ac:dyDescent="0.2">
      <c r="A28" s="11">
        <f t="shared" si="1"/>
        <v>20</v>
      </c>
      <c r="B28" s="12" t="s">
        <v>29</v>
      </c>
      <c r="C28" s="58"/>
      <c r="D28" s="57"/>
      <c r="E28" s="15"/>
      <c r="F28" s="16">
        <v>2156</v>
      </c>
      <c r="G28" s="17"/>
      <c r="H28" s="18"/>
      <c r="I28" s="60"/>
      <c r="J28" s="19"/>
      <c r="K28" s="20"/>
      <c r="L28" s="21" t="s">
        <v>52</v>
      </c>
      <c r="M28" s="22"/>
      <c r="N28" s="22"/>
      <c r="O28" s="23">
        <f t="shared" si="0"/>
        <v>-2156</v>
      </c>
    </row>
    <row r="29" spans="1:15" s="24" customFormat="1" ht="14" x14ac:dyDescent="0.2">
      <c r="A29" s="11">
        <f t="shared" si="1"/>
        <v>21</v>
      </c>
      <c r="B29" s="12" t="s">
        <v>29</v>
      </c>
      <c r="C29" s="58"/>
      <c r="D29" s="57"/>
      <c r="E29" s="15"/>
      <c r="F29" s="16">
        <v>3815</v>
      </c>
      <c r="G29" s="17"/>
      <c r="H29" s="18"/>
      <c r="I29" s="60"/>
      <c r="J29" s="19"/>
      <c r="K29" s="20"/>
      <c r="L29" s="21" t="s">
        <v>53</v>
      </c>
      <c r="M29" s="22"/>
      <c r="N29" s="22"/>
      <c r="O29" s="23">
        <f t="shared" si="0"/>
        <v>-3815</v>
      </c>
    </row>
    <row r="30" spans="1:15" s="24" customFormat="1" ht="14" x14ac:dyDescent="0.2">
      <c r="A30" s="11">
        <f t="shared" si="1"/>
        <v>22</v>
      </c>
      <c r="B30" s="12" t="s">
        <v>29</v>
      </c>
      <c r="C30" s="58"/>
      <c r="D30" s="57"/>
      <c r="E30" s="15"/>
      <c r="F30" s="16">
        <v>2156</v>
      </c>
      <c r="G30" s="17"/>
      <c r="H30" s="18"/>
      <c r="I30" s="60"/>
      <c r="J30" s="19"/>
      <c r="K30" s="20"/>
      <c r="L30" s="21" t="s">
        <v>54</v>
      </c>
      <c r="M30" s="22"/>
      <c r="N30" s="22"/>
      <c r="O30" s="23">
        <f t="shared" si="0"/>
        <v>-2156</v>
      </c>
    </row>
    <row r="31" spans="1:15" s="24" customFormat="1" ht="14" x14ac:dyDescent="0.2">
      <c r="A31" s="11">
        <f t="shared" si="1"/>
        <v>23</v>
      </c>
      <c r="B31" s="12" t="s">
        <v>29</v>
      </c>
      <c r="C31" s="58"/>
      <c r="D31" s="57"/>
      <c r="E31" s="15"/>
      <c r="F31" s="16">
        <v>13422</v>
      </c>
      <c r="G31" s="17"/>
      <c r="H31" s="18"/>
      <c r="I31" s="60"/>
      <c r="J31" s="19"/>
      <c r="K31" s="20"/>
      <c r="L31" s="21" t="s">
        <v>55</v>
      </c>
      <c r="M31" s="22"/>
      <c r="N31" s="22"/>
      <c r="O31" s="23">
        <f t="shared" si="0"/>
        <v>-13422</v>
      </c>
    </row>
    <row r="32" spans="1:15" s="24" customFormat="1" ht="14" x14ac:dyDescent="0.2">
      <c r="A32" s="11">
        <f t="shared" si="1"/>
        <v>24</v>
      </c>
      <c r="B32" s="12" t="s">
        <v>30</v>
      </c>
      <c r="C32" s="58"/>
      <c r="D32" s="57"/>
      <c r="E32" s="15"/>
      <c r="F32" s="16">
        <v>14024</v>
      </c>
      <c r="G32" s="17"/>
      <c r="H32" s="18"/>
      <c r="I32" s="60"/>
      <c r="J32" s="19"/>
      <c r="K32" s="20"/>
      <c r="L32" s="21" t="s">
        <v>56</v>
      </c>
      <c r="M32" s="22"/>
      <c r="N32" s="22"/>
      <c r="O32" s="23">
        <f t="shared" si="0"/>
        <v>-14024</v>
      </c>
    </row>
    <row r="33" spans="1:15" s="24" customFormat="1" ht="14" x14ac:dyDescent="0.2">
      <c r="A33" s="11">
        <f t="shared" si="1"/>
        <v>25</v>
      </c>
      <c r="B33" s="12" t="s">
        <v>30</v>
      </c>
      <c r="C33" s="58"/>
      <c r="D33" s="57"/>
      <c r="E33" s="15"/>
      <c r="F33" s="16">
        <v>70948</v>
      </c>
      <c r="G33" s="17"/>
      <c r="H33" s="18"/>
      <c r="I33" s="60"/>
      <c r="J33" s="19"/>
      <c r="K33" s="20"/>
      <c r="L33" s="21" t="s">
        <v>57</v>
      </c>
      <c r="M33" s="22"/>
      <c r="N33" s="22"/>
      <c r="O33" s="23">
        <f t="shared" si="0"/>
        <v>-70948</v>
      </c>
    </row>
    <row r="34" spans="1:15" s="24" customFormat="1" ht="14" x14ac:dyDescent="0.2">
      <c r="A34" s="11">
        <f t="shared" si="1"/>
        <v>26</v>
      </c>
      <c r="B34" s="12" t="s">
        <v>30</v>
      </c>
      <c r="C34" s="58"/>
      <c r="D34" s="57"/>
      <c r="E34" s="15"/>
      <c r="F34" s="16">
        <v>2156</v>
      </c>
      <c r="G34" s="17"/>
      <c r="H34" s="18"/>
      <c r="I34" s="60"/>
      <c r="J34" s="19"/>
      <c r="K34" s="20"/>
      <c r="L34" s="21" t="s">
        <v>58</v>
      </c>
      <c r="M34" s="22"/>
      <c r="N34" s="22"/>
      <c r="O34" s="23">
        <f t="shared" si="0"/>
        <v>-2156</v>
      </c>
    </row>
    <row r="35" spans="1:15" s="24" customFormat="1" ht="14" x14ac:dyDescent="0.2">
      <c r="A35" s="11">
        <f t="shared" si="1"/>
        <v>27</v>
      </c>
      <c r="B35" s="12" t="s">
        <v>30</v>
      </c>
      <c r="C35" s="58"/>
      <c r="D35" s="57"/>
      <c r="E35" s="15"/>
      <c r="F35" s="16">
        <v>2499</v>
      </c>
      <c r="G35" s="17"/>
      <c r="H35" s="18"/>
      <c r="I35" s="60"/>
      <c r="J35" s="19"/>
      <c r="K35" s="20"/>
      <c r="L35" s="21" t="s">
        <v>59</v>
      </c>
      <c r="M35" s="22"/>
      <c r="N35" s="22"/>
      <c r="O35" s="23">
        <f t="shared" si="0"/>
        <v>-2499</v>
      </c>
    </row>
    <row r="36" spans="1:15" s="24" customFormat="1" ht="14" x14ac:dyDescent="0.2">
      <c r="A36" s="11">
        <f t="shared" si="1"/>
        <v>28</v>
      </c>
      <c r="B36" s="12" t="s">
        <v>30</v>
      </c>
      <c r="C36" s="58"/>
      <c r="D36" s="57"/>
      <c r="E36" s="15"/>
      <c r="F36" s="16">
        <v>585630</v>
      </c>
      <c r="G36" s="17"/>
      <c r="H36" s="18"/>
      <c r="I36" s="60"/>
      <c r="J36" s="19"/>
      <c r="K36" s="20"/>
      <c r="L36" s="21" t="s">
        <v>60</v>
      </c>
      <c r="M36" s="22"/>
      <c r="N36" s="22"/>
      <c r="O36" s="23">
        <f t="shared" si="0"/>
        <v>-585630</v>
      </c>
    </row>
    <row r="37" spans="1:15" s="24" customFormat="1" ht="14" x14ac:dyDescent="0.2">
      <c r="A37" s="11">
        <f t="shared" si="1"/>
        <v>29</v>
      </c>
      <c r="B37" s="12" t="s">
        <v>30</v>
      </c>
      <c r="C37" s="58"/>
      <c r="D37" s="57"/>
      <c r="E37" s="15"/>
      <c r="F37" s="16">
        <v>6154</v>
      </c>
      <c r="G37" s="17"/>
      <c r="H37" s="18"/>
      <c r="I37" s="60"/>
      <c r="J37" s="19"/>
      <c r="K37" s="20"/>
      <c r="L37" s="21" t="s">
        <v>61</v>
      </c>
      <c r="M37" s="22"/>
      <c r="N37" s="22"/>
      <c r="O37" s="23">
        <f t="shared" si="0"/>
        <v>-6154</v>
      </c>
    </row>
    <row r="38" spans="1:15" s="24" customFormat="1" ht="14" x14ac:dyDescent="0.2">
      <c r="A38" s="11">
        <f t="shared" si="1"/>
        <v>30</v>
      </c>
      <c r="B38" s="12" t="s">
        <v>30</v>
      </c>
      <c r="C38" s="58"/>
      <c r="D38" s="57"/>
      <c r="E38" s="15"/>
      <c r="F38" s="16">
        <v>24152</v>
      </c>
      <c r="G38" s="17"/>
      <c r="H38" s="18"/>
      <c r="I38" s="60"/>
      <c r="J38" s="19"/>
      <c r="K38" s="20"/>
      <c r="L38" s="21" t="s">
        <v>62</v>
      </c>
      <c r="M38" s="22"/>
      <c r="N38" s="22"/>
      <c r="O38" s="23">
        <f t="shared" si="0"/>
        <v>-24152</v>
      </c>
    </row>
    <row r="39" spans="1:15" s="24" customFormat="1" ht="14" x14ac:dyDescent="0.2">
      <c r="A39" s="11">
        <f t="shared" si="1"/>
        <v>31</v>
      </c>
      <c r="B39" s="12"/>
      <c r="C39" s="58"/>
      <c r="D39" s="57"/>
      <c r="E39" s="15"/>
      <c r="F39" s="16"/>
      <c r="G39" s="17"/>
      <c r="H39" s="18"/>
      <c r="I39" s="60"/>
      <c r="J39" s="19"/>
      <c r="K39" s="20"/>
      <c r="L39" s="21"/>
      <c r="M39" s="22"/>
      <c r="N39" s="22"/>
      <c r="O39" s="23">
        <f t="shared" si="0"/>
        <v>0</v>
      </c>
    </row>
    <row r="40" spans="1:15" s="24" customFormat="1" ht="14" hidden="1" x14ac:dyDescent="0.2">
      <c r="A40" s="11" t="e">
        <f>+#REF!+1</f>
        <v>#REF!</v>
      </c>
      <c r="B40" s="12"/>
      <c r="C40" s="13"/>
      <c r="D40" s="25"/>
      <c r="E40" s="15"/>
      <c r="F40" s="16"/>
      <c r="G40" s="17"/>
      <c r="H40" s="18"/>
      <c r="I40" s="60"/>
      <c r="J40" s="19"/>
      <c r="K40" s="20"/>
      <c r="L40" s="21"/>
      <c r="M40" s="22"/>
      <c r="N40" s="22"/>
      <c r="O40" s="23">
        <f t="shared" si="0"/>
        <v>0</v>
      </c>
    </row>
    <row r="41" spans="1:15" s="24" customFormat="1" ht="14" hidden="1" x14ac:dyDescent="0.2">
      <c r="A41" s="11" t="e">
        <f t="shared" si="1"/>
        <v>#REF!</v>
      </c>
      <c r="B41" s="12"/>
      <c r="C41" s="13"/>
      <c r="D41" s="25"/>
      <c r="E41" s="15"/>
      <c r="F41" s="16"/>
      <c r="G41" s="17"/>
      <c r="H41" s="18"/>
      <c r="I41" s="60"/>
      <c r="J41" s="19"/>
      <c r="K41" s="20"/>
      <c r="L41" s="21"/>
      <c r="M41" s="22"/>
      <c r="N41" s="22"/>
      <c r="O41" s="23">
        <f t="shared" si="0"/>
        <v>0</v>
      </c>
    </row>
    <row r="42" spans="1:15" s="24" customFormat="1" ht="14" hidden="1" x14ac:dyDescent="0.2">
      <c r="A42" s="11" t="e">
        <f t="shared" si="1"/>
        <v>#REF!</v>
      </c>
      <c r="B42" s="12"/>
      <c r="C42" s="13"/>
      <c r="D42" s="25"/>
      <c r="E42" s="15"/>
      <c r="F42" s="16"/>
      <c r="G42" s="17"/>
      <c r="H42" s="18"/>
      <c r="I42" s="60"/>
      <c r="J42" s="19"/>
      <c r="K42" s="20"/>
      <c r="L42" s="21"/>
      <c r="M42" s="22"/>
      <c r="N42" s="22"/>
      <c r="O42" s="23">
        <f t="shared" si="0"/>
        <v>0</v>
      </c>
    </row>
    <row r="43" spans="1:15" s="24" customFormat="1" ht="14" hidden="1" x14ac:dyDescent="0.2">
      <c r="A43" s="11" t="e">
        <f t="shared" si="1"/>
        <v>#REF!</v>
      </c>
      <c r="B43" s="12"/>
      <c r="C43" s="13"/>
      <c r="D43" s="25"/>
      <c r="E43" s="15"/>
      <c r="F43" s="16"/>
      <c r="G43" s="17"/>
      <c r="H43" s="18"/>
      <c r="I43" s="60"/>
      <c r="J43" s="19"/>
      <c r="K43" s="20"/>
      <c r="L43" s="21"/>
      <c r="M43" s="22"/>
      <c r="N43" s="22"/>
      <c r="O43" s="23">
        <f t="shared" si="0"/>
        <v>0</v>
      </c>
    </row>
    <row r="44" spans="1:15" s="24" customFormat="1" ht="14" hidden="1" x14ac:dyDescent="0.2">
      <c r="A44" s="11" t="e">
        <f t="shared" si="1"/>
        <v>#REF!</v>
      </c>
      <c r="B44" s="12"/>
      <c r="C44" s="13"/>
      <c r="D44" s="25"/>
      <c r="E44" s="15"/>
      <c r="F44" s="16"/>
      <c r="G44" s="17"/>
      <c r="H44" s="18"/>
      <c r="I44" s="60"/>
      <c r="J44" s="19"/>
      <c r="K44" s="20"/>
      <c r="L44" s="21"/>
      <c r="M44" s="22"/>
      <c r="N44" s="22"/>
      <c r="O44" s="23">
        <f t="shared" si="0"/>
        <v>0</v>
      </c>
    </row>
    <row r="45" spans="1:15" s="24" customFormat="1" ht="14" hidden="1" x14ac:dyDescent="0.2">
      <c r="A45" s="11" t="e">
        <f t="shared" si="1"/>
        <v>#REF!</v>
      </c>
      <c r="B45" s="12"/>
      <c r="C45" s="13"/>
      <c r="D45" s="25"/>
      <c r="E45" s="15"/>
      <c r="F45" s="16"/>
      <c r="G45" s="17"/>
      <c r="H45" s="18"/>
      <c r="I45" s="60"/>
      <c r="J45" s="19"/>
      <c r="K45" s="20"/>
      <c r="L45" s="21"/>
      <c r="M45" s="22"/>
      <c r="N45" s="22"/>
      <c r="O45" s="23">
        <f t="shared" si="0"/>
        <v>0</v>
      </c>
    </row>
    <row r="46" spans="1:15" s="24" customFormat="1" ht="14" hidden="1" x14ac:dyDescent="0.2">
      <c r="A46" s="11" t="e">
        <f t="shared" si="1"/>
        <v>#REF!</v>
      </c>
      <c r="B46" s="12"/>
      <c r="C46" s="13"/>
      <c r="D46" s="25"/>
      <c r="E46" s="15"/>
      <c r="F46" s="16"/>
      <c r="G46" s="17"/>
      <c r="H46" s="18"/>
      <c r="I46" s="60"/>
      <c r="J46" s="19"/>
      <c r="K46" s="20"/>
      <c r="L46" s="21"/>
      <c r="M46" s="22"/>
      <c r="N46" s="22"/>
      <c r="O46" s="23">
        <f t="shared" si="0"/>
        <v>0</v>
      </c>
    </row>
    <row r="47" spans="1:15" s="24" customFormat="1" ht="14" hidden="1" x14ac:dyDescent="0.2">
      <c r="A47" s="11" t="e">
        <f t="shared" si="1"/>
        <v>#REF!</v>
      </c>
      <c r="B47" s="12"/>
      <c r="C47" s="13"/>
      <c r="D47" s="25"/>
      <c r="E47" s="15"/>
      <c r="F47" s="16"/>
      <c r="G47" s="17"/>
      <c r="H47" s="18"/>
      <c r="I47" s="60"/>
      <c r="J47" s="19"/>
      <c r="K47" s="20"/>
      <c r="L47" s="21"/>
      <c r="M47" s="22"/>
      <c r="N47" s="22"/>
      <c r="O47" s="23">
        <f t="shared" si="0"/>
        <v>0</v>
      </c>
    </row>
    <row r="48" spans="1:15" s="24" customFormat="1" ht="14" hidden="1" x14ac:dyDescent="0.2">
      <c r="A48" s="11" t="e">
        <f t="shared" si="1"/>
        <v>#REF!</v>
      </c>
      <c r="B48" s="12"/>
      <c r="C48" s="13"/>
      <c r="D48" s="25"/>
      <c r="E48" s="15"/>
      <c r="F48" s="16"/>
      <c r="G48" s="17"/>
      <c r="H48" s="18"/>
      <c r="I48" s="60"/>
      <c r="J48" s="19"/>
      <c r="K48" s="20"/>
      <c r="L48" s="21"/>
      <c r="M48" s="22"/>
      <c r="N48" s="22"/>
      <c r="O48" s="23">
        <f t="shared" si="0"/>
        <v>0</v>
      </c>
    </row>
    <row r="49" spans="1:15" s="24" customFormat="1" ht="14" hidden="1" x14ac:dyDescent="0.2">
      <c r="A49" s="11" t="e">
        <f t="shared" si="1"/>
        <v>#REF!</v>
      </c>
      <c r="B49" s="12"/>
      <c r="C49" s="13"/>
      <c r="D49" s="25"/>
      <c r="E49" s="15"/>
      <c r="F49" s="16"/>
      <c r="G49" s="17"/>
      <c r="H49" s="18"/>
      <c r="I49" s="60"/>
      <c r="J49" s="19"/>
      <c r="K49" s="20"/>
      <c r="L49" s="21"/>
      <c r="M49" s="22"/>
      <c r="N49" s="22"/>
      <c r="O49" s="23">
        <f t="shared" si="0"/>
        <v>0</v>
      </c>
    </row>
    <row r="50" spans="1:15" s="24" customFormat="1" ht="14" hidden="1" x14ac:dyDescent="0.2">
      <c r="A50" s="11" t="e">
        <f t="shared" si="1"/>
        <v>#REF!</v>
      </c>
      <c r="B50" s="12"/>
      <c r="C50" s="13"/>
      <c r="D50" s="25"/>
      <c r="E50" s="15"/>
      <c r="F50" s="16"/>
      <c r="G50" s="17"/>
      <c r="H50" s="18"/>
      <c r="I50" s="60"/>
      <c r="J50" s="19"/>
      <c r="K50" s="20"/>
      <c r="L50" s="21"/>
      <c r="M50" s="22"/>
      <c r="N50" s="22"/>
      <c r="O50" s="23">
        <f t="shared" si="0"/>
        <v>0</v>
      </c>
    </row>
    <row r="51" spans="1:15" s="24" customFormat="1" ht="14" hidden="1" x14ac:dyDescent="0.2">
      <c r="A51" s="11" t="e">
        <f t="shared" si="1"/>
        <v>#REF!</v>
      </c>
      <c r="B51" s="12"/>
      <c r="C51" s="13"/>
      <c r="D51" s="25"/>
      <c r="E51" s="15"/>
      <c r="F51" s="16"/>
      <c r="G51" s="17"/>
      <c r="H51" s="18"/>
      <c r="I51" s="60"/>
      <c r="J51" s="19"/>
      <c r="K51" s="20"/>
      <c r="L51" s="21"/>
      <c r="M51" s="22"/>
      <c r="N51" s="22"/>
      <c r="O51" s="23">
        <f t="shared" si="0"/>
        <v>0</v>
      </c>
    </row>
    <row r="52" spans="1:15" s="24" customFormat="1" ht="14" hidden="1" x14ac:dyDescent="0.2">
      <c r="A52" s="11" t="e">
        <f t="shared" si="1"/>
        <v>#REF!</v>
      </c>
      <c r="B52" s="12"/>
      <c r="C52" s="13"/>
      <c r="D52" s="25"/>
      <c r="E52" s="15"/>
      <c r="F52" s="16"/>
      <c r="G52" s="17"/>
      <c r="H52" s="18"/>
      <c r="I52" s="60"/>
      <c r="J52" s="19"/>
      <c r="K52" s="20"/>
      <c r="L52" s="21"/>
      <c r="M52" s="22"/>
      <c r="N52" s="22"/>
      <c r="O52" s="23">
        <f t="shared" si="0"/>
        <v>0</v>
      </c>
    </row>
    <row r="53" spans="1:15" s="24" customFormat="1" ht="14" hidden="1" x14ac:dyDescent="0.2">
      <c r="A53" s="11" t="e">
        <f t="shared" si="1"/>
        <v>#REF!</v>
      </c>
      <c r="B53" s="12"/>
      <c r="C53" s="13"/>
      <c r="D53" s="25"/>
      <c r="E53" s="15"/>
      <c r="F53" s="16"/>
      <c r="G53" s="17"/>
      <c r="H53" s="18"/>
      <c r="I53" s="60"/>
      <c r="J53" s="19"/>
      <c r="K53" s="20"/>
      <c r="L53" s="21"/>
      <c r="M53" s="22"/>
      <c r="N53" s="22"/>
      <c r="O53" s="23">
        <f t="shared" si="0"/>
        <v>0</v>
      </c>
    </row>
    <row r="54" spans="1:15" s="24" customFormat="1" ht="14" hidden="1" x14ac:dyDescent="0.2">
      <c r="A54" s="11" t="e">
        <f t="shared" si="1"/>
        <v>#REF!</v>
      </c>
      <c r="B54" s="12"/>
      <c r="C54" s="13"/>
      <c r="D54" s="25"/>
      <c r="E54" s="15"/>
      <c r="F54" s="16"/>
      <c r="G54" s="17"/>
      <c r="H54" s="18"/>
      <c r="I54" s="60"/>
      <c r="J54" s="19"/>
      <c r="K54" s="20"/>
      <c r="L54" s="21"/>
      <c r="M54" s="22"/>
      <c r="N54" s="22"/>
      <c r="O54" s="23">
        <f t="shared" si="0"/>
        <v>0</v>
      </c>
    </row>
    <row r="55" spans="1:15" s="24" customFormat="1" ht="14" hidden="1" x14ac:dyDescent="0.2">
      <c r="A55" s="11" t="e">
        <f t="shared" si="1"/>
        <v>#REF!</v>
      </c>
      <c r="B55" s="12"/>
      <c r="C55" s="13"/>
      <c r="D55" s="25"/>
      <c r="E55" s="15"/>
      <c r="F55" s="16"/>
      <c r="G55" s="17"/>
      <c r="H55" s="18"/>
      <c r="I55" s="60"/>
      <c r="J55" s="19"/>
      <c r="K55" s="20"/>
      <c r="L55" s="21"/>
      <c r="M55" s="22"/>
      <c r="N55" s="22"/>
      <c r="O55" s="23">
        <f t="shared" si="0"/>
        <v>0</v>
      </c>
    </row>
    <row r="56" spans="1:15" s="24" customFormat="1" ht="14" hidden="1" x14ac:dyDescent="0.2">
      <c r="A56" s="11" t="e">
        <f t="shared" si="1"/>
        <v>#REF!</v>
      </c>
      <c r="B56" s="12"/>
      <c r="C56" s="13"/>
      <c r="D56" s="25"/>
      <c r="E56" s="15"/>
      <c r="F56" s="16"/>
      <c r="G56" s="17"/>
      <c r="H56" s="18"/>
      <c r="I56" s="60"/>
      <c r="J56" s="19"/>
      <c r="K56" s="20"/>
      <c r="L56" s="21"/>
      <c r="M56" s="22"/>
      <c r="N56" s="22"/>
      <c r="O56" s="23">
        <f t="shared" si="0"/>
        <v>0</v>
      </c>
    </row>
    <row r="57" spans="1:15" s="24" customFormat="1" ht="14" hidden="1" x14ac:dyDescent="0.2">
      <c r="A57" s="11" t="e">
        <f t="shared" si="1"/>
        <v>#REF!</v>
      </c>
      <c r="B57" s="12"/>
      <c r="C57" s="13"/>
      <c r="D57" s="25"/>
      <c r="E57" s="15"/>
      <c r="F57" s="16"/>
      <c r="G57" s="17"/>
      <c r="H57" s="18"/>
      <c r="I57" s="60"/>
      <c r="J57" s="19"/>
      <c r="K57" s="20"/>
      <c r="L57" s="21"/>
      <c r="M57" s="22"/>
      <c r="N57" s="22"/>
      <c r="O57" s="23">
        <f t="shared" si="0"/>
        <v>0</v>
      </c>
    </row>
    <row r="58" spans="1:15" s="24" customFormat="1" ht="14" hidden="1" x14ac:dyDescent="0.2">
      <c r="A58" s="11" t="e">
        <f t="shared" si="1"/>
        <v>#REF!</v>
      </c>
      <c r="B58" s="12"/>
      <c r="C58" s="13"/>
      <c r="D58" s="25"/>
      <c r="E58" s="15"/>
      <c r="F58" s="16"/>
      <c r="G58" s="17"/>
      <c r="H58" s="18"/>
      <c r="I58" s="60"/>
      <c r="J58" s="19"/>
      <c r="K58" s="20"/>
      <c r="L58" s="21"/>
      <c r="M58" s="22"/>
      <c r="N58" s="22"/>
      <c r="O58" s="23">
        <f t="shared" si="0"/>
        <v>0</v>
      </c>
    </row>
    <row r="59" spans="1:15" s="24" customFormat="1" ht="14" hidden="1" x14ac:dyDescent="0.2">
      <c r="A59" s="11" t="e">
        <f t="shared" si="1"/>
        <v>#REF!</v>
      </c>
      <c r="B59" s="12"/>
      <c r="C59" s="13"/>
      <c r="D59" s="25"/>
      <c r="E59" s="15"/>
      <c r="F59" s="16"/>
      <c r="G59" s="17"/>
      <c r="H59" s="18"/>
      <c r="I59" s="60"/>
      <c r="J59" s="19"/>
      <c r="K59" s="20"/>
      <c r="L59" s="21"/>
      <c r="M59" s="22"/>
      <c r="N59" s="22"/>
      <c r="O59" s="23">
        <f t="shared" si="0"/>
        <v>0</v>
      </c>
    </row>
    <row r="60" spans="1:15" s="24" customFormat="1" ht="14" hidden="1" x14ac:dyDescent="0.2">
      <c r="A60" s="11" t="e">
        <f t="shared" si="1"/>
        <v>#REF!</v>
      </c>
      <c r="B60" s="12"/>
      <c r="C60" s="13"/>
      <c r="D60" s="25"/>
      <c r="E60" s="15"/>
      <c r="F60" s="16"/>
      <c r="G60" s="17"/>
      <c r="H60" s="18"/>
      <c r="I60" s="60"/>
      <c r="J60" s="19"/>
      <c r="K60" s="20"/>
      <c r="L60" s="21"/>
      <c r="M60" s="22"/>
      <c r="N60" s="22"/>
      <c r="O60" s="23">
        <f t="shared" si="0"/>
        <v>0</v>
      </c>
    </row>
    <row r="61" spans="1:15" s="24" customFormat="1" ht="14" hidden="1" x14ac:dyDescent="0.2">
      <c r="A61" s="11" t="e">
        <f t="shared" si="1"/>
        <v>#REF!</v>
      </c>
      <c r="B61" s="12"/>
      <c r="C61" s="13"/>
      <c r="D61" s="25"/>
      <c r="E61" s="15"/>
      <c r="F61" s="16"/>
      <c r="G61" s="17"/>
      <c r="H61" s="18"/>
      <c r="I61" s="60"/>
      <c r="J61" s="19"/>
      <c r="K61" s="20"/>
      <c r="L61" s="21"/>
      <c r="M61" s="22"/>
      <c r="N61" s="22"/>
      <c r="O61" s="23">
        <f t="shared" si="0"/>
        <v>0</v>
      </c>
    </row>
    <row r="62" spans="1:15" s="24" customFormat="1" ht="14" hidden="1" x14ac:dyDescent="0.2">
      <c r="A62" s="11" t="e">
        <f t="shared" si="1"/>
        <v>#REF!</v>
      </c>
      <c r="B62" s="12"/>
      <c r="C62" s="13"/>
      <c r="D62" s="25"/>
      <c r="E62" s="15"/>
      <c r="F62" s="16"/>
      <c r="G62" s="17"/>
      <c r="H62" s="18"/>
      <c r="I62" s="60"/>
      <c r="J62" s="19"/>
      <c r="K62" s="20"/>
      <c r="L62" s="21"/>
      <c r="M62" s="22"/>
      <c r="N62" s="22"/>
      <c r="O62" s="23">
        <f t="shared" si="0"/>
        <v>0</v>
      </c>
    </row>
    <row r="63" spans="1:15" s="24" customFormat="1" ht="14" hidden="1" x14ac:dyDescent="0.2">
      <c r="A63" s="11" t="e">
        <f t="shared" si="1"/>
        <v>#REF!</v>
      </c>
      <c r="B63" s="12"/>
      <c r="C63" s="13"/>
      <c r="D63" s="25"/>
      <c r="E63" s="15"/>
      <c r="F63" s="16"/>
      <c r="G63" s="17"/>
      <c r="H63" s="18"/>
      <c r="I63" s="60"/>
      <c r="J63" s="19"/>
      <c r="K63" s="20"/>
      <c r="L63" s="21"/>
      <c r="M63" s="22"/>
      <c r="N63" s="22"/>
      <c r="O63" s="23">
        <f t="shared" si="0"/>
        <v>0</v>
      </c>
    </row>
    <row r="64" spans="1:15" s="24" customFormat="1" ht="14" hidden="1" x14ac:dyDescent="0.2">
      <c r="A64" s="11" t="e">
        <f t="shared" si="1"/>
        <v>#REF!</v>
      </c>
      <c r="B64" s="12"/>
      <c r="C64" s="13"/>
      <c r="D64" s="25"/>
      <c r="E64" s="15"/>
      <c r="F64" s="16"/>
      <c r="G64" s="17"/>
      <c r="H64" s="18"/>
      <c r="I64" s="60"/>
      <c r="J64" s="19"/>
      <c r="K64" s="20"/>
      <c r="L64" s="21"/>
      <c r="M64" s="22"/>
      <c r="N64" s="22"/>
      <c r="O64" s="23">
        <f t="shared" si="0"/>
        <v>0</v>
      </c>
    </row>
    <row r="65" spans="1:16" s="24" customFormat="1" ht="14" hidden="1" x14ac:dyDescent="0.2">
      <c r="A65" s="11" t="e">
        <f t="shared" si="1"/>
        <v>#REF!</v>
      </c>
      <c r="B65" s="12"/>
      <c r="C65" s="13"/>
      <c r="D65" s="25"/>
      <c r="E65" s="15"/>
      <c r="F65" s="16"/>
      <c r="G65" s="17"/>
      <c r="H65" s="18"/>
      <c r="I65" s="60"/>
      <c r="J65" s="19"/>
      <c r="K65" s="20"/>
      <c r="L65" s="21"/>
      <c r="M65" s="22"/>
      <c r="N65" s="22"/>
      <c r="O65" s="23">
        <f t="shared" si="0"/>
        <v>0</v>
      </c>
    </row>
    <row r="66" spans="1:16" s="24" customFormat="1" ht="14" hidden="1" x14ac:dyDescent="0.2">
      <c r="A66" s="11" t="e">
        <f t="shared" si="1"/>
        <v>#REF!</v>
      </c>
      <c r="B66" s="12"/>
      <c r="C66" s="13"/>
      <c r="D66" s="25"/>
      <c r="E66" s="15"/>
      <c r="F66" s="16"/>
      <c r="G66" s="17"/>
      <c r="H66" s="18"/>
      <c r="I66" s="60"/>
      <c r="J66" s="19"/>
      <c r="K66" s="20"/>
      <c r="L66" s="21"/>
      <c r="M66" s="22"/>
      <c r="N66" s="22"/>
      <c r="O66" s="23">
        <f t="shared" si="0"/>
        <v>0</v>
      </c>
    </row>
    <row r="67" spans="1:16" s="24" customFormat="1" ht="14" hidden="1" x14ac:dyDescent="0.2">
      <c r="A67" s="11" t="e">
        <f t="shared" si="1"/>
        <v>#REF!</v>
      </c>
      <c r="B67" s="12"/>
      <c r="C67" s="13"/>
      <c r="D67" s="25"/>
      <c r="E67" s="15"/>
      <c r="F67" s="16"/>
      <c r="G67" s="17"/>
      <c r="H67" s="18"/>
      <c r="I67" s="60"/>
      <c r="J67" s="19"/>
      <c r="K67" s="20"/>
      <c r="L67" s="21"/>
      <c r="M67" s="22"/>
      <c r="N67" s="22"/>
      <c r="O67" s="23">
        <f t="shared" si="0"/>
        <v>0</v>
      </c>
    </row>
    <row r="68" spans="1:16" s="24" customFormat="1" ht="14" hidden="1" x14ac:dyDescent="0.2">
      <c r="A68" s="11" t="e">
        <f t="shared" si="1"/>
        <v>#REF!</v>
      </c>
      <c r="B68" s="12"/>
      <c r="C68" s="13"/>
      <c r="D68" s="25"/>
      <c r="E68" s="15"/>
      <c r="F68" s="16"/>
      <c r="G68" s="17"/>
      <c r="H68" s="18"/>
      <c r="I68" s="60"/>
      <c r="J68" s="19"/>
      <c r="K68" s="20"/>
      <c r="L68" s="21"/>
      <c r="M68" s="22"/>
      <c r="N68" s="22"/>
      <c r="O68" s="23">
        <f t="shared" si="0"/>
        <v>0</v>
      </c>
    </row>
    <row r="69" spans="1:16" s="24" customFormat="1" thickBot="1" x14ac:dyDescent="0.25">
      <c r="A69" s="11"/>
      <c r="B69" s="12"/>
      <c r="C69" s="26"/>
      <c r="D69" s="14"/>
      <c r="E69" s="27"/>
      <c r="F69" s="28"/>
      <c r="G69" s="29"/>
      <c r="H69" s="30"/>
      <c r="I69" s="14"/>
      <c r="J69" s="31"/>
      <c r="K69" s="32"/>
      <c r="M69" s="33"/>
      <c r="N69" s="33"/>
      <c r="O69" s="23">
        <f t="shared" si="0"/>
        <v>0</v>
      </c>
    </row>
    <row r="70" spans="1:16" ht="20" thickBot="1" x14ac:dyDescent="0.3">
      <c r="A70" s="34"/>
      <c r="B70" s="35" t="s">
        <v>20</v>
      </c>
      <c r="C70" s="36"/>
      <c r="D70" s="37">
        <f>SUM(D9:D69)</f>
        <v>36101564</v>
      </c>
      <c r="E70" s="38"/>
      <c r="F70" s="39">
        <f>SUM(F9:F69)</f>
        <v>1348311</v>
      </c>
      <c r="G70" s="40">
        <f>SUM(G9:G69)</f>
        <v>7487435</v>
      </c>
      <c r="H70" s="40">
        <f>SUM(H9:H69)</f>
        <v>0</v>
      </c>
      <c r="I70" s="37"/>
      <c r="J70" s="41">
        <f>SUM(J9:J69)</f>
        <v>13500</v>
      </c>
      <c r="K70" s="42" t="s">
        <v>21</v>
      </c>
      <c r="L70" s="43"/>
      <c r="M70" s="44"/>
      <c r="N70" s="44"/>
      <c r="O70" s="45">
        <f>SUM(O9:O69)</f>
        <v>27252282</v>
      </c>
      <c r="P70" s="46" t="str">
        <f>IF(O70=C3,"OK","SALAH")</f>
        <v>OK</v>
      </c>
    </row>
    <row r="72" spans="1:16" ht="16" thickBot="1" x14ac:dyDescent="0.25"/>
    <row r="73" spans="1:16" ht="16" thickBot="1" x14ac:dyDescent="0.25">
      <c r="H73" s="94" t="s">
        <v>22</v>
      </c>
      <c r="I73" s="95"/>
      <c r="J73" s="95"/>
      <c r="K73" s="96"/>
      <c r="L73" s="94" t="s">
        <v>23</v>
      </c>
      <c r="M73" s="95"/>
      <c r="N73" s="94" t="s">
        <v>24</v>
      </c>
      <c r="O73" s="96"/>
    </row>
    <row r="74" spans="1:16" x14ac:dyDescent="0.2">
      <c r="H74" s="47"/>
      <c r="L74" s="47"/>
      <c r="N74" s="47"/>
      <c r="O74" s="48"/>
    </row>
    <row r="75" spans="1:16" x14ac:dyDescent="0.2">
      <c r="H75" s="47"/>
      <c r="L75" s="47"/>
      <c r="N75" s="47"/>
      <c r="O75" s="48"/>
    </row>
    <row r="76" spans="1:16" ht="16" thickBot="1" x14ac:dyDescent="0.25">
      <c r="H76" s="49"/>
      <c r="I76" s="50"/>
      <c r="J76" s="50"/>
      <c r="K76" s="50"/>
      <c r="L76" s="49"/>
      <c r="M76" s="50"/>
      <c r="N76" s="49"/>
      <c r="O76" s="51"/>
    </row>
  </sheetData>
  <autoFilter ref="A8:P70" xr:uid="{00000000-0009-0000-0000-000000000000}"/>
  <sortState xmlns:xlrd2="http://schemas.microsoft.com/office/spreadsheetml/2017/richdata2" ref="B10:E50">
    <sortCondition ref="B10:B50"/>
  </sortState>
  <mergeCells count="8">
    <mergeCell ref="H73:K73"/>
    <mergeCell ref="L73:M73"/>
    <mergeCell ref="N73:O73"/>
    <mergeCell ref="A7:A8"/>
    <mergeCell ref="B7:D7"/>
    <mergeCell ref="F7:J7"/>
    <mergeCell ref="L7:N7"/>
    <mergeCell ref="O7:O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41E1-B016-4586-9099-20AE594B271B}">
  <dimension ref="A1:R45"/>
  <sheetViews>
    <sheetView tabSelected="1" zoomScale="70" zoomScaleNormal="70" workbookViewId="0">
      <selection activeCell="N10" sqref="N10"/>
    </sheetView>
  </sheetViews>
  <sheetFormatPr baseColWidth="10" defaultColWidth="8.83203125" defaultRowHeight="15" x14ac:dyDescent="0.2"/>
  <cols>
    <col min="1" max="1" width="5.33203125" customWidth="1"/>
    <col min="2" max="2" width="41.5" bestFit="1" customWidth="1"/>
    <col min="3" max="3" width="16.1640625" customWidth="1"/>
    <col min="4" max="4" width="15.33203125" customWidth="1"/>
    <col min="5" max="5" width="14.5" customWidth="1"/>
    <col min="6" max="6" width="18.83203125" customWidth="1"/>
    <col min="7" max="7" width="16" customWidth="1"/>
    <col min="8" max="9" width="12.6640625" customWidth="1"/>
    <col min="10" max="10" width="16" customWidth="1"/>
    <col min="11" max="11" width="8.5" customWidth="1"/>
    <col min="12" max="12" width="16.5" bestFit="1" customWidth="1"/>
    <col min="13" max="13" width="20.6640625" bestFit="1" customWidth="1"/>
    <col min="14" max="14" width="20.6640625" customWidth="1"/>
    <col min="15" max="15" width="19.1640625" bestFit="1" customWidth="1"/>
    <col min="16" max="16" width="17.5" customWidth="1"/>
    <col min="18" max="18" width="16.83203125" customWidth="1"/>
  </cols>
  <sheetData>
    <row r="1" spans="1:18" ht="19" x14ac:dyDescent="0.25">
      <c r="A1" s="1" t="s">
        <v>0</v>
      </c>
      <c r="B1" s="2"/>
    </row>
    <row r="2" spans="1:18" x14ac:dyDescent="0.2">
      <c r="C2" s="71" t="s">
        <v>67</v>
      </c>
    </row>
    <row r="3" spans="1:18" x14ac:dyDescent="0.2">
      <c r="A3" t="s">
        <v>1</v>
      </c>
      <c r="C3" s="69"/>
      <c r="D3" s="4"/>
      <c r="E3" s="63" t="s">
        <v>63</v>
      </c>
      <c r="F3" s="64"/>
      <c r="G3" s="5"/>
    </row>
    <row r="4" spans="1:18" x14ac:dyDescent="0.2">
      <c r="A4" t="s">
        <v>2</v>
      </c>
      <c r="C4" s="70"/>
      <c r="E4" s="65" t="s">
        <v>64</v>
      </c>
      <c r="F4" s="66"/>
      <c r="G4" s="5"/>
      <c r="O4" t="s">
        <v>25</v>
      </c>
      <c r="P4" s="72"/>
    </row>
    <row r="5" spans="1:18" x14ac:dyDescent="0.2">
      <c r="A5" t="s">
        <v>4</v>
      </c>
      <c r="E5" s="67" t="s">
        <v>65</v>
      </c>
      <c r="F5" s="68"/>
    </row>
    <row r="6" spans="1:18" ht="16" thickBot="1" x14ac:dyDescent="0.25"/>
    <row r="7" spans="1:18" ht="32" x14ac:dyDescent="0.2">
      <c r="A7" s="97" t="s">
        <v>5</v>
      </c>
      <c r="B7" s="99" t="s">
        <v>6</v>
      </c>
      <c r="C7" s="99"/>
      <c r="D7" s="100"/>
      <c r="E7" s="53"/>
      <c r="F7" s="97" t="s">
        <v>7</v>
      </c>
      <c r="G7" s="99"/>
      <c r="H7" s="99"/>
      <c r="I7" s="100"/>
      <c r="J7" s="101"/>
      <c r="K7" s="6" t="s">
        <v>8</v>
      </c>
      <c r="L7" s="102" t="s">
        <v>9</v>
      </c>
      <c r="M7" s="102"/>
      <c r="N7" s="102"/>
      <c r="O7" s="103"/>
      <c r="P7" s="101" t="s">
        <v>10</v>
      </c>
    </row>
    <row r="8" spans="1:18" ht="33" thickBot="1" x14ac:dyDescent="0.25">
      <c r="A8" s="98"/>
      <c r="B8" s="7" t="s">
        <v>11</v>
      </c>
      <c r="C8" s="7" t="s">
        <v>12</v>
      </c>
      <c r="D8" s="8" t="s">
        <v>13</v>
      </c>
      <c r="E8" s="54" t="s">
        <v>14</v>
      </c>
      <c r="F8" s="52" t="s">
        <v>15</v>
      </c>
      <c r="G8" s="7" t="s">
        <v>16</v>
      </c>
      <c r="H8" s="7" t="s">
        <v>17</v>
      </c>
      <c r="I8" s="8" t="s">
        <v>66</v>
      </c>
      <c r="J8" s="54" t="s">
        <v>18</v>
      </c>
      <c r="K8" s="9" t="s">
        <v>19</v>
      </c>
      <c r="L8" s="10" t="s">
        <v>15</v>
      </c>
      <c r="M8" s="7" t="s">
        <v>16</v>
      </c>
      <c r="N8" s="7" t="s">
        <v>68</v>
      </c>
      <c r="O8" s="7" t="s">
        <v>17</v>
      </c>
      <c r="P8" s="104"/>
      <c r="R8" s="59"/>
    </row>
    <row r="9" spans="1:18" s="24" customFormat="1" x14ac:dyDescent="0.2">
      <c r="A9" s="73"/>
      <c r="B9" s="74"/>
      <c r="C9" s="92"/>
      <c r="D9" s="57"/>
      <c r="E9" s="90"/>
      <c r="F9" s="75"/>
      <c r="G9" s="75"/>
      <c r="H9" s="76"/>
      <c r="I9" s="77"/>
      <c r="J9" s="78"/>
      <c r="K9" s="79"/>
      <c r="L9" s="80"/>
      <c r="M9" s="81"/>
      <c r="N9" s="81"/>
      <c r="O9" s="81"/>
      <c r="P9" s="82"/>
    </row>
    <row r="10" spans="1:18" s="24" customFormat="1" x14ac:dyDescent="0.2">
      <c r="A10" s="73"/>
      <c r="B10" s="74"/>
      <c r="C10" s="92"/>
      <c r="D10" s="57"/>
      <c r="E10" s="91"/>
      <c r="F10" s="75"/>
      <c r="G10" s="75"/>
      <c r="H10" s="76"/>
      <c r="I10" s="77"/>
      <c r="J10" s="78"/>
      <c r="K10" s="79"/>
      <c r="L10" s="80"/>
      <c r="M10" s="81"/>
      <c r="N10" s="81"/>
      <c r="O10" s="81"/>
      <c r="P10" s="82"/>
    </row>
    <row r="11" spans="1:18" s="24" customFormat="1" x14ac:dyDescent="0.2">
      <c r="A11" s="73"/>
      <c r="B11" s="74"/>
      <c r="C11" s="92"/>
      <c r="D11" s="57"/>
      <c r="E11" s="91"/>
      <c r="F11" s="75"/>
      <c r="G11" s="85"/>
      <c r="H11" s="84"/>
      <c r="I11" s="83"/>
      <c r="J11" s="78"/>
      <c r="K11" s="79"/>
      <c r="L11" s="80"/>
      <c r="M11" s="81"/>
      <c r="N11" s="81"/>
      <c r="O11" s="81"/>
      <c r="P11" s="82"/>
    </row>
    <row r="12" spans="1:18" s="24" customFormat="1" x14ac:dyDescent="0.2">
      <c r="A12" s="73"/>
      <c r="B12" s="74"/>
      <c r="C12" s="92"/>
      <c r="D12" s="57"/>
      <c r="E12" s="91"/>
      <c r="F12" s="75"/>
      <c r="G12" s="85"/>
      <c r="H12" s="84"/>
      <c r="I12" s="83"/>
      <c r="J12" s="78"/>
      <c r="K12" s="79"/>
      <c r="L12" s="80"/>
      <c r="M12" s="81"/>
      <c r="N12" s="81"/>
      <c r="O12" s="81"/>
      <c r="P12" s="82"/>
    </row>
    <row r="13" spans="1:18" s="24" customFormat="1" x14ac:dyDescent="0.2">
      <c r="A13" s="73"/>
      <c r="B13" s="74"/>
      <c r="C13" s="92"/>
      <c r="D13" s="57"/>
      <c r="E13" s="91"/>
      <c r="F13" s="75"/>
      <c r="G13" s="75"/>
      <c r="H13" s="84"/>
      <c r="I13" s="83"/>
      <c r="J13" s="78"/>
      <c r="K13" s="79"/>
      <c r="L13" s="80"/>
      <c r="M13" s="81"/>
      <c r="N13" s="81"/>
      <c r="O13" s="81"/>
      <c r="P13" s="82"/>
    </row>
    <row r="14" spans="1:18" s="24" customFormat="1" x14ac:dyDescent="0.2">
      <c r="A14" s="73"/>
      <c r="B14" s="74"/>
      <c r="C14" s="92"/>
      <c r="D14" s="57"/>
      <c r="E14" s="91"/>
      <c r="F14" s="75"/>
      <c r="G14" s="75"/>
      <c r="H14" s="84"/>
      <c r="I14" s="83"/>
      <c r="J14" s="78"/>
      <c r="K14" s="79"/>
      <c r="L14" s="80"/>
      <c r="M14" s="81"/>
      <c r="N14" s="81"/>
      <c r="O14" s="81"/>
      <c r="P14" s="82"/>
    </row>
    <row r="15" spans="1:18" s="24" customFormat="1" x14ac:dyDescent="0.2">
      <c r="A15" s="73"/>
      <c r="B15" s="74"/>
      <c r="C15" s="92"/>
      <c r="D15" s="57"/>
      <c r="E15" s="91"/>
      <c r="F15" s="75"/>
      <c r="G15" s="75"/>
      <c r="H15" s="84"/>
      <c r="I15" s="83"/>
      <c r="J15" s="78"/>
      <c r="K15" s="79"/>
      <c r="L15" s="80"/>
      <c r="M15" s="81"/>
      <c r="N15" s="81"/>
      <c r="O15" s="81"/>
      <c r="P15" s="82"/>
    </row>
    <row r="16" spans="1:18" s="24" customFormat="1" x14ac:dyDescent="0.2">
      <c r="A16" s="73"/>
      <c r="B16" s="74"/>
      <c r="C16" s="92"/>
      <c r="D16" s="57"/>
      <c r="E16" s="91"/>
      <c r="F16" s="75"/>
      <c r="G16" s="75"/>
      <c r="H16" s="84"/>
      <c r="I16" s="83"/>
      <c r="J16" s="78"/>
      <c r="K16" s="79"/>
      <c r="L16" s="80"/>
      <c r="M16" s="81"/>
      <c r="N16" s="81"/>
      <c r="O16" s="81"/>
      <c r="P16" s="82"/>
    </row>
    <row r="17" spans="1:16" s="24" customFormat="1" x14ac:dyDescent="0.2">
      <c r="A17" s="73"/>
      <c r="B17" s="74"/>
      <c r="C17" s="92"/>
      <c r="D17" s="57"/>
      <c r="E17" s="91"/>
      <c r="F17" s="75"/>
      <c r="G17" s="75"/>
      <c r="H17" s="84"/>
      <c r="I17" s="83"/>
      <c r="J17" s="78"/>
      <c r="K17" s="79"/>
      <c r="L17" s="80"/>
      <c r="M17" s="81"/>
      <c r="N17" s="81"/>
      <c r="O17" s="81"/>
      <c r="P17" s="82"/>
    </row>
    <row r="18" spans="1:16" s="24" customFormat="1" x14ac:dyDescent="0.2">
      <c r="A18" s="73"/>
      <c r="B18" s="74"/>
      <c r="C18" s="92"/>
      <c r="D18" s="57"/>
      <c r="E18" s="91"/>
      <c r="F18" s="75"/>
      <c r="G18" s="75"/>
      <c r="H18" s="76"/>
      <c r="I18" s="77"/>
      <c r="J18" s="78"/>
      <c r="K18" s="79"/>
      <c r="L18" s="80"/>
      <c r="M18" s="81"/>
      <c r="N18" s="81"/>
      <c r="O18" s="81"/>
      <c r="P18" s="82"/>
    </row>
    <row r="19" spans="1:16" s="24" customFormat="1" x14ac:dyDescent="0.2">
      <c r="A19" s="73"/>
      <c r="B19" s="74"/>
      <c r="C19" s="92"/>
      <c r="D19" s="57"/>
      <c r="E19" s="91"/>
      <c r="F19" s="75"/>
      <c r="G19" s="75"/>
      <c r="H19" s="76"/>
      <c r="I19" s="77"/>
      <c r="J19" s="78"/>
      <c r="K19" s="79"/>
      <c r="L19" s="80"/>
      <c r="M19" s="81"/>
      <c r="N19" s="81"/>
      <c r="O19" s="81"/>
      <c r="P19" s="82"/>
    </row>
    <row r="20" spans="1:16" s="24" customFormat="1" x14ac:dyDescent="0.2">
      <c r="A20" s="73"/>
      <c r="B20" s="74"/>
      <c r="C20" s="92"/>
      <c r="D20" s="57"/>
      <c r="E20" s="91"/>
      <c r="F20" s="75"/>
      <c r="G20" s="75"/>
      <c r="H20" s="76"/>
      <c r="I20" s="77"/>
      <c r="J20" s="78"/>
      <c r="K20" s="79"/>
      <c r="L20" s="80"/>
      <c r="M20" s="81"/>
      <c r="N20" s="81"/>
      <c r="O20" s="81"/>
      <c r="P20" s="82"/>
    </row>
    <row r="21" spans="1:16" s="24" customFormat="1" x14ac:dyDescent="0.2">
      <c r="A21" s="73"/>
      <c r="B21" s="74"/>
      <c r="C21" s="92"/>
      <c r="D21" s="57"/>
      <c r="E21" s="91"/>
      <c r="F21" s="75"/>
      <c r="G21" s="75"/>
      <c r="H21" s="76"/>
      <c r="I21" s="77"/>
      <c r="J21" s="78"/>
      <c r="K21" s="79"/>
      <c r="L21" s="80"/>
      <c r="M21" s="81"/>
      <c r="N21" s="81"/>
      <c r="O21" s="81"/>
      <c r="P21" s="82"/>
    </row>
    <row r="22" spans="1:16" s="24" customFormat="1" x14ac:dyDescent="0.2">
      <c r="A22" s="73"/>
      <c r="B22" s="74"/>
      <c r="C22" s="92"/>
      <c r="D22" s="57"/>
      <c r="E22" s="91"/>
      <c r="F22" s="75"/>
      <c r="G22" s="75"/>
      <c r="H22" s="76"/>
      <c r="I22" s="77"/>
      <c r="J22" s="78"/>
      <c r="K22" s="79"/>
      <c r="L22" s="80"/>
      <c r="M22" s="81"/>
      <c r="N22" s="81"/>
      <c r="O22" s="81"/>
      <c r="P22" s="82"/>
    </row>
    <row r="23" spans="1:16" s="24" customFormat="1" x14ac:dyDescent="0.2">
      <c r="A23" s="73"/>
      <c r="B23" s="74"/>
      <c r="C23" s="92"/>
      <c r="D23" s="57"/>
      <c r="E23" s="91"/>
      <c r="F23" s="75"/>
      <c r="G23" s="75"/>
      <c r="H23" s="76"/>
      <c r="I23" s="77"/>
      <c r="J23" s="78"/>
      <c r="K23" s="79"/>
      <c r="L23" s="80"/>
      <c r="M23" s="81"/>
      <c r="N23" s="81"/>
      <c r="O23" s="81"/>
      <c r="P23" s="82"/>
    </row>
    <row r="24" spans="1:16" s="24" customFormat="1" x14ac:dyDescent="0.2">
      <c r="A24" s="73"/>
      <c r="B24" s="74"/>
      <c r="C24" s="92"/>
      <c r="D24" s="57"/>
      <c r="E24" s="91"/>
      <c r="F24" s="75"/>
      <c r="G24" s="75"/>
      <c r="H24" s="76"/>
      <c r="I24" s="77"/>
      <c r="J24" s="78"/>
      <c r="K24" s="79"/>
      <c r="L24" s="80"/>
      <c r="M24" s="81"/>
      <c r="N24" s="81"/>
      <c r="O24" s="81"/>
      <c r="P24" s="82"/>
    </row>
    <row r="25" spans="1:16" s="24" customFormat="1" x14ac:dyDescent="0.2">
      <c r="A25" s="73"/>
      <c r="B25" s="74"/>
      <c r="C25" s="92"/>
      <c r="D25" s="57"/>
      <c r="E25" s="91"/>
      <c r="F25" s="75"/>
      <c r="G25" s="75"/>
      <c r="H25" s="76"/>
      <c r="I25" s="77"/>
      <c r="J25" s="78"/>
      <c r="K25" s="79"/>
      <c r="L25" s="80"/>
      <c r="M25" s="81"/>
      <c r="N25" s="81"/>
      <c r="O25" s="81"/>
      <c r="P25" s="82"/>
    </row>
    <row r="26" spans="1:16" s="24" customFormat="1" x14ac:dyDescent="0.2">
      <c r="A26" s="73"/>
      <c r="B26" s="74"/>
      <c r="C26" s="92"/>
      <c r="D26" s="57"/>
      <c r="E26" s="91"/>
      <c r="F26" s="75"/>
      <c r="G26" s="75"/>
      <c r="H26" s="76"/>
      <c r="I26" s="77"/>
      <c r="J26" s="78"/>
      <c r="K26" s="79"/>
      <c r="L26" s="80"/>
      <c r="M26" s="81"/>
      <c r="N26" s="81"/>
      <c r="O26" s="81"/>
      <c r="P26" s="82"/>
    </row>
    <row r="27" spans="1:16" s="24" customFormat="1" x14ac:dyDescent="0.2">
      <c r="A27" s="73"/>
      <c r="B27" s="74"/>
      <c r="C27" s="92"/>
      <c r="D27" s="57"/>
      <c r="E27" s="91"/>
      <c r="F27" s="75"/>
      <c r="G27" s="75"/>
      <c r="H27" s="76"/>
      <c r="I27" s="77"/>
      <c r="J27" s="78"/>
      <c r="K27" s="79"/>
      <c r="L27" s="80"/>
      <c r="M27" s="81"/>
      <c r="N27" s="81"/>
      <c r="O27" s="81"/>
      <c r="P27" s="82"/>
    </row>
    <row r="28" spans="1:16" s="24" customFormat="1" x14ac:dyDescent="0.2">
      <c r="A28" s="73"/>
      <c r="B28" s="74"/>
      <c r="C28" s="92"/>
      <c r="D28" s="57"/>
      <c r="E28" s="91"/>
      <c r="F28" s="75"/>
      <c r="G28" s="75"/>
      <c r="H28" s="76"/>
      <c r="I28" s="77"/>
      <c r="J28" s="78"/>
      <c r="K28" s="79"/>
      <c r="L28" s="80"/>
      <c r="M28" s="81"/>
      <c r="N28" s="81"/>
      <c r="O28" s="81"/>
      <c r="P28" s="82"/>
    </row>
    <row r="29" spans="1:16" s="24" customFormat="1" x14ac:dyDescent="0.2">
      <c r="A29" s="73"/>
      <c r="B29" s="74"/>
      <c r="C29" s="92"/>
      <c r="D29" s="57"/>
      <c r="E29" s="91"/>
      <c r="F29" s="75"/>
      <c r="G29" s="75"/>
      <c r="H29" s="76"/>
      <c r="I29" s="77"/>
      <c r="J29" s="78"/>
      <c r="K29" s="79"/>
      <c r="L29" s="80"/>
      <c r="M29" s="81"/>
      <c r="N29" s="81"/>
      <c r="O29" s="81"/>
      <c r="P29" s="82"/>
    </row>
    <row r="30" spans="1:16" s="24" customFormat="1" x14ac:dyDescent="0.2">
      <c r="A30" s="73"/>
      <c r="B30" s="74"/>
      <c r="C30" s="92"/>
      <c r="D30" s="57"/>
      <c r="E30" s="91"/>
      <c r="F30" s="75"/>
      <c r="G30" s="75"/>
      <c r="H30" s="76"/>
      <c r="I30" s="77"/>
      <c r="J30" s="78"/>
      <c r="K30" s="79"/>
      <c r="L30" s="80"/>
      <c r="M30" s="81"/>
      <c r="N30" s="81"/>
      <c r="O30" s="81"/>
      <c r="P30" s="82"/>
    </row>
    <row r="31" spans="1:16" s="24" customFormat="1" x14ac:dyDescent="0.2">
      <c r="A31" s="73"/>
      <c r="B31" s="74"/>
      <c r="C31" s="92"/>
      <c r="D31" s="57"/>
      <c r="E31" s="91"/>
      <c r="F31" s="75"/>
      <c r="G31" s="75"/>
      <c r="H31" s="76"/>
      <c r="I31" s="77"/>
      <c r="J31" s="78"/>
      <c r="K31" s="79"/>
      <c r="L31" s="80"/>
      <c r="M31" s="81"/>
      <c r="N31" s="81"/>
      <c r="O31" s="81"/>
      <c r="P31" s="82"/>
    </row>
    <row r="32" spans="1:16" s="24" customFormat="1" x14ac:dyDescent="0.2">
      <c r="A32" s="73"/>
      <c r="B32" s="74"/>
      <c r="C32" s="92"/>
      <c r="D32" s="57"/>
      <c r="E32" s="91"/>
      <c r="F32" s="75"/>
      <c r="G32" s="75"/>
      <c r="H32" s="76"/>
      <c r="I32" s="77"/>
      <c r="J32" s="78"/>
      <c r="K32" s="79"/>
      <c r="L32" s="80"/>
      <c r="M32" s="81"/>
      <c r="N32" s="81"/>
      <c r="O32" s="81"/>
      <c r="P32" s="82"/>
    </row>
    <row r="33" spans="1:17" s="24" customFormat="1" x14ac:dyDescent="0.2">
      <c r="A33" s="73"/>
      <c r="B33" s="74"/>
      <c r="C33" s="92"/>
      <c r="D33" s="57"/>
      <c r="E33" s="91"/>
      <c r="F33" s="75"/>
      <c r="G33" s="75"/>
      <c r="H33" s="76"/>
      <c r="I33" s="77"/>
      <c r="J33" s="78"/>
      <c r="K33" s="79"/>
      <c r="L33" s="80"/>
      <c r="M33" s="81"/>
      <c r="N33" s="81"/>
      <c r="O33" s="81"/>
      <c r="P33" s="82"/>
    </row>
    <row r="34" spans="1:17" s="24" customFormat="1" x14ac:dyDescent="0.2">
      <c r="A34" s="73"/>
      <c r="B34" s="74"/>
      <c r="C34" s="92"/>
      <c r="D34" s="57"/>
      <c r="E34" s="91"/>
      <c r="F34" s="75"/>
      <c r="G34" s="75"/>
      <c r="H34" s="76"/>
      <c r="I34" s="77"/>
      <c r="J34" s="78"/>
      <c r="K34" s="79"/>
      <c r="L34" s="80"/>
      <c r="M34" s="81"/>
      <c r="N34" s="81"/>
      <c r="O34" s="81"/>
      <c r="P34" s="82"/>
    </row>
    <row r="35" spans="1:17" s="24" customFormat="1" x14ac:dyDescent="0.2">
      <c r="A35" s="73"/>
      <c r="B35" s="74"/>
      <c r="C35" s="92"/>
      <c r="D35" s="57"/>
      <c r="E35" s="91"/>
      <c r="F35" s="75"/>
      <c r="G35" s="75"/>
      <c r="H35" s="76"/>
      <c r="I35" s="77"/>
      <c r="J35" s="78"/>
      <c r="K35" s="79"/>
      <c r="L35" s="80"/>
      <c r="M35" s="81"/>
      <c r="N35" s="81"/>
      <c r="O35" s="81"/>
      <c r="P35" s="82"/>
    </row>
    <row r="36" spans="1:17" s="24" customFormat="1" x14ac:dyDescent="0.2">
      <c r="A36" s="73"/>
      <c r="B36" s="74"/>
      <c r="C36" s="92"/>
      <c r="D36" s="57"/>
      <c r="E36" s="91"/>
      <c r="F36" s="75"/>
      <c r="G36" s="75"/>
      <c r="H36" s="76"/>
      <c r="I36" s="77"/>
      <c r="J36" s="78"/>
      <c r="K36" s="79"/>
      <c r="L36" s="80"/>
      <c r="M36" s="81"/>
      <c r="N36" s="81"/>
      <c r="O36" s="81"/>
      <c r="P36" s="82"/>
    </row>
    <row r="37" spans="1:17" s="24" customFormat="1" x14ac:dyDescent="0.2">
      <c r="A37" s="73"/>
      <c r="B37" s="74"/>
      <c r="C37" s="92"/>
      <c r="D37" s="57"/>
      <c r="E37" s="91"/>
      <c r="F37" s="75"/>
      <c r="G37" s="75"/>
      <c r="H37" s="76"/>
      <c r="I37" s="77"/>
      <c r="J37" s="78"/>
      <c r="K37" s="79"/>
      <c r="L37" s="80"/>
      <c r="M37" s="81"/>
      <c r="N37" s="81"/>
      <c r="O37" s="81"/>
      <c r="P37" s="82"/>
    </row>
    <row r="38" spans="1:17" s="24" customFormat="1" ht="16" thickBot="1" x14ac:dyDescent="0.25">
      <c r="A38" s="73"/>
      <c r="B38" s="74"/>
      <c r="C38" s="92"/>
      <c r="D38" s="57"/>
      <c r="E38" s="91"/>
      <c r="F38" s="75"/>
      <c r="G38" s="75"/>
      <c r="H38" s="76"/>
      <c r="I38" s="77"/>
      <c r="J38" s="78"/>
      <c r="K38" s="79"/>
      <c r="L38" s="80"/>
      <c r="M38" s="81"/>
      <c r="N38" s="81"/>
      <c r="O38" s="81"/>
      <c r="P38" s="86"/>
    </row>
    <row r="39" spans="1:17" ht="20" thickBot="1" x14ac:dyDescent="0.3">
      <c r="A39" s="34"/>
      <c r="B39" s="35" t="s">
        <v>20</v>
      </c>
      <c r="C39" s="36"/>
      <c r="D39" s="37">
        <f>SUM(D9:D38)</f>
        <v>0</v>
      </c>
      <c r="E39" s="41"/>
      <c r="F39" s="89">
        <f>SUM(F9:F38)</f>
        <v>0</v>
      </c>
      <c r="G39" s="88">
        <f>SUM(G9:G38)</f>
        <v>0</v>
      </c>
      <c r="H39" s="40">
        <f>SUM(H9:H38)</f>
        <v>0</v>
      </c>
      <c r="I39" s="37"/>
      <c r="J39" s="41">
        <f>SUM(J9:J38)</f>
        <v>0</v>
      </c>
      <c r="K39" s="42" t="s">
        <v>21</v>
      </c>
      <c r="L39" s="43"/>
      <c r="M39" s="44"/>
      <c r="N39" s="44"/>
      <c r="O39" s="44"/>
      <c r="P39" s="87">
        <f>SUM(P9:P38)</f>
        <v>0</v>
      </c>
      <c r="Q39" s="46" t="str">
        <f>IF(P39=C3,"OK","SALAH")</f>
        <v>OK</v>
      </c>
    </row>
    <row r="41" spans="1:17" ht="16" thickBot="1" x14ac:dyDescent="0.25"/>
    <row r="42" spans="1:17" ht="16" thickBot="1" x14ac:dyDescent="0.25">
      <c r="H42" s="94" t="s">
        <v>22</v>
      </c>
      <c r="I42" s="95"/>
      <c r="J42" s="95"/>
      <c r="K42" s="96"/>
      <c r="L42" s="94" t="s">
        <v>23</v>
      </c>
      <c r="M42" s="95"/>
      <c r="N42" s="93"/>
      <c r="O42" s="94" t="s">
        <v>24</v>
      </c>
      <c r="P42" s="96"/>
    </row>
    <row r="43" spans="1:17" x14ac:dyDescent="0.2">
      <c r="H43" s="47"/>
      <c r="L43" s="47"/>
      <c r="O43" s="47"/>
      <c r="P43" s="48"/>
    </row>
    <row r="44" spans="1:17" x14ac:dyDescent="0.2">
      <c r="H44" s="47"/>
      <c r="L44" s="47"/>
      <c r="O44" s="47"/>
      <c r="P44" s="48"/>
    </row>
    <row r="45" spans="1:17" ht="16" thickBot="1" x14ac:dyDescent="0.25">
      <c r="H45" s="49"/>
      <c r="I45" s="50"/>
      <c r="J45" s="50"/>
      <c r="K45" s="50"/>
      <c r="L45" s="49"/>
      <c r="M45" s="50"/>
      <c r="N45" s="50"/>
      <c r="O45" s="49"/>
      <c r="P45" s="51"/>
    </row>
  </sheetData>
  <autoFilter ref="A8:Q39" xr:uid="{00000000-0009-0000-0000-000000000000}"/>
  <mergeCells count="8">
    <mergeCell ref="H42:K42"/>
    <mergeCell ref="L42:M42"/>
    <mergeCell ref="O42:P42"/>
    <mergeCell ref="A7:A8"/>
    <mergeCell ref="B7:D7"/>
    <mergeCell ref="F7:J7"/>
    <mergeCell ref="L7:O7"/>
    <mergeCell ref="P7:P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99C6C13ABA248B0722E6B3AE3DE24" ma:contentTypeVersion="10" ma:contentTypeDescription="Create a new document." ma:contentTypeScope="" ma:versionID="42b01ec2ce73d99bf1b74a848307308f">
  <xsd:schema xmlns:xsd="http://www.w3.org/2001/XMLSchema" xmlns:xs="http://www.w3.org/2001/XMLSchema" xmlns:p="http://schemas.microsoft.com/office/2006/metadata/properties" xmlns:ns2="1166a0f8-3783-4892-807a-952f2d4ac654" targetNamespace="http://schemas.microsoft.com/office/2006/metadata/properties" ma:root="true" ma:fieldsID="aa6d0ab1f2d7f6678122b75d88d61455" ns2:_="">
    <xsd:import namespace="1166a0f8-3783-4892-807a-952f2d4ac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a0f8-3783-4892-807a-952f2d4ac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ED1CDB-F8C3-4C7F-BC7A-28A3AFA16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6a0f8-3783-4892-807a-952f2d4ac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93DCED-5C98-46AB-870B-8F8F1EA163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F66466-4AEF-4A38-B7FD-779A53CA58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3108</vt:lpstr>
      <vt:lpstr>Case - Retur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neneng_sulistiyana</dc:creator>
  <cp:lastModifiedBy>Cahyo Susilo</cp:lastModifiedBy>
  <dcterms:created xsi:type="dcterms:W3CDTF">2020-05-19T09:46:02Z</dcterms:created>
  <dcterms:modified xsi:type="dcterms:W3CDTF">2024-10-27T09:01:26Z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0x01010010D99C6C13ABA248B0722E6B3AE3DE24</vt:lpwstr>
  </property>
</Properties>
</file>