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zamod\izadynmod\tests\test_tax_transfers\test_data\"/>
    </mc:Choice>
  </mc:AlternateContent>
  <bookViews>
    <workbookView xWindow="0" yWindow="0" windowWidth="2877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V6" i="1"/>
  <c r="Y3" i="1" l="1"/>
  <c r="Y4" i="1"/>
  <c r="Y5" i="1"/>
  <c r="Y6" i="1"/>
  <c r="Y7" i="1"/>
  <c r="Y8" i="1"/>
  <c r="Y2" i="1"/>
  <c r="U3" i="1" l="1"/>
  <c r="U4" i="1"/>
  <c r="U5" i="1"/>
  <c r="U6" i="1"/>
  <c r="U7" i="1"/>
  <c r="U8" i="1"/>
  <c r="U2" i="1"/>
  <c r="Z3" i="1"/>
  <c r="Z6" i="1"/>
  <c r="T6" i="1" s="1"/>
  <c r="X2" i="1"/>
  <c r="W6" i="1"/>
  <c r="W3" i="1"/>
  <c r="W4" i="1"/>
  <c r="W5" i="1"/>
  <c r="W2" i="1"/>
  <c r="V8" i="1"/>
  <c r="W8" i="1" s="1"/>
  <c r="Z4" i="1"/>
  <c r="T4" i="1" s="1"/>
  <c r="Z5" i="1"/>
  <c r="Z7" i="1"/>
  <c r="V7" i="1"/>
  <c r="V3" i="1"/>
  <c r="V4" i="1"/>
  <c r="V5" i="1"/>
  <c r="V2" i="1"/>
  <c r="T7" i="1" l="1"/>
  <c r="T5" i="1"/>
  <c r="T3" i="1"/>
  <c r="Z2" i="1"/>
  <c r="T2" i="1" s="1"/>
  <c r="Z8" i="1"/>
  <c r="T8" i="1" s="1"/>
</calcChain>
</file>

<file path=xl/sharedStrings.xml><?xml version="1.0" encoding="utf-8"?>
<sst xmlns="http://schemas.openxmlformats.org/spreadsheetml/2006/main" count="22" uniqueCount="22">
  <si>
    <t>hid</t>
  </si>
  <si>
    <t>tu_id</t>
  </si>
  <si>
    <t>east</t>
  </si>
  <si>
    <t>child</t>
  </si>
  <si>
    <t>months_ue</t>
  </si>
  <si>
    <t>alg_soep</t>
  </si>
  <si>
    <t>months_ue_l1</t>
  </si>
  <si>
    <t>months_ue_l2</t>
  </si>
  <si>
    <t>m_pensions</t>
  </si>
  <si>
    <t>w_hours</t>
  </si>
  <si>
    <t>m_wage_l1</t>
  </si>
  <si>
    <t>alg_wage</t>
  </si>
  <si>
    <t>year</t>
  </si>
  <si>
    <t>child_num_tu</t>
  </si>
  <si>
    <t>m_alg1</t>
  </si>
  <si>
    <t>alg_entgelt</t>
  </si>
  <si>
    <t>alg_ssc</t>
  </si>
  <si>
    <t>alg_tax</t>
  </si>
  <si>
    <t>alg_soli</t>
  </si>
  <si>
    <t>eligible</t>
  </si>
  <si>
    <t>age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</si>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</sst>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E9" sqref="E9"/>
    </sheetView>
  </sheetViews>
  <sheetFormatPr defaultRowHeight="15" x14ac:dyDescent="0.25"/>
  <cols>
    <col min="4" max="4" width="13.140625" customWidth="1"/>
    <col min="8" max="8" width="14.7109375" customWidth="1"/>
    <col min="9" max="9" width="13.42578125" customWidth="1"/>
    <col min="13" max="14" width="12.5703125" customWidth="1"/>
  </cols>
  <sheetData>
    <row r="1" spans="1:26" x14ac:dyDescent="0.25">
      <c r="A1" t="s">
        <v>0</v>
      </c>
      <c r="B1" t="s">
        <v>1</v>
      </c>
      <c r="C1" t="s">
        <v>21</v>
      </c>
      <c r="D1" t="s">
        <v>10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5</v>
      </c>
      <c r="K1" t="s">
        <v>8</v>
      </c>
      <c r="L1" t="s">
        <v>9</v>
      </c>
      <c r="M1" t="s">
        <v>13</v>
      </c>
      <c r="N1" t="s">
        <v>20</v>
      </c>
      <c r="R1" t="s">
        <v>12</v>
      </c>
      <c r="T1" s="1" t="s">
        <v>14</v>
      </c>
      <c r="U1" t="s">
        <v>19</v>
      </c>
      <c r="V1" t="s">
        <v>11</v>
      </c>
      <c r="W1" t="s">
        <v>16</v>
      </c>
      <c r="X1" t="s">
        <v>17</v>
      </c>
      <c r="Y1" t="s">
        <v>18</v>
      </c>
      <c r="Z1" t="s">
        <v>15</v>
      </c>
    </row>
    <row r="2" spans="1:26" x14ac:dyDescent="0.25">
      <c r="A2">
        <v>1</v>
      </c>
      <c r="B2">
        <v>1</v>
      </c>
      <c r="C2">
        <v>45</v>
      </c>
      <c r="D2">
        <v>1000</v>
      </c>
      <c r="E2" t="b">
        <v>1</v>
      </c>
      <c r="F2" t="b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30</v>
      </c>
      <c r="R2">
        <v>2019</v>
      </c>
      <c r="T2" s="2">
        <f>0.6*Z2*U2</f>
        <v>465.54999999999995</v>
      </c>
      <c r="U2" s="3" t="b">
        <f>AND(L2&lt;15,(G2+H2+I2)&lt;12,K2=0,N2&lt;65)</f>
        <v>1</v>
      </c>
      <c r="V2" s="3">
        <f>MIN(6700,D2)</f>
        <v>1000</v>
      </c>
      <c r="W2" s="3">
        <f>0.2*V2</f>
        <v>200</v>
      </c>
      <c r="X2" s="3">
        <f>289/12</f>
        <v>24.083333333333332</v>
      </c>
      <c r="Y2" s="3">
        <f>MIN(0.055*X2*12, MAX(0,0.2*(12*X2-972)))/12</f>
        <v>0</v>
      </c>
      <c r="Z2" s="3">
        <f>V2-W2-X2-Y2</f>
        <v>775.91666666666663</v>
      </c>
    </row>
    <row r="3" spans="1:26" x14ac:dyDescent="0.25">
      <c r="A3">
        <v>2</v>
      </c>
      <c r="B3">
        <v>2</v>
      </c>
      <c r="C3">
        <v>46</v>
      </c>
      <c r="D3">
        <v>2000</v>
      </c>
      <c r="E3" t="b">
        <v>1</v>
      </c>
      <c r="F3" t="b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30</v>
      </c>
      <c r="R3">
        <v>2019</v>
      </c>
      <c r="T3" s="2">
        <f t="shared" ref="T3:T8" si="0">0.6*Z3*U3</f>
        <v>789.77363999999989</v>
      </c>
      <c r="U3" s="3" t="b">
        <f t="shared" ref="U3:U8" si="1">AND(L3&lt;15,(G3+H3+I3)&lt;12,K3=0,N3&lt;65)</f>
        <v>1</v>
      </c>
      <c r="V3" s="3">
        <f>MIN(6700,D3)</f>
        <v>2000</v>
      </c>
      <c r="W3" s="3">
        <f t="shared" ref="W3:W5" si="2">0.2*V3</f>
        <v>400</v>
      </c>
      <c r="X3" s="3">
        <v>268.92</v>
      </c>
      <c r="Y3" s="3">
        <f t="shared" ref="Y3:Y8" si="3">MIN(0.055*X3*12, MAX(0,0.2*(12*X3-972)))/12</f>
        <v>14.790600000000003</v>
      </c>
      <c r="Z3" s="3">
        <f t="shared" ref="Z3:Z7" si="4">V3-W3-X3-Y3</f>
        <v>1316.2893999999999</v>
      </c>
    </row>
    <row r="4" spans="1:26" x14ac:dyDescent="0.25">
      <c r="A4">
        <v>3</v>
      </c>
      <c r="B4">
        <v>3</v>
      </c>
      <c r="C4">
        <v>47</v>
      </c>
      <c r="D4">
        <v>3000</v>
      </c>
      <c r="E4" t="b">
        <v>0</v>
      </c>
      <c r="F4" t="b">
        <v>0</v>
      </c>
      <c r="G4">
        <v>12</v>
      </c>
      <c r="H4">
        <v>5</v>
      </c>
      <c r="I4">
        <v>0</v>
      </c>
      <c r="J4">
        <v>0</v>
      </c>
      <c r="K4">
        <v>0</v>
      </c>
      <c r="L4">
        <v>0</v>
      </c>
      <c r="M4">
        <v>1</v>
      </c>
      <c r="N4">
        <v>30</v>
      </c>
      <c r="R4">
        <v>2019</v>
      </c>
      <c r="T4" s="2">
        <f>0.67*Z4*U4</f>
        <v>0</v>
      </c>
      <c r="U4" s="3" t="b">
        <f t="shared" si="1"/>
        <v>0</v>
      </c>
      <c r="V4" s="3">
        <f>MIN(6700,D4)</f>
        <v>3000</v>
      </c>
      <c r="W4" s="3">
        <f t="shared" si="2"/>
        <v>600</v>
      </c>
      <c r="X4" s="3">
        <v>572.33000000000004</v>
      </c>
      <c r="Y4" s="3">
        <f t="shared" si="3"/>
        <v>31.478150000000003</v>
      </c>
      <c r="Z4" s="3">
        <f t="shared" si="4"/>
        <v>1796.1918500000002</v>
      </c>
    </row>
    <row r="5" spans="1:26" x14ac:dyDescent="0.25">
      <c r="A5">
        <v>4</v>
      </c>
      <c r="B5">
        <v>4</v>
      </c>
      <c r="C5">
        <v>48</v>
      </c>
      <c r="D5">
        <v>4000</v>
      </c>
      <c r="E5" t="b">
        <v>0</v>
      </c>
      <c r="F5" t="b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20</v>
      </c>
      <c r="M5">
        <v>1</v>
      </c>
      <c r="N5">
        <v>30</v>
      </c>
      <c r="R5">
        <v>2019</v>
      </c>
      <c r="T5" s="2">
        <f>0.67*Z5*U5</f>
        <v>0</v>
      </c>
      <c r="U5" s="3" t="b">
        <f t="shared" si="1"/>
        <v>0</v>
      </c>
      <c r="V5" s="3">
        <f>MIN(6700,D5)</f>
        <v>4000</v>
      </c>
      <c r="W5" s="3">
        <f t="shared" si="2"/>
        <v>800</v>
      </c>
      <c r="X5" s="3">
        <v>927.66</v>
      </c>
      <c r="Y5" s="3">
        <f t="shared" si="3"/>
        <v>51.021299999999997</v>
      </c>
      <c r="Z5" s="3">
        <f t="shared" si="4"/>
        <v>2221.3187000000003</v>
      </c>
    </row>
    <row r="6" spans="1:26" x14ac:dyDescent="0.25">
      <c r="A6">
        <v>5</v>
      </c>
      <c r="B6">
        <v>5</v>
      </c>
      <c r="C6">
        <v>49</v>
      </c>
      <c r="D6">
        <v>7000</v>
      </c>
      <c r="E6" t="b">
        <v>1</v>
      </c>
      <c r="F6" t="b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30</v>
      </c>
      <c r="R6">
        <v>2015</v>
      </c>
      <c r="T6" s="2">
        <f>0.67*Z6*U6</f>
        <v>1719.963164</v>
      </c>
      <c r="U6" s="3" t="b">
        <f t="shared" si="1"/>
        <v>1</v>
      </c>
      <c r="V6" s="3">
        <f>MIN(5200,D6)</f>
        <v>5200</v>
      </c>
      <c r="W6" s="3">
        <f>0.21*V6</f>
        <v>1092</v>
      </c>
      <c r="X6" s="3">
        <v>1460.56</v>
      </c>
      <c r="Y6" s="3">
        <f t="shared" si="3"/>
        <v>80.330799999999996</v>
      </c>
      <c r="Z6" s="3">
        <f t="shared" si="4"/>
        <v>2567.1091999999999</v>
      </c>
    </row>
    <row r="7" spans="1:26" x14ac:dyDescent="0.25">
      <c r="A7">
        <v>6</v>
      </c>
      <c r="B7">
        <v>6</v>
      </c>
      <c r="C7">
        <v>50</v>
      </c>
      <c r="D7">
        <v>2500</v>
      </c>
      <c r="E7" t="b">
        <v>0</v>
      </c>
      <c r="F7" t="b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40</v>
      </c>
      <c r="R7">
        <v>2010</v>
      </c>
      <c r="T7" s="2">
        <f>0.67*Z7*U7</f>
        <v>1021.8667809999999</v>
      </c>
      <c r="U7" s="3" t="b">
        <f t="shared" si="1"/>
        <v>1</v>
      </c>
      <c r="V7" s="3">
        <f>MIN(6050,D7)</f>
        <v>2500</v>
      </c>
      <c r="W7" s="3">
        <f>0.20225*V7</f>
        <v>505.62500000000006</v>
      </c>
      <c r="X7" s="3">
        <v>444.74</v>
      </c>
      <c r="Y7" s="3">
        <f t="shared" si="3"/>
        <v>24.460699999999999</v>
      </c>
      <c r="Z7" s="3">
        <f t="shared" si="4"/>
        <v>1525.1742999999999</v>
      </c>
    </row>
    <row r="8" spans="1:26" x14ac:dyDescent="0.25">
      <c r="A8">
        <v>7</v>
      </c>
      <c r="B8">
        <v>7</v>
      </c>
      <c r="C8">
        <v>51</v>
      </c>
      <c r="D8">
        <v>2300</v>
      </c>
      <c r="E8" t="b">
        <v>0</v>
      </c>
      <c r="F8" t="b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66</v>
      </c>
      <c r="R8">
        <v>2011</v>
      </c>
      <c r="T8" s="2">
        <f t="shared" si="0"/>
        <v>0</v>
      </c>
      <c r="U8" s="3" t="b">
        <f t="shared" si="1"/>
        <v>0</v>
      </c>
      <c r="V8" s="3">
        <f>MIN(6050,D8)</f>
        <v>2300</v>
      </c>
      <c r="W8" s="3">
        <f>0.21*V8</f>
        <v>483</v>
      </c>
      <c r="X8" s="3">
        <v>383.62</v>
      </c>
      <c r="Y8" s="3">
        <f t="shared" si="3"/>
        <v>21.0991</v>
      </c>
      <c r="Z8" s="3">
        <f t="shared" ref="Z8" si="5">V8-W8-X8-Y8</f>
        <v>1412.2809000000002</v>
      </c>
    </row>
    <row r="9" spans="1:26" x14ac:dyDescent="0.25">
      <c r="T9" s="1"/>
    </row>
    <row r="10" spans="1:26" x14ac:dyDescent="0.25">
      <c r="T10" s="1"/>
    </row>
    <row r="11" spans="1:26" x14ac:dyDescent="0.25">
      <c r="T11" s="1"/>
    </row>
    <row r="12" spans="1:26" x14ac:dyDescent="0.25">
      <c r="T12" s="1"/>
    </row>
    <row r="13" spans="1:26" x14ac:dyDescent="0.25">
      <c r="T13" s="1"/>
    </row>
    <row r="14" spans="1:26" x14ac:dyDescent="0.25">
      <c r="T14" s="1"/>
    </row>
    <row r="15" spans="1:26" x14ac:dyDescent="0.25">
      <c r="T15" s="1"/>
    </row>
    <row r="16" spans="1:26" x14ac:dyDescent="0.25">
      <c r="T16" s="1"/>
    </row>
    <row r="17" spans="20:20" x14ac:dyDescent="0.25">
      <c r="T17" s="1"/>
    </row>
    <row r="18" spans="20:20" x14ac:dyDescent="0.25">
      <c r="T18" s="1"/>
    </row>
    <row r="19" spans="20:20" x14ac:dyDescent="0.25">
      <c r="T19" s="1"/>
    </row>
    <row r="20" spans="20:20" x14ac:dyDescent="0.25">
      <c r="T20" s="1"/>
    </row>
    <row r="21" spans="20:20" x14ac:dyDescent="0.25">
      <c r="T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IZA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Sommer</dc:creator>
  <cp:lastModifiedBy>Eric Sommer</cp:lastModifiedBy>
  <dcterms:created xsi:type="dcterms:W3CDTF">2019-01-16T07:16:02Z</dcterms:created>
  <dcterms:modified xsi:type="dcterms:W3CDTF">2019-05-22T08:57:26Z</dcterms:modified>
</cp:coreProperties>
</file>