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x_sched_single" sheetId="1" r:id="rId1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T6" i="1" s="1"/>
  <c r="U7" i="1"/>
  <c r="T7" i="1" s="1"/>
  <c r="U8" i="1"/>
  <c r="U2" i="1"/>
  <c r="T4" i="1"/>
  <c r="T5" i="1"/>
  <c r="T8" i="1"/>
  <c r="S5" i="1"/>
  <c r="R5" i="1"/>
  <c r="Q5" i="1"/>
  <c r="P5" i="1"/>
  <c r="O5" i="1"/>
  <c r="N5" i="1"/>
  <c r="S4" i="1"/>
  <c r="R4" i="1"/>
  <c r="Q4" i="1"/>
  <c r="P4" i="1"/>
  <c r="O4" i="1"/>
  <c r="N4" i="1"/>
  <c r="T3" i="1" l="1"/>
  <c r="T2" i="1"/>
  <c r="Q3" i="1"/>
  <c r="P3" i="1"/>
  <c r="N3" i="1"/>
  <c r="N7" i="1"/>
  <c r="Q6" i="1" l="1"/>
  <c r="P6" i="1"/>
  <c r="N6" i="1"/>
  <c r="Q8" i="1"/>
  <c r="Q7" i="1"/>
  <c r="Q2" i="1"/>
  <c r="P8" i="1"/>
  <c r="P7" i="1"/>
  <c r="P2" i="1"/>
  <c r="O8" i="1"/>
  <c r="O7" i="1"/>
  <c r="O2" i="1"/>
  <c r="N8" i="1"/>
  <c r="N2" i="1"/>
  <c r="R3" i="1" l="1"/>
  <c r="S3" i="1" s="1"/>
  <c r="R6" i="1"/>
  <c r="S6" i="1" s="1"/>
  <c r="R7" i="1"/>
  <c r="S7" i="1" s="1"/>
  <c r="R8" i="1"/>
  <c r="S8" i="1" s="1"/>
  <c r="R2" i="1"/>
  <c r="S2" i="1" s="1"/>
  <c r="O3" i="1" l="1"/>
  <c r="F6" i="1"/>
  <c r="O6" i="1" s="1"/>
  <c r="A3" i="1" l="1"/>
  <c r="A6" i="1"/>
  <c r="A7" i="1"/>
  <c r="A8" i="1"/>
  <c r="A2" i="1"/>
</calcChain>
</file>

<file path=xl/sharedStrings.xml><?xml version="1.0" encoding="utf-8"?>
<sst xmlns="http://schemas.openxmlformats.org/spreadsheetml/2006/main" count="24" uniqueCount="24">
  <si>
    <t>tu_id</t>
  </si>
  <si>
    <t>year</t>
  </si>
  <si>
    <t>hid</t>
  </si>
  <si>
    <t>zve_nokfb</t>
  </si>
  <si>
    <t>zve_kfb</t>
  </si>
  <si>
    <t>tax_nokfb</t>
  </si>
  <si>
    <t>G</t>
  </si>
  <si>
    <t>M</t>
  </si>
  <si>
    <t>S</t>
  </si>
  <si>
    <t>R</t>
  </si>
  <si>
    <t>gross_e5</t>
  </si>
  <si>
    <t>tax_kfb</t>
  </si>
  <si>
    <t>abgst</t>
  </si>
  <si>
    <t>abgst_tu</t>
  </si>
  <si>
    <t>tax_abg_kfb</t>
  </si>
  <si>
    <t>tax_abg_nokfb</t>
  </si>
  <si>
    <t>zve_abg_nokfb</t>
  </si>
  <si>
    <t>zve_abg_kfb</t>
  </si>
  <si>
    <t>zveranl</t>
  </si>
  <si>
    <t>gross_e5_tu</t>
  </si>
  <si>
    <t>pid</t>
  </si>
  <si>
    <t>child</t>
  </si>
  <si>
    <t>soli</t>
  </si>
  <si>
    <t>soli_tu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</si>
</sst>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zoomScaleNormal="100" workbookViewId="0">
      <selection activeCell="U3" sqref="U3"/>
    </sheetView>
  </sheetViews>
  <sheetFormatPr defaultRowHeight="15" x14ac:dyDescent="0.25"/>
  <cols>
    <col min="14" max="15" width="13.7109375" customWidth="1"/>
    <col min="16" max="17" width="16.7109375" customWidth="1"/>
    <col min="18" max="18" width="8.42578125" customWidth="1"/>
    <col min="19" max="21" width="10.5703125" customWidth="1"/>
    <col min="30" max="30" width="9.140625" style="1"/>
  </cols>
  <sheetData>
    <row r="1" spans="1:30" x14ac:dyDescent="0.25">
      <c r="A1" t="s">
        <v>2</v>
      </c>
      <c r="B1" t="s">
        <v>0</v>
      </c>
      <c r="C1" t="s">
        <v>20</v>
      </c>
      <c r="D1" t="s">
        <v>21</v>
      </c>
      <c r="E1" t="s">
        <v>3</v>
      </c>
      <c r="F1" t="s">
        <v>4</v>
      </c>
      <c r="G1" t="s">
        <v>16</v>
      </c>
      <c r="H1" t="s">
        <v>17</v>
      </c>
      <c r="I1" t="s">
        <v>10</v>
      </c>
      <c r="J1" t="s">
        <v>19</v>
      </c>
      <c r="K1" t="s">
        <v>18</v>
      </c>
      <c r="L1" t="s">
        <v>1</v>
      </c>
      <c r="N1" s="1" t="s">
        <v>5</v>
      </c>
      <c r="O1" t="s">
        <v>11</v>
      </c>
      <c r="P1" t="s">
        <v>15</v>
      </c>
      <c r="Q1" t="s">
        <v>14</v>
      </c>
      <c r="R1" s="1" t="s">
        <v>12</v>
      </c>
      <c r="S1" s="1" t="s">
        <v>13</v>
      </c>
      <c r="T1" s="1" t="s">
        <v>23</v>
      </c>
      <c r="U1" s="1" t="s">
        <v>22</v>
      </c>
      <c r="V1" t="s">
        <v>6</v>
      </c>
      <c r="W1" t="s">
        <v>7</v>
      </c>
      <c r="X1" t="s">
        <v>8</v>
      </c>
      <c r="Y1" t="s">
        <v>9</v>
      </c>
      <c r="AD1"/>
    </row>
    <row r="2" spans="1:30" x14ac:dyDescent="0.25">
      <c r="A2">
        <f>B2</f>
        <v>1</v>
      </c>
      <c r="B2">
        <v>1</v>
      </c>
      <c r="C2">
        <v>1</v>
      </c>
      <c r="D2" t="b">
        <v>0</v>
      </c>
      <c r="E2">
        <v>5000</v>
      </c>
      <c r="F2">
        <v>5000</v>
      </c>
      <c r="G2">
        <v>5500</v>
      </c>
      <c r="H2">
        <v>5500</v>
      </c>
      <c r="I2">
        <v>500</v>
      </c>
      <c r="J2">
        <v>500</v>
      </c>
      <c r="K2" t="b">
        <v>0</v>
      </c>
      <c r="L2">
        <v>2018</v>
      </c>
      <c r="N2" s="2">
        <f>(E2&gt;9000)*(E2&lt;13996)*(997.8*(E2-9000)/10000+1400)*(E2-9000)/10000+(E2&gt;13996)*(E2&lt;54949)*((220.13*(E2-13996)/10000+2397)*(E2-13996)/10000+948.49)+(E2&gt;54950)*(E2&lt;260532)*(0.42*E2-8621.75)+(E2&gt;260532)*(0.45*E2-16437.7)</f>
        <v>0</v>
      </c>
      <c r="O2" s="2">
        <f>(F2&gt;9000)*(F2&lt;13996)*(997.8*(F2-9000)/10000+1400)*(F2-9000)/10000+(F2&gt;13996)*(F2&lt;54949)*((220.13*(F2-13996)/10000+2397)*(F2-13996)/10000+948.49)+(F2&gt;54950)*(F2&lt;260532)*(0.42*F2-8621.75)+(F2&gt;260532)*(0.45*F2-16437.7)</f>
        <v>0</v>
      </c>
      <c r="P2" s="2">
        <f>(G2&gt;9000)*(G2&lt;13996)*(997.8*(G2-9000)/10000+1400)*(G2-9000)/10000+(G2&gt;13996)*(G2&lt;54949)*((220.13*(G2-13996)/10000+2397)*(G2-13996)/10000+948.49)+(G2&gt;54950)*(G2&lt;260532)*(0.42*G2-8621.75)+(G2&gt;260532)*(0.45*G2-16437.7)</f>
        <v>0</v>
      </c>
      <c r="Q2" s="2">
        <f>(H2&gt;9000)*(H2&lt;13996)*(997.8*(H2-9000)/10000+1400)*(H2-9000)/10000+(H2&gt;13996)*(H2&lt;54949)*((220.13*(H2-13996)/10000+2397)*(H2-13996)/10000+948.49)+(H2&gt;54950)*(H2&lt;260532)*(0.42*H2-8621.75)+(H2&gt;260532)*(0.45*H2-16437.7)</f>
        <v>0</v>
      </c>
      <c r="R2" s="1">
        <f>MAX((I2-801)*0.25,0)</f>
        <v>0</v>
      </c>
      <c r="S2" s="1">
        <f>R2</f>
        <v>0</v>
      </c>
      <c r="T2" s="1">
        <f>(U2+U3)/2</f>
        <v>0.11401041666666667</v>
      </c>
      <c r="U2" s="1">
        <f>MIN(0.055*(S2+O2),MAX(0.2*(O2+S2),972))/12</f>
        <v>0</v>
      </c>
      <c r="V2">
        <v>9000</v>
      </c>
      <c r="W2">
        <v>13996</v>
      </c>
      <c r="X2">
        <v>54949</v>
      </c>
      <c r="Y2">
        <v>260532</v>
      </c>
      <c r="AD2"/>
    </row>
    <row r="3" spans="1:30" x14ac:dyDescent="0.25">
      <c r="A3">
        <f t="shared" ref="A3:A8" si="0">B3</f>
        <v>2</v>
      </c>
      <c r="B3">
        <v>2</v>
      </c>
      <c r="C3">
        <v>2</v>
      </c>
      <c r="D3" t="b">
        <v>0</v>
      </c>
      <c r="E3">
        <v>5000</v>
      </c>
      <c r="F3">
        <v>5000</v>
      </c>
      <c r="G3">
        <v>6000</v>
      </c>
      <c r="H3">
        <v>6000</v>
      </c>
      <c r="I3">
        <v>1000</v>
      </c>
      <c r="J3">
        <v>2000</v>
      </c>
      <c r="K3" t="b">
        <v>1</v>
      </c>
      <c r="L3">
        <v>2015</v>
      </c>
      <c r="N3" s="2">
        <f>(E3&gt;V3)*(E3&lt;W3)*((997.6*(E3-V3)/10000+1400)*(E3-V3)/10000)+(E3&gt;W3)*(E3&lt;X3)*((228.74*(E3-W3)/10000+2397)*(E3-W3)/10000+971)+(E3&gt;X3)*(E3&lt;Y3)*(0.42*E3-8239)+(E3&gt;Y3)*(0.45*E3-15761)</f>
        <v>0</v>
      </c>
      <c r="O3" s="2">
        <f>(F3&gt;V3)*(F3&lt;W3)*(997.6*(F3-V3)/10000+1400)*(F3-V3)/10000+(F3&gt;W3)*(F3&lt;X3)*((228.74*(F3-W3)/10000+2397)*(F3-W3)/10000+971)+(F3&gt;X3)*(F3&lt;Y3)*(0.42*F3-8239)+(F3&gt;Y3)*(0.45*F3-15761)</f>
        <v>0</v>
      </c>
      <c r="P3" s="2">
        <f>(G3&gt;V3)*(G3&lt;W3)*(997.6*(G3-V3)/10000+1400)*(G3-V3)/10000+(G3&gt;W3)*(G3&lt;X3)*((228.74*(G3-W3)/10000+2397)*(G3-W3)/10000+971)+(G3&gt;X3)*(G3&lt;Y3)*(0.42*G3-8239)+(G3&gt;Y3)*(0.45*G3-15761)</f>
        <v>0</v>
      </c>
      <c r="Q3" s="2">
        <f>(H3&gt;V3)*(H3&lt;W3)*(997.6*(H3-V3)/10000+1400)*(H3-V3)/10000+(H3&gt;W3)*(H3&lt;Y3)*((228.74*(H3-W3)/10000+2397)*(H3-X3)/10000+971)+(H3&gt;Y3)*(H3&lt;Y3)*(0.42*H3-8239)+(H3&gt;Y3)*(0.45*H3-15761)</f>
        <v>0</v>
      </c>
      <c r="R3" s="1">
        <f t="shared" ref="R3:R8" si="1">MAX((I3-801)*0.25,0)</f>
        <v>49.75</v>
      </c>
      <c r="S3" s="1">
        <f t="shared" ref="S3:S8" si="2">R3</f>
        <v>49.75</v>
      </c>
      <c r="T3" s="1">
        <f>(U3+U2)/2</f>
        <v>0.11401041666666667</v>
      </c>
      <c r="U3" s="1">
        <f t="shared" ref="U3:U8" si="3">MIN(0.055*(S3+O3),MAX(0.2*(O3+S3),972))/12</f>
        <v>0.22802083333333334</v>
      </c>
      <c r="V3">
        <v>8472</v>
      </c>
      <c r="W3">
        <v>13469</v>
      </c>
      <c r="X3">
        <v>52881</v>
      </c>
      <c r="Y3">
        <v>250730</v>
      </c>
      <c r="AD3"/>
    </row>
    <row r="4" spans="1:30" x14ac:dyDescent="0.25">
      <c r="A4">
        <v>2</v>
      </c>
      <c r="B4">
        <v>2</v>
      </c>
      <c r="C4">
        <v>32</v>
      </c>
      <c r="D4" t="b">
        <v>0</v>
      </c>
      <c r="E4">
        <v>5000</v>
      </c>
      <c r="F4">
        <v>5000</v>
      </c>
      <c r="G4">
        <v>6000</v>
      </c>
      <c r="H4">
        <v>6000</v>
      </c>
      <c r="I4">
        <v>1000</v>
      </c>
      <c r="J4">
        <v>2000</v>
      </c>
      <c r="K4" t="b">
        <v>1</v>
      </c>
      <c r="L4">
        <v>2015</v>
      </c>
      <c r="N4" s="2">
        <f>(E4&gt;V4)*(E4&lt;W4)*((997.6*(E4-V4)/10000+1400)*(E4-V4)/10000)+(E4&gt;W4)*(E4&lt;X4)*((228.74*(E4-W4)/10000+2397)*(E4-W4)/10000+971)+(E4&gt;X4)*(E4&lt;Y4)*(0.42*E4-8239)+(E4&gt;Y4)*(0.45*E4-15761)</f>
        <v>0</v>
      </c>
      <c r="O4" s="2">
        <f>(F4&gt;V4)*(F4&lt;W4)*(997.6*(F4-V4)/10000+1400)*(F4-V4)/10000+(F4&gt;W4)*(F4&lt;X4)*((228.74*(F4-W4)/10000+2397)*(F4-W4)/10000+971)+(F4&gt;X4)*(F4&lt;Y4)*(0.42*F4-8239)+(F4&gt;Y4)*(0.45*F4-15761)</f>
        <v>0</v>
      </c>
      <c r="P4" s="2">
        <f>(G4&gt;V4)*(G4&lt;W4)*(997.6*(G4-V4)/10000+1400)*(G4-V4)/10000+(G4&gt;W4)*(G4&lt;X4)*((228.74*(G4-W4)/10000+2397)*(G4-W4)/10000+971)+(G4&gt;X4)*(G4&lt;Y4)*(0.42*G4-8239)+(G4&gt;Y4)*(0.45*G4-15761)</f>
        <v>0</v>
      </c>
      <c r="Q4" s="2">
        <f>(H4&gt;V4)*(H4&lt;W4)*(997.6*(H4-V4)/10000+1400)*(H4-V4)/10000+(H4&gt;W4)*(H4&lt;Y4)*((228.74*(H4-W4)/10000+2397)*(H4-X4)/10000+971)+(H4&gt;Y4)*(H4&lt;Y4)*(0.42*H4-8239)+(H4&gt;Y4)*(0.45*H4-15761)</f>
        <v>0</v>
      </c>
      <c r="R4" s="1">
        <f t="shared" ref="R4:R5" si="4">MAX((I4-801)*0.25,0)</f>
        <v>49.75</v>
      </c>
      <c r="S4" s="1">
        <f t="shared" ref="S4:S5" si="5">R4</f>
        <v>49.75</v>
      </c>
      <c r="T4" s="1">
        <f t="shared" ref="T3:T8" si="6">U4</f>
        <v>0.22802083333333334</v>
      </c>
      <c r="U4" s="1">
        <f t="shared" si="3"/>
        <v>0.22802083333333334</v>
      </c>
      <c r="V4">
        <v>8472</v>
      </c>
      <c r="W4">
        <v>13469</v>
      </c>
      <c r="X4">
        <v>52881</v>
      </c>
      <c r="Y4">
        <v>250730</v>
      </c>
      <c r="AD4"/>
    </row>
    <row r="5" spans="1:30" x14ac:dyDescent="0.25">
      <c r="A5">
        <v>2</v>
      </c>
      <c r="B5">
        <v>2</v>
      </c>
      <c r="C5">
        <v>123</v>
      </c>
      <c r="D5" t="b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b">
        <v>0</v>
      </c>
      <c r="L5">
        <v>2015</v>
      </c>
      <c r="N5" s="2">
        <f>(E5&gt;V5)*(E5&lt;W5)*((997.6*(E5-V5)/10000+1400)*(E5-V5)/10000)+(E5&gt;W5)*(E5&lt;X5)*((228.74*(E5-W5)/10000+2397)*(E5-W5)/10000+971)+(E5&gt;X5)*(E5&lt;Y5)*(0.42*E5-8239)+(E5&gt;Y5)*(0.45*E5-15761)</f>
        <v>0</v>
      </c>
      <c r="O5" s="2">
        <f>(F5&gt;V5)*(F5&lt;W5)*(997.6*(F5-V5)/10000+1400)*(F5-V5)/10000+(F5&gt;W5)*(F5&lt;X5)*((228.74*(F5-W5)/10000+2397)*(F5-W5)/10000+971)+(F5&gt;X5)*(F5&lt;Y5)*(0.42*F5-8239)+(F5&gt;Y5)*(0.45*F5-15761)</f>
        <v>0</v>
      </c>
      <c r="P5" s="2">
        <f>(G5&gt;V5)*(G5&lt;W5)*(997.6*(G5-V5)/10000+1400)*(G5-V5)/10000+(G5&gt;W5)*(G5&lt;X5)*((228.74*(G5-W5)/10000+2397)*(G5-W5)/10000+971)+(G5&gt;X5)*(G5&lt;Y5)*(0.42*G5-8239)+(G5&gt;Y5)*(0.45*G5-15761)</f>
        <v>0</v>
      </c>
      <c r="Q5" s="2">
        <f>(H5&gt;V5)*(H5&lt;W5)*(997.6*(H5-V5)/10000+1400)*(H5-V5)/10000+(H5&gt;W5)*(H5&lt;Y5)*((228.74*(H5-W5)/10000+2397)*(H5-X5)/10000+971)+(H5&gt;Y5)*(H5&lt;Y5)*(0.42*H5-8239)+(H5&gt;Y5)*(0.45*H5-15761)</f>
        <v>0</v>
      </c>
      <c r="R5" s="1">
        <f t="shared" si="4"/>
        <v>0</v>
      </c>
      <c r="S5" s="1">
        <f t="shared" si="5"/>
        <v>0</v>
      </c>
      <c r="T5" s="1">
        <f t="shared" si="6"/>
        <v>0</v>
      </c>
      <c r="U5" s="1">
        <f t="shared" si="3"/>
        <v>0</v>
      </c>
      <c r="V5">
        <v>8472</v>
      </c>
      <c r="W5">
        <v>13469</v>
      </c>
      <c r="X5">
        <v>52881</v>
      </c>
      <c r="Y5">
        <v>250730</v>
      </c>
      <c r="AD5"/>
    </row>
    <row r="6" spans="1:30" x14ac:dyDescent="0.25">
      <c r="A6">
        <f t="shared" si="0"/>
        <v>3</v>
      </c>
      <c r="B6">
        <v>3</v>
      </c>
      <c r="C6">
        <v>3</v>
      </c>
      <c r="D6" t="b">
        <v>0</v>
      </c>
      <c r="E6">
        <v>20000</v>
      </c>
      <c r="F6">
        <f t="shared" ref="F3:F6" si="7">E6</f>
        <v>20000</v>
      </c>
      <c r="G6">
        <v>21000</v>
      </c>
      <c r="H6">
        <v>21000</v>
      </c>
      <c r="I6">
        <v>1000</v>
      </c>
      <c r="J6">
        <v>1000</v>
      </c>
      <c r="K6" t="b">
        <v>0</v>
      </c>
      <c r="L6">
        <v>2012</v>
      </c>
      <c r="N6" s="2">
        <f>(E6&gt;V6)*(E6&lt;W6)*(912.17*(E6-V6)/10000+1400)*(E6-V6)/10000+(E6&gt;W6)*(E6&lt;X6)*((228.74*(E6-W6)/10000+2397)*(E6-W6)/10000+1038)+(E6&gt;X6)*(E6&lt;Y6)*(0.42*E6-8172)+(E6&gt;Y6)*(0.45*E6-15694)</f>
        <v>2700.7777946599999</v>
      </c>
      <c r="O6" s="2">
        <f>(F6&gt;V6)*(F6&lt;W6)*(912.17*(F6-V6)/10000+1400)*(F6-V6)/10000+(F6&gt;W6)*(F6&lt;X6)*((228.74*(F6-W6)/10000+2397)*(F6-W6)/10000+1038)+(F6&gt;X6)*(F6&lt;Y6)*(0.42*F6-8172)+(F6&gt;Y6)*(0.45*F6-15694)</f>
        <v>2700.7777946599999</v>
      </c>
      <c r="P6" s="2">
        <f>(G6&gt;V6)*(G6&lt;W6)*(912.17*(G6-V6)/10000+1400)*(G6-V6)/10000+(G6&gt;W6)*(G6&lt;X6)*((228.74*(G6-W6)/10000+2397)*(G6-W6)/10000+1038)+(G6&gt;X6)*(G6&lt;Y6)*(0.42*G6-8172)+(G6&gt;Y6)*(0.45*G6-15694)</f>
        <v>2972.6386386599997</v>
      </c>
      <c r="Q6" s="2">
        <f>(H6&gt;V6)*(H6&lt;W6)*(912.17*(H6-V6)/10000+1400)*(H6-V6)/10000+(H6&gt;W6)*(H6&lt;X6)*((228.74*(H6-W6)/10000+2397)*(H6-W6)/10000+1038)+(H6&gt;X6)*(H6&lt;Y6)*(0.42*H6-8172)+(H6&gt;Y6)*(0.45*H6-15694)</f>
        <v>2972.6386386599997</v>
      </c>
      <c r="R6" s="1">
        <f t="shared" si="1"/>
        <v>49.75</v>
      </c>
      <c r="S6" s="1">
        <f t="shared" si="2"/>
        <v>49.75</v>
      </c>
      <c r="T6" s="1">
        <f t="shared" si="6"/>
        <v>12.606585725525001</v>
      </c>
      <c r="U6" s="1">
        <f t="shared" si="3"/>
        <v>12.606585725525001</v>
      </c>
      <c r="V6">
        <v>8005</v>
      </c>
      <c r="W6">
        <v>13470</v>
      </c>
      <c r="X6">
        <v>52881</v>
      </c>
      <c r="Y6">
        <v>250730</v>
      </c>
      <c r="AD6"/>
    </row>
    <row r="7" spans="1:30" x14ac:dyDescent="0.25">
      <c r="A7">
        <f t="shared" si="0"/>
        <v>4</v>
      </c>
      <c r="B7">
        <v>4</v>
      </c>
      <c r="C7">
        <v>4</v>
      </c>
      <c r="D7" t="b">
        <v>0</v>
      </c>
      <c r="E7">
        <v>50000</v>
      </c>
      <c r="F7">
        <v>42000</v>
      </c>
      <c r="G7">
        <v>52500</v>
      </c>
      <c r="H7">
        <v>44500</v>
      </c>
      <c r="I7">
        <v>2500</v>
      </c>
      <c r="J7">
        <v>2500</v>
      </c>
      <c r="K7" t="b">
        <v>0</v>
      </c>
      <c r="L7">
        <v>2009</v>
      </c>
      <c r="N7" s="2">
        <f>(E7&gt;V7)*(E7&lt;W7)*(883.74*(E7-V7)/10000+1500)*(E7-V7)/10000+(E7&gt;W7)*(E7&lt;X7)*((228.74*(E7-W7)/10000+2397)*(E7-W7)/10000+989)+(E7&gt;X7)*(E7&lt;Y7)*(0.42*E7-7914)+(E7&gt;Y7)*(0.45*E7-15414)</f>
        <v>13096.246963575401</v>
      </c>
      <c r="O7" s="2">
        <f>(F7&gt;V7)*(F7&lt;W7)*(883.74*(F7-V7)/10000+1500)*(F7-V7)/10000+(F7&gt;W7)*(F7&lt;X7)*((228.74*(F7-W7)/10000+2397)*(F7-W7)/10000+989)+(F7&gt;X7)*(F7&lt;Y7)*(0.42*F7-7914)+(F7&gt;Y7)*(0.45*F7-15414)</f>
        <v>9961.3475811753997</v>
      </c>
      <c r="P7" s="2">
        <f>(G7&gt;V7)*(G7&lt;W7)*(883.74*(G7-V7)/10000+1500)*(G7-V7)/10000+(G7&gt;W7)*(G7&lt;X7)*((228.74*(G7-W7)/10000+2397)*(G7-W7)/10000+989)+(G7&gt;X7)*(G7&lt;Y7)*(0.42*G7-7914)+(G7&gt;Y7)*(0.45*G7-15414)</f>
        <v>14136</v>
      </c>
      <c r="Q7" s="2">
        <f>(H7&gt;V7)*(H7&lt;W7)*(883.74*(H7-V7)/10000+1500)*(H7-V7)/10000+(H7&gt;W7)*(H7&lt;X7)*((228.74*(H7-W7)/10000+2397)*(H7-W7)/10000+989)+(H7&gt;X7)*(H7&lt;Y7)*(0.42*H7-7914)+(H7&gt;Y7)*(0.45*H7-15414)</f>
        <v>10909.551888175401</v>
      </c>
      <c r="R7" s="1">
        <f t="shared" si="1"/>
        <v>424.75</v>
      </c>
      <c r="S7" s="1">
        <f t="shared" si="2"/>
        <v>424.75</v>
      </c>
      <c r="T7" s="1">
        <f t="shared" si="6"/>
        <v>47.602947247053919</v>
      </c>
      <c r="U7" s="1">
        <f t="shared" si="3"/>
        <v>47.602947247053919</v>
      </c>
      <c r="V7">
        <v>7664</v>
      </c>
      <c r="W7">
        <v>12739</v>
      </c>
      <c r="X7">
        <v>52152</v>
      </c>
      <c r="Y7">
        <v>250000</v>
      </c>
      <c r="AD7"/>
    </row>
    <row r="8" spans="1:30" x14ac:dyDescent="0.25">
      <c r="A8">
        <f t="shared" si="0"/>
        <v>5</v>
      </c>
      <c r="B8">
        <v>5</v>
      </c>
      <c r="C8">
        <v>5</v>
      </c>
      <c r="D8" t="b">
        <v>0</v>
      </c>
      <c r="E8">
        <v>200000</v>
      </c>
      <c r="F8">
        <v>180000</v>
      </c>
      <c r="G8">
        <v>200000</v>
      </c>
      <c r="H8">
        <v>180000</v>
      </c>
      <c r="I8">
        <v>0</v>
      </c>
      <c r="J8">
        <v>0</v>
      </c>
      <c r="K8" t="b">
        <v>0</v>
      </c>
      <c r="L8">
        <v>2018</v>
      </c>
      <c r="N8" s="2">
        <f>(E8&gt;9000)*(E8&lt;13996)*(997.8*(E8-9000)/10000+1400)*(E8-9000)/10000+(E8&gt;13996)*(E8&lt;54949)*((220.13*(E8-13996)/10000+2397)*(E8-13996)/10000+948.49)+(E8&gt;54950)*(E8&lt;260532)*(0.42*E8-8621.75)+(E8&gt;260532)*(0.45*E8-16437.7)</f>
        <v>75378.25</v>
      </c>
      <c r="O8" s="2">
        <f>(F8&gt;9000)*(F8&lt;13996)*(997.8*(F8-9000)/10000+1400)*(F8-9000)/10000+(F8&gt;13996)*(F8&lt;54949)*((220.13*(F8-13996)/10000+2397)*(F8-13996)/10000+948.49)+(F8&gt;54950)*(F8&lt;260532)*(0.42*F8-8621.75)+(F8&gt;260532)*(0.45*F8-16437.7)</f>
        <v>66978.25</v>
      </c>
      <c r="P8" s="2">
        <f>(G8&gt;9000)*(G8&lt;13996)*(997.8*(G8-9000)/10000+1400)*(G8-9000)/10000+(G8&gt;13996)*(G8&lt;54949)*((220.13*(G8-13996)/10000+2397)*(G8-13996)/10000+948.49)+(G8&gt;54950)*(G8&lt;260532)*(0.42*G8-8621.75)+(G8&gt;260532)*(0.45*G8-16437.7)</f>
        <v>75378.25</v>
      </c>
      <c r="Q8" s="2">
        <f>(H8&gt;9000)*(H8&lt;13996)*(997.8*(H8-9000)/10000+1400)*(H8-9000)/10000+(H8&gt;13996)*(H8&lt;54949)*((220.13*(H8-13996)/10000+2397)*(H8-13996)/10000+948.49)+(H8&gt;54950)*(H8&lt;260532)*(0.42*H8-8621.75)+(H8&gt;260532)*(0.45*H8-16437.7)</f>
        <v>66978.25</v>
      </c>
      <c r="R8" s="1">
        <f t="shared" si="1"/>
        <v>0</v>
      </c>
      <c r="S8" s="1">
        <f t="shared" si="2"/>
        <v>0</v>
      </c>
      <c r="T8" s="1">
        <f t="shared" si="6"/>
        <v>306.98364583333336</v>
      </c>
      <c r="U8" s="1">
        <f t="shared" si="3"/>
        <v>306.98364583333336</v>
      </c>
      <c r="V8">
        <v>9000</v>
      </c>
      <c r="W8">
        <v>13996</v>
      </c>
      <c r="X8">
        <v>54949</v>
      </c>
      <c r="Y8">
        <v>260532</v>
      </c>
      <c r="AD8"/>
    </row>
    <row r="9" spans="1:30" x14ac:dyDescent="0.25">
      <c r="AD9" s="2"/>
    </row>
    <row r="10" spans="1:30" x14ac:dyDescent="0.25">
      <c r="AD10" s="2"/>
    </row>
    <row r="11" spans="1:30" x14ac:dyDescent="0.25">
      <c r="AD11" s="2"/>
    </row>
    <row r="12" spans="1:30" x14ac:dyDescent="0.25">
      <c r="AD12" s="2"/>
    </row>
    <row r="13" spans="1:30" x14ac:dyDescent="0.25">
      <c r="AD13" s="2"/>
    </row>
    <row r="14" spans="1:30" x14ac:dyDescent="0.25">
      <c r="AD14" s="2"/>
    </row>
    <row r="15" spans="1:30" x14ac:dyDescent="0.25">
      <c r="AD15" s="2"/>
    </row>
    <row r="16" spans="1:30" x14ac:dyDescent="0.25">
      <c r="AD16" s="2"/>
    </row>
    <row r="17" spans="30:30" x14ac:dyDescent="0.25">
      <c r="AD17" s="2"/>
    </row>
    <row r="18" spans="30:30" x14ac:dyDescent="0.25">
      <c r="AD18" s="2"/>
    </row>
    <row r="19" spans="30:30" x14ac:dyDescent="0.25">
      <c r="AD19" s="2"/>
    </row>
    <row r="20" spans="30:30" x14ac:dyDescent="0.25">
      <c r="AD20" s="2"/>
    </row>
    <row r="21" spans="30:30" x14ac:dyDescent="0.25">
      <c r="AD21" s="2"/>
    </row>
    <row r="22" spans="30:30" x14ac:dyDescent="0.25">
      <c r="AD22" s="2"/>
    </row>
    <row r="23" spans="30:30" x14ac:dyDescent="0.25">
      <c r="AD23" s="2"/>
    </row>
    <row r="24" spans="30:30" x14ac:dyDescent="0.25">
      <c r="AD24" s="2"/>
    </row>
    <row r="25" spans="30:30" x14ac:dyDescent="0.25">
      <c r="AD2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tax_sched_single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2019-06-12T09:26:12Z</dcterms:modified>
</cp:coreProperties>
</file>