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99004 Excel 06-06-2022\"/>
    </mc:Choice>
  </mc:AlternateContent>
  <xr:revisionPtr revIDLastSave="0" documentId="13_ncr:1_{5165250D-1449-4F45-9113-CB95A0B6568C}" xr6:coauthVersionLast="47" xr6:coauthVersionMax="47" xr10:uidLastSave="{00000000-0000-0000-0000-000000000000}"/>
  <bookViews>
    <workbookView xWindow="-108" yWindow="-108" windowWidth="23256" windowHeight="12576" activeTab="3" xr2:uid="{5FD52BBA-6B2B-4AE8-A4F5-468370139AD8}"/>
  </bookViews>
  <sheets>
    <sheet name="Fórmulas 1" sheetId="2" r:id="rId1"/>
    <sheet name="Fórmulas 2" sheetId="1" r:id="rId2"/>
    <sheet name="Fórmulas 3" sheetId="3" r:id="rId3"/>
    <sheet name="Fórmula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7" i="4"/>
  <c r="G6" i="4"/>
  <c r="B3" i="4"/>
  <c r="E9" i="3"/>
  <c r="E6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2" i="3"/>
  <c r="B3" i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E5" i="3"/>
  <c r="E7" i="3"/>
  <c r="E8" i="3"/>
  <c r="E4" i="3"/>
  <c r="E3" i="3"/>
  <c r="B15" i="1"/>
  <c r="B14" i="1"/>
  <c r="E11" i="1"/>
  <c r="E10" i="1"/>
  <c r="E9" i="1"/>
  <c r="E8" i="1"/>
  <c r="E7" i="1"/>
  <c r="E6" i="1"/>
  <c r="C16" i="2"/>
  <c r="C12" i="2"/>
  <c r="H4" i="2"/>
  <c r="B5" i="2"/>
  <c r="F7" i="4"/>
  <c r="F8" i="4"/>
  <c r="F9" i="4"/>
  <c r="F10" i="4"/>
  <c r="F11" i="4"/>
  <c r="F12" i="4"/>
  <c r="F13" i="4"/>
  <c r="F6" i="4"/>
</calcChain>
</file>

<file path=xl/sharedStrings.xml><?xml version="1.0" encoding="utf-8"?>
<sst xmlns="http://schemas.openxmlformats.org/spreadsheetml/2006/main" count="380" uniqueCount="193">
  <si>
    <t>Cálculos com Porcentagens</t>
  </si>
  <si>
    <t>Vendas</t>
  </si>
  <si>
    <t>Aluno</t>
  </si>
  <si>
    <t>Carga(h)</t>
  </si>
  <si>
    <t>Presente</t>
  </si>
  <si>
    <t>Frequência</t>
  </si>
  <si>
    <t>índice comissão</t>
  </si>
  <si>
    <t>Hélio</t>
  </si>
  <si>
    <t>Comissão R$</t>
  </si>
  <si>
    <t>VENDAS</t>
  </si>
  <si>
    <t>Previsto</t>
  </si>
  <si>
    <t>Realizado</t>
  </si>
  <si>
    <t>Comparativo</t>
  </si>
  <si>
    <t>Faturamentos</t>
  </si>
  <si>
    <t>Comparativo Diferença</t>
  </si>
  <si>
    <t>Controle de Serviços</t>
  </si>
  <si>
    <t>Nº OS</t>
  </si>
  <si>
    <t>Descrição</t>
  </si>
  <si>
    <t>Entrada</t>
  </si>
  <si>
    <t>Prazo (Dias)</t>
  </si>
  <si>
    <t>Retirada</t>
  </si>
  <si>
    <t>Instalação de Freios</t>
  </si>
  <si>
    <t>Troca de Amortecedores</t>
  </si>
  <si>
    <t>Troca de Óleo</t>
  </si>
  <si>
    <t>Limpeza de Radiador</t>
  </si>
  <si>
    <t>Troca de Pneus</t>
  </si>
  <si>
    <t>Instalação de velas e Filtros</t>
  </si>
  <si>
    <t>Tempo Médio Prazo</t>
  </si>
  <si>
    <t>Total de Serviços</t>
  </si>
  <si>
    <t>Matrícula</t>
  </si>
  <si>
    <t>Colaborador</t>
  </si>
  <si>
    <t>Departamento</t>
  </si>
  <si>
    <t>Cargo</t>
  </si>
  <si>
    <t>Admissão</t>
  </si>
  <si>
    <t>Salário</t>
  </si>
  <si>
    <t>ADEMAR ARAUJO DE BRITO</t>
  </si>
  <si>
    <t>RH</t>
  </si>
  <si>
    <t>Gerente Sênior</t>
  </si>
  <si>
    <t>ALCIENE LIMA DE BRITO</t>
  </si>
  <si>
    <t>Financeiro</t>
  </si>
  <si>
    <t>ANA MARIA LACET DE LIMA</t>
  </si>
  <si>
    <t>Marketing</t>
  </si>
  <si>
    <t>Assistente III</t>
  </si>
  <si>
    <t>ARLETE DA SILVA NOGUEIRA</t>
  </si>
  <si>
    <t>Cobrança</t>
  </si>
  <si>
    <t>Gerente Júnior</t>
  </si>
  <si>
    <t>BERILES MONTEIRO CORREA</t>
  </si>
  <si>
    <t>SAC</t>
  </si>
  <si>
    <t>Gerente Pleno</t>
  </si>
  <si>
    <t>CILDA FREITAS LACET DA COSTA</t>
  </si>
  <si>
    <t>Ouvidoria</t>
  </si>
  <si>
    <t>Sub Gerente Sênior</t>
  </si>
  <si>
    <t>CILDENIR FREITAS LACET</t>
  </si>
  <si>
    <t>Administrativo</t>
  </si>
  <si>
    <t>Sub Gerente Júnior</t>
  </si>
  <si>
    <t>COSMO LIMA FERREIRA</t>
  </si>
  <si>
    <t>Assistente I</t>
  </si>
  <si>
    <t>DOMINGOS SIQUEIRA BASTOS</t>
  </si>
  <si>
    <t>Assistente II</t>
  </si>
  <si>
    <t>DORILENE MENEZES ALVES</t>
  </si>
  <si>
    <t>EDILEUZO MARTINS DA SILVA</t>
  </si>
  <si>
    <t>Sub Gerente Pleno</t>
  </si>
  <si>
    <t>EGLAUCIO PERES DO NASCIMENTO</t>
  </si>
  <si>
    <t>FRANCISCO DA SILVA PAULO</t>
  </si>
  <si>
    <t>JOÃO MARINHO DE LIRA FILHO</t>
  </si>
  <si>
    <t>JOSÉ ABDORAL DE LIMA</t>
  </si>
  <si>
    <t>Informática</t>
  </si>
  <si>
    <t>JURANDY AIRES DA SILVA</t>
  </si>
  <si>
    <t>MARIA DIVINA CORREA DE OLIVEIRA</t>
  </si>
  <si>
    <t>Controladoria</t>
  </si>
  <si>
    <t>Auxiliar II</t>
  </si>
  <si>
    <t>MARIA SÁRIA DA SILVA BATISTA</t>
  </si>
  <si>
    <t>NOELMA BALBINO MITOSO LIMA</t>
  </si>
  <si>
    <t>RAIMUNDA PEREIRA LIMA</t>
  </si>
  <si>
    <t>RAIMUNDO MONTEIRO DE SOUZA</t>
  </si>
  <si>
    <t>ROMÃO AIRES DA SILVA</t>
  </si>
  <si>
    <t>TEREZINHA DA SILVA VIEIRA</t>
  </si>
  <si>
    <t>VERA LÚCIA DA SILVA DE SENA</t>
  </si>
  <si>
    <t>HÉLIO DE ALMEIDA</t>
  </si>
  <si>
    <t>ROSANGELA DE ALMEIDA</t>
  </si>
  <si>
    <t>Jurídico</t>
  </si>
  <si>
    <t>SIMONE FERNANDES</t>
  </si>
  <si>
    <t>JOSÉ BRUSSI</t>
  </si>
  <si>
    <t>PRISCILA ROBERTA</t>
  </si>
  <si>
    <t>PAULO CESAR</t>
  </si>
  <si>
    <t>AFRAUDÁZIO SOARES</t>
  </si>
  <si>
    <t>FERNANDA SAMPAIO</t>
  </si>
  <si>
    <t>RUBENS FARIAS</t>
  </si>
  <si>
    <t>Programador II</t>
  </si>
  <si>
    <t>MARCOS ANTUNES DE OLIVEIRA</t>
  </si>
  <si>
    <t>JULIANA DE SOUZA NUNES</t>
  </si>
  <si>
    <t>ROSA MARIA TAVARES</t>
  </si>
  <si>
    <t>ANGELA CRISTINA DE OLIVEIRA</t>
  </si>
  <si>
    <t>NÍCOLAS FERNANDES MONTEIRO</t>
  </si>
  <si>
    <t>MARIA EDUARDA FERNANDES MONTEIRO</t>
  </si>
  <si>
    <t>NATÁLIA GUIMARÃES</t>
  </si>
  <si>
    <t>VANESSA PAIVA</t>
  </si>
  <si>
    <t>JAMILLE LINO ALVES</t>
  </si>
  <si>
    <t>RAFAEL BRUNO DE SA</t>
  </si>
  <si>
    <t>EDUARDO LEONY LYRA RIOS</t>
  </si>
  <si>
    <t>DANILO FERNANDES DA SILVA COSTA</t>
  </si>
  <si>
    <t>DAYSIELLEN DOS SANTOS GONCALVES</t>
  </si>
  <si>
    <t>ELIENE PEREIRA SANTOS</t>
  </si>
  <si>
    <t>DANIELLE DE SOUZA POLEGATO</t>
  </si>
  <si>
    <t>TATIANA PIMENTEL FISCHER FONSECA</t>
  </si>
  <si>
    <t>MARILIA DE PAIVA FERREIRA</t>
  </si>
  <si>
    <t>LUCIANA VITALINA CARNEIRO</t>
  </si>
  <si>
    <t>FABIO LUIZ MARQUES FONSECA</t>
  </si>
  <si>
    <t>SILVIO RICARDO DA SILVA ROCHA</t>
  </si>
  <si>
    <t>PAMMELLA CAMACHO DE OLIVEIRA</t>
  </si>
  <si>
    <t>GILMARA BARBOSA REIS</t>
  </si>
  <si>
    <t>ALLANA FIGUEIREDO BARROS</t>
  </si>
  <si>
    <t>VITOR LOULA NEVES DOURADO</t>
  </si>
  <si>
    <t>LUIZ CARLOS MATOS GONZAGA JUNIOR</t>
  </si>
  <si>
    <t>PATRICIA COELHO GOMIDE</t>
  </si>
  <si>
    <t>MARIANA OLIVEIRA DE CARVALHO</t>
  </si>
  <si>
    <t>ENEIAS MISAEL FRANCO DOS SANTOS</t>
  </si>
  <si>
    <t>BERNARDO DOURADO AGUIAR</t>
  </si>
  <si>
    <t>CAMILA CARDEAL BARRETO</t>
  </si>
  <si>
    <t>GABRIEL GONCALVES PENNA</t>
  </si>
  <si>
    <t>PEDRO CARDOSO HELENO</t>
  </si>
  <si>
    <t>ANTONIO CARLOS DE ALMEIDA PEREIRA JUNI</t>
  </si>
  <si>
    <t>RAFAEL BRUNO DA SILVA</t>
  </si>
  <si>
    <t>CATARINA COELHO VELLOSO</t>
  </si>
  <si>
    <t>VITOR SERRA CALDAS DE SOUZA</t>
  </si>
  <si>
    <t>GISELE VILAS BOAS DA SILVA</t>
  </si>
  <si>
    <t>GABRIELA TRISTAO ARAUJO</t>
  </si>
  <si>
    <t>CLEULISSES DA SILVA DEOLIVEIRA</t>
  </si>
  <si>
    <t>Auxiliar I</t>
  </si>
  <si>
    <t>JAMILE CERQUEIRA BITTENCOURT</t>
  </si>
  <si>
    <t>NARA FONSECA ALVES</t>
  </si>
  <si>
    <t>ARLEI HUEBRA POVOA</t>
  </si>
  <si>
    <t>ANGELO ANTONIO DE LIRA TOURINHO</t>
  </si>
  <si>
    <t>CINTIA GOIS MOREIRA</t>
  </si>
  <si>
    <t>HEITOR PERES MANZAN</t>
  </si>
  <si>
    <t>JOICE RODRIGUES DA CUNHA</t>
  </si>
  <si>
    <t>ALEXANDRA DA SILVA MOTA</t>
  </si>
  <si>
    <t>PRISCILA COELHO SILVA</t>
  </si>
  <si>
    <t>PAULA CARDOSO MEDEIROS</t>
  </si>
  <si>
    <t>ARI SANTOS COSTA</t>
  </si>
  <si>
    <t>Programador I</t>
  </si>
  <si>
    <t>CAIRON GABRIEL DE CARVALHO</t>
  </si>
  <si>
    <t>ALAN GARCIA LIMA</t>
  </si>
  <si>
    <t>HENRIQUE BARRETO DOS SANTOS SOUZA</t>
  </si>
  <si>
    <t>PIETRO DE SIERVI FILHO</t>
  </si>
  <si>
    <t>JEANE ARAUJO DOS SANTOS</t>
  </si>
  <si>
    <t>IGOR VIANA SOARES</t>
  </si>
  <si>
    <t>VANESSA JUNQUEIRA VIANA</t>
  </si>
  <si>
    <t>ANDERSON TIAGO BARBOSA DE CARVALHO</t>
  </si>
  <si>
    <t>MARCEL JEAN SILVA DE LIMA</t>
  </si>
  <si>
    <t>MANOEL RODRIGUES DA CONCEICAO NETO</t>
  </si>
  <si>
    <t>CATIA DOS SANTOS SANTANA</t>
  </si>
  <si>
    <t>EDINEUZA MARTINEZ</t>
  </si>
  <si>
    <t>MOYZÉS ALVES</t>
  </si>
  <si>
    <t>WALYZON ALVES</t>
  </si>
  <si>
    <t>MONICA MARTINEZ</t>
  </si>
  <si>
    <t>LAYZEANE ALVES</t>
  </si>
  <si>
    <t>ADAMASTOR SOARES</t>
  </si>
  <si>
    <t>HUBALDO MERCES</t>
  </si>
  <si>
    <t>MINERVINA SANTORO</t>
  </si>
  <si>
    <t>ALFREDO PRAZEROSO TEXUGUERO</t>
  </si>
  <si>
    <t>FRANSCISCO KUKA BELUDO NETO</t>
  </si>
  <si>
    <t>Controle Departamento Pessoal</t>
  </si>
  <si>
    <t>Data</t>
  </si>
  <si>
    <t>Data/Hora</t>
  </si>
  <si>
    <t>Dia</t>
  </si>
  <si>
    <t>Mês</t>
  </si>
  <si>
    <t>Ano</t>
  </si>
  <si>
    <t>Estatísticas</t>
  </si>
  <si>
    <t>Salários Pagos</t>
  </si>
  <si>
    <t>Média Salarial</t>
  </si>
  <si>
    <t>Nº de Colaboradores</t>
  </si>
  <si>
    <t>Admissão Mais Recente</t>
  </si>
  <si>
    <t>Admissão Mais Antiga</t>
  </si>
  <si>
    <t>Maior Salário</t>
  </si>
  <si>
    <t>Menor Salário</t>
  </si>
  <si>
    <t>Tempo de Serviços (Anos)</t>
  </si>
  <si>
    <t>Bim 1</t>
  </si>
  <si>
    <t>Bim 2</t>
  </si>
  <si>
    <t>Bim 3</t>
  </si>
  <si>
    <t>Bim 4</t>
  </si>
  <si>
    <t>Média</t>
  </si>
  <si>
    <t>ANA</t>
  </si>
  <si>
    <t>CARLOS</t>
  </si>
  <si>
    <t>DÉBORA</t>
  </si>
  <si>
    <t>EDUARDO</t>
  </si>
  <si>
    <t>FERNANDA</t>
  </si>
  <si>
    <t>GUSTAVO</t>
  </si>
  <si>
    <t>HELENA</t>
  </si>
  <si>
    <t>LUIS</t>
  </si>
  <si>
    <t>Controle de Notas</t>
  </si>
  <si>
    <t>(*) Média Final para aprovação &gt;=7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</si>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</sst>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44" fontId="0" fillId="0" borderId="1" xfId="1" applyFont="1" applyBorder="1"/>
    <xf numFmtId="0" fontId="4" fillId="2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14" fontId="0" fillId="0" borderId="4" xfId="0" applyNumberFormat="1" applyFont="1" applyBorder="1"/>
    <xf numFmtId="14" fontId="0" fillId="0" borderId="7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4" fontId="0" fillId="0" borderId="1" xfId="0" applyNumberFormat="1" applyBorder="1"/>
    <xf numFmtId="0" fontId="0" fillId="0" borderId="2" xfId="0" applyBorder="1"/>
    <xf numFmtId="0" fontId="7" fillId="0" borderId="0" xfId="0" applyFont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0" xfId="0" applyFont="1"/>
    <xf numFmtId="0" fontId="0" fillId="0" borderId="15" xfId="0" applyBorder="1" applyAlignment="1">
      <alignment horizontal="center"/>
    </xf>
    <xf numFmtId="0" fontId="0" fillId="0" borderId="8" xfId="0" applyBorder="1"/>
    <xf numFmtId="0" fontId="5" fillId="3" borderId="8" xfId="0" applyFont="1" applyFill="1" applyBorder="1" applyAlignment="1">
      <alignment horizontal="center"/>
    </xf>
    <xf numFmtId="44" fontId="0" fillId="0" borderId="1" xfId="1" applyNumberFormat="1" applyFont="1" applyBorder="1"/>
    <xf numFmtId="9" fontId="0" fillId="0" borderId="0" xfId="2" applyFont="1"/>
    <xf numFmtId="164" fontId="0" fillId="0" borderId="1" xfId="2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5" xfId="0" applyNumberFormat="1" applyFont="1" applyBorder="1"/>
    <xf numFmtId="2" fontId="0" fillId="0" borderId="2" xfId="0" applyNumberForma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44" fontId="0" fillId="0" borderId="10" xfId="0" applyNumberFormat="1" applyBorder="1"/>
    <xf numFmtId="44" fontId="0" fillId="0" borderId="12" xfId="0" applyNumberFormat="1" applyBorder="1"/>
    <xf numFmtId="14" fontId="0" fillId="0" borderId="12" xfId="0" applyNumberFormat="1" applyBorder="1"/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NumberFormat="1" applyBorder="1"/>
    <xf numFmtId="14" fontId="0" fillId="0" borderId="2" xfId="0" applyNumberFormat="1" applyBorder="1" applyAlignment="1">
      <alignment horizontal="center"/>
    </xf>
    <xf numFmtId="0" fontId="2" fillId="5" borderId="1" xfId="0" applyNumberFormat="1" applyFont="1" applyFill="1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/>
    </xf>
    <xf numFmtId="14" fontId="0" fillId="0" borderId="0" xfId="0" applyNumberFormat="1"/>
    <xf numFmtId="44" fontId="0" fillId="0" borderId="14" xfId="0" applyNumberFormat="1" applyBorder="1"/>
    <xf numFmtId="14" fontId="0" fillId="0" borderId="2" xfId="0" applyNumberFormat="1" applyBorder="1"/>
    <xf numFmtId="166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DEE-D319-4C85-8B4C-9DC62AE1E001}">
  <dimension ref="A1:H16"/>
  <sheetViews>
    <sheetView showGridLines="0" zoomScaleNormal="100" workbookViewId="0">
      <selection activeCell="F18" sqref="F18"/>
    </sheetView>
  </sheetViews>
  <sheetFormatPr defaultRowHeight="14.4" x14ac:dyDescent="0.3"/>
  <cols>
    <col min="1" max="1" width="15.44140625" customWidth="1"/>
    <col min="2" max="2" width="15.88671875" bestFit="1" customWidth="1"/>
    <col min="3" max="3" width="19.88671875" customWidth="1"/>
    <col min="4" max="4" width="2.6640625" customWidth="1"/>
    <col min="8" max="8" width="11.33203125" customWidth="1"/>
    <col min="9" max="10" width="2.6640625" customWidth="1"/>
    <col min="11" max="12" width="14.33203125" bestFit="1" customWidth="1"/>
    <col min="13" max="13" width="15" customWidth="1"/>
  </cols>
  <sheetData>
    <row r="1" spans="1:8" x14ac:dyDescent="0.3">
      <c r="A1" s="1" t="s">
        <v>0</v>
      </c>
    </row>
    <row r="3" spans="1:8" x14ac:dyDescent="0.3">
      <c r="A3" s="2" t="s">
        <v>1</v>
      </c>
      <c r="B3" s="3">
        <v>8500</v>
      </c>
      <c r="E3" s="4" t="s">
        <v>2</v>
      </c>
      <c r="F3" s="4" t="s">
        <v>3</v>
      </c>
      <c r="G3" s="4" t="s">
        <v>4</v>
      </c>
      <c r="H3" s="4" t="s">
        <v>5</v>
      </c>
    </row>
    <row r="4" spans="1:8" x14ac:dyDescent="0.3">
      <c r="A4" s="2" t="s">
        <v>6</v>
      </c>
      <c r="B4" s="5">
        <v>0.03</v>
      </c>
      <c r="E4" s="6" t="s">
        <v>7</v>
      </c>
      <c r="F4" s="7">
        <v>40</v>
      </c>
      <c r="G4" s="7">
        <v>22</v>
      </c>
      <c r="H4" s="34">
        <f>G4/F4</f>
        <v>0.55000000000000004</v>
      </c>
    </row>
    <row r="5" spans="1:8" x14ac:dyDescent="0.3">
      <c r="A5" s="2" t="s">
        <v>8</v>
      </c>
      <c r="B5" s="32">
        <f>B3*B4</f>
        <v>255</v>
      </c>
      <c r="H5" s="33"/>
    </row>
    <row r="10" spans="1:8" x14ac:dyDescent="0.3">
      <c r="A10" s="39" t="s">
        <v>9</v>
      </c>
      <c r="B10" s="39"/>
      <c r="C10" s="39"/>
    </row>
    <row r="11" spans="1:8" x14ac:dyDescent="0.3">
      <c r="A11" s="8" t="s">
        <v>10</v>
      </c>
      <c r="B11" s="8" t="s">
        <v>11</v>
      </c>
      <c r="C11" s="36" t="s">
        <v>12</v>
      </c>
    </row>
    <row r="12" spans="1:8" x14ac:dyDescent="0.3">
      <c r="A12" s="3">
        <v>200000</v>
      </c>
      <c r="B12" s="3">
        <v>175000</v>
      </c>
      <c r="C12" s="34">
        <f>B12/A12</f>
        <v>0.875</v>
      </c>
    </row>
    <row r="14" spans="1:8" x14ac:dyDescent="0.3">
      <c r="A14" s="39" t="s">
        <v>13</v>
      </c>
      <c r="B14" s="39"/>
      <c r="C14" s="39"/>
    </row>
    <row r="15" spans="1:8" ht="28.8" x14ac:dyDescent="0.3">
      <c r="A15" s="8">
        <v>2016</v>
      </c>
      <c r="B15" s="8">
        <v>2017</v>
      </c>
      <c r="C15" s="36" t="s">
        <v>14</v>
      </c>
    </row>
    <row r="16" spans="1:8" x14ac:dyDescent="0.3">
      <c r="A16" s="3">
        <v>354095</v>
      </c>
      <c r="B16" s="3">
        <v>430000</v>
      </c>
      <c r="C16" s="35">
        <f>B16/A16-100%</f>
        <v>0.21436337705982855</v>
      </c>
    </row>
  </sheetData>
  <mergeCells count="2">
    <mergeCell ref="A10:C10"/>
    <mergeCell ref="A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0370-F07C-47B9-BC3D-3868D656CB25}">
  <dimension ref="A1:E15"/>
  <sheetViews>
    <sheetView showGridLines="0" zoomScale="130" zoomScaleNormal="130" workbookViewId="0">
      <selection activeCell="B4" sqref="B4"/>
    </sheetView>
  </sheetViews>
  <sheetFormatPr defaultRowHeight="14.4" x14ac:dyDescent="0.3"/>
  <cols>
    <col min="1" max="1" width="19.6640625" customWidth="1"/>
    <col min="2" max="2" width="24.109375" customWidth="1"/>
    <col min="3" max="3" width="12.6640625" customWidth="1"/>
    <col min="4" max="4" width="13.5546875" customWidth="1"/>
    <col min="5" max="5" width="10.5546875" customWidth="1"/>
  </cols>
  <sheetData>
    <row r="1" spans="1:5" ht="21" x14ac:dyDescent="0.4">
      <c r="A1" s="40" t="s">
        <v>15</v>
      </c>
      <c r="B1" s="40"/>
      <c r="C1" s="40"/>
      <c r="D1" s="40"/>
      <c r="E1" s="40"/>
    </row>
    <row r="3" spans="1:5" x14ac:dyDescent="0.3">
      <c r="A3" t="s">
        <v>163</v>
      </c>
      <c r="B3" s="47">
        <f ca="1">TODAY()</f>
        <v>44719</v>
      </c>
    </row>
    <row r="5" spans="1:5" x14ac:dyDescent="0.3">
      <c r="A5" s="9" t="s">
        <v>16</v>
      </c>
      <c r="B5" s="10" t="s">
        <v>17</v>
      </c>
      <c r="C5" s="10" t="s">
        <v>18</v>
      </c>
      <c r="D5" s="10" t="s">
        <v>19</v>
      </c>
      <c r="E5" s="11" t="s">
        <v>20</v>
      </c>
    </row>
    <row r="6" spans="1:5" x14ac:dyDescent="0.3">
      <c r="A6" s="12">
        <v>1000</v>
      </c>
      <c r="B6" s="13" t="s">
        <v>24</v>
      </c>
      <c r="C6" s="16">
        <v>44433</v>
      </c>
      <c r="D6" s="18">
        <v>1</v>
      </c>
      <c r="E6" s="37">
        <f>C6+D6</f>
        <v>44434</v>
      </c>
    </row>
    <row r="7" spans="1:5" x14ac:dyDescent="0.3">
      <c r="A7" s="12">
        <v>1001</v>
      </c>
      <c r="B7" s="13" t="s">
        <v>21</v>
      </c>
      <c r="C7" s="16">
        <v>44437</v>
      </c>
      <c r="D7" s="18">
        <v>2</v>
      </c>
      <c r="E7" s="37">
        <f t="shared" ref="E7:E11" si="0">C7+D7</f>
        <v>44439</v>
      </c>
    </row>
    <row r="8" spans="1:5" x14ac:dyDescent="0.3">
      <c r="A8" s="12">
        <v>1002</v>
      </c>
      <c r="B8" s="13" t="s">
        <v>22</v>
      </c>
      <c r="C8" s="16">
        <v>44437</v>
      </c>
      <c r="D8" s="18">
        <v>2</v>
      </c>
      <c r="E8" s="37">
        <f t="shared" si="0"/>
        <v>44439</v>
      </c>
    </row>
    <row r="9" spans="1:5" x14ac:dyDescent="0.3">
      <c r="A9" s="12">
        <v>1003</v>
      </c>
      <c r="B9" s="13" t="s">
        <v>25</v>
      </c>
      <c r="C9" s="16">
        <v>44440</v>
      </c>
      <c r="D9" s="18">
        <v>1</v>
      </c>
      <c r="E9" s="37">
        <f t="shared" si="0"/>
        <v>44441</v>
      </c>
    </row>
    <row r="10" spans="1:5" x14ac:dyDescent="0.3">
      <c r="A10" s="12">
        <v>1004</v>
      </c>
      <c r="B10" s="13" t="s">
        <v>26</v>
      </c>
      <c r="C10" s="16">
        <v>44444</v>
      </c>
      <c r="D10" s="18">
        <v>3</v>
      </c>
      <c r="E10" s="37">
        <f t="shared" si="0"/>
        <v>44447</v>
      </c>
    </row>
    <row r="11" spans="1:5" x14ac:dyDescent="0.3">
      <c r="A11" s="14">
        <v>1005</v>
      </c>
      <c r="B11" s="15" t="s">
        <v>23</v>
      </c>
      <c r="C11" s="17">
        <v>44445</v>
      </c>
      <c r="D11" s="19">
        <v>1</v>
      </c>
      <c r="E11" s="37">
        <f t="shared" si="0"/>
        <v>44446</v>
      </c>
    </row>
    <row r="14" spans="1:5" x14ac:dyDescent="0.3">
      <c r="A14" s="28" t="s">
        <v>27</v>
      </c>
      <c r="B14" s="38">
        <f>AVERAGE(D6:D11)</f>
        <v>1.6666666666666667</v>
      </c>
    </row>
    <row r="15" spans="1:5" x14ac:dyDescent="0.3">
      <c r="A15" s="28" t="s">
        <v>28</v>
      </c>
      <c r="B15" s="29">
        <f>COUNTA(A6:A11)</f>
        <v>6</v>
      </c>
    </row>
  </sheetData>
  <sortState xmlns:xlrd2="http://schemas.microsoft.com/office/spreadsheetml/2017/richdata2" ref="A6:E11">
    <sortCondition ref="C9:C11"/>
  </sortState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1E87-F1AC-4AA1-8AB7-181C9327070D}">
  <dimension ref="A1:J115"/>
  <sheetViews>
    <sheetView showGridLines="0" topLeftCell="A58" workbookViewId="0">
      <selection activeCell="E5" sqref="E5"/>
    </sheetView>
  </sheetViews>
  <sheetFormatPr defaultRowHeight="14.4" x14ac:dyDescent="0.3"/>
  <cols>
    <col min="1" max="1" width="16.88671875" customWidth="1"/>
    <col min="2" max="2" width="41.109375" bestFit="1" customWidth="1"/>
    <col min="3" max="3" width="14.33203125" bestFit="1" customWidth="1"/>
    <col min="4" max="4" width="23.33203125" customWidth="1"/>
    <col min="5" max="5" width="14.6640625" customWidth="1"/>
    <col min="6" max="9" width="10.6640625" customWidth="1"/>
    <col min="10" max="10" width="12.109375" bestFit="1" customWidth="1"/>
  </cols>
  <sheetData>
    <row r="1" spans="1:10" ht="21" x14ac:dyDescent="0.4">
      <c r="A1" s="22" t="s">
        <v>162</v>
      </c>
    </row>
    <row r="2" spans="1:10" x14ac:dyDescent="0.3">
      <c r="D2" s="1" t="s">
        <v>168</v>
      </c>
    </row>
    <row r="3" spans="1:10" x14ac:dyDescent="0.3">
      <c r="A3" t="s">
        <v>164</v>
      </c>
      <c r="D3" s="24" t="s">
        <v>169</v>
      </c>
      <c r="E3" s="41">
        <f>SUM(J12:J115)</f>
        <v>230156.72200000001</v>
      </c>
    </row>
    <row r="4" spans="1:10" x14ac:dyDescent="0.3">
      <c r="A4" s="21"/>
      <c r="D4" s="25" t="s">
        <v>170</v>
      </c>
      <c r="E4" s="42">
        <f>+AVERAGE(J12:J115)</f>
        <v>2213.0454038461539</v>
      </c>
    </row>
    <row r="5" spans="1:10" x14ac:dyDescent="0.3">
      <c r="A5" s="23"/>
      <c r="D5" s="25" t="s">
        <v>171</v>
      </c>
      <c r="E5" s="26">
        <f>COUNTA(B12:B115)</f>
        <v>104</v>
      </c>
    </row>
    <row r="6" spans="1:10" x14ac:dyDescent="0.3">
      <c r="A6" s="23"/>
      <c r="D6" s="25" t="s">
        <v>172</v>
      </c>
      <c r="E6" s="43">
        <f>MAX(E12:E115)</f>
        <v>43315</v>
      </c>
    </row>
    <row r="7" spans="1:10" x14ac:dyDescent="0.3">
      <c r="A7" s="23"/>
      <c r="D7" s="25" t="s">
        <v>173</v>
      </c>
      <c r="E7" s="43">
        <f>MIN(E12:E115)</f>
        <v>32964</v>
      </c>
    </row>
    <row r="8" spans="1:10" x14ac:dyDescent="0.3">
      <c r="A8" s="23"/>
      <c r="B8" s="50"/>
      <c r="D8" s="25" t="s">
        <v>174</v>
      </c>
      <c r="E8" s="42">
        <f>MAX(J12:J115)</f>
        <v>6560</v>
      </c>
    </row>
    <row r="9" spans="1:10" x14ac:dyDescent="0.3">
      <c r="A9" s="23"/>
      <c r="D9" s="27" t="s">
        <v>175</v>
      </c>
      <c r="E9" s="51">
        <f>MIN(J12:J115)</f>
        <v>1156</v>
      </c>
    </row>
    <row r="11" spans="1:10" s="45" customFormat="1" ht="43.2" x14ac:dyDescent="0.3">
      <c r="A11" s="44" t="s">
        <v>29</v>
      </c>
      <c r="B11" s="44" t="s">
        <v>30</v>
      </c>
      <c r="C11" s="44" t="s">
        <v>31</v>
      </c>
      <c r="D11" s="44" t="s">
        <v>32</v>
      </c>
      <c r="E11" s="44" t="s">
        <v>33</v>
      </c>
      <c r="F11" s="44" t="s">
        <v>165</v>
      </c>
      <c r="G11" s="44" t="s">
        <v>166</v>
      </c>
      <c r="H11" s="44" t="s">
        <v>167</v>
      </c>
      <c r="I11" s="48" t="s">
        <v>176</v>
      </c>
      <c r="J11" s="44" t="s">
        <v>34</v>
      </c>
    </row>
    <row r="12" spans="1:10" x14ac:dyDescent="0.3">
      <c r="A12" s="6">
        <v>1000</v>
      </c>
      <c r="B12" s="6" t="s">
        <v>35</v>
      </c>
      <c r="C12" s="6" t="s">
        <v>36</v>
      </c>
      <c r="D12" s="6" t="s">
        <v>37</v>
      </c>
      <c r="E12" s="20">
        <v>33217</v>
      </c>
      <c r="F12" s="46">
        <f>DAY(E12)</f>
        <v>10</v>
      </c>
      <c r="G12" s="20">
        <f>MONTH(E12)</f>
        <v>12</v>
      </c>
      <c r="H12" s="20">
        <f>YEAR(E12)</f>
        <v>1990</v>
      </c>
      <c r="I12" s="49">
        <f ca="1">DATEDIF(E12,TODAY(),"Y")</f>
        <v>31</v>
      </c>
      <c r="J12" s="3">
        <v>5350</v>
      </c>
    </row>
    <row r="13" spans="1:10" x14ac:dyDescent="0.3">
      <c r="A13" s="6">
        <v>1002</v>
      </c>
      <c r="B13" s="6" t="s">
        <v>38</v>
      </c>
      <c r="C13" s="6" t="s">
        <v>39</v>
      </c>
      <c r="D13" s="6" t="s">
        <v>37</v>
      </c>
      <c r="E13" s="20">
        <v>36628</v>
      </c>
      <c r="F13" s="46">
        <f t="shared" ref="F13:F76" si="0">DAY(E13)</f>
        <v>12</v>
      </c>
      <c r="G13" s="20">
        <f t="shared" ref="G13:G76" si="1">MONTH(E13)</f>
        <v>4</v>
      </c>
      <c r="H13" s="20">
        <f t="shared" ref="H13:H76" si="2">YEAR(E13)</f>
        <v>2000</v>
      </c>
      <c r="I13" s="49">
        <f t="shared" ref="I13:I76" ca="1" si="3">DATEDIF(E13,TODAY(),"Y")</f>
        <v>22</v>
      </c>
      <c r="J13" s="3">
        <v>3700</v>
      </c>
    </row>
    <row r="14" spans="1:10" x14ac:dyDescent="0.3">
      <c r="A14" s="6">
        <v>1003</v>
      </c>
      <c r="B14" s="6" t="s">
        <v>40</v>
      </c>
      <c r="C14" s="6" t="s">
        <v>41</v>
      </c>
      <c r="D14" s="6" t="s">
        <v>42</v>
      </c>
      <c r="E14" s="20">
        <v>37034</v>
      </c>
      <c r="F14" s="46">
        <f t="shared" si="0"/>
        <v>23</v>
      </c>
      <c r="G14" s="20">
        <f t="shared" si="1"/>
        <v>5</v>
      </c>
      <c r="H14" s="20">
        <f t="shared" si="2"/>
        <v>2001</v>
      </c>
      <c r="I14" s="49">
        <f t="shared" ca="1" si="3"/>
        <v>21</v>
      </c>
      <c r="J14" s="3">
        <v>1157</v>
      </c>
    </row>
    <row r="15" spans="1:10" x14ac:dyDescent="0.3">
      <c r="A15" s="6">
        <v>1004</v>
      </c>
      <c r="B15" s="6" t="s">
        <v>43</v>
      </c>
      <c r="C15" s="6" t="s">
        <v>44</v>
      </c>
      <c r="D15" s="6" t="s">
        <v>45</v>
      </c>
      <c r="E15" s="20">
        <v>37086</v>
      </c>
      <c r="F15" s="46">
        <f t="shared" si="0"/>
        <v>14</v>
      </c>
      <c r="G15" s="20">
        <f t="shared" si="1"/>
        <v>7</v>
      </c>
      <c r="H15" s="20">
        <f t="shared" si="2"/>
        <v>2001</v>
      </c>
      <c r="I15" s="49">
        <f t="shared" ca="1" si="3"/>
        <v>20</v>
      </c>
      <c r="J15" s="3">
        <v>4050</v>
      </c>
    </row>
    <row r="16" spans="1:10" x14ac:dyDescent="0.3">
      <c r="A16" s="6">
        <v>1005</v>
      </c>
      <c r="B16" s="6" t="s">
        <v>46</v>
      </c>
      <c r="C16" s="6" t="s">
        <v>47</v>
      </c>
      <c r="D16" s="6" t="s">
        <v>48</v>
      </c>
      <c r="E16" s="20">
        <v>38242</v>
      </c>
      <c r="F16" s="46">
        <f t="shared" si="0"/>
        <v>12</v>
      </c>
      <c r="G16" s="20">
        <f t="shared" si="1"/>
        <v>9</v>
      </c>
      <c r="H16" s="20">
        <f t="shared" si="2"/>
        <v>2004</v>
      </c>
      <c r="I16" s="49">
        <f t="shared" ca="1" si="3"/>
        <v>17</v>
      </c>
      <c r="J16" s="3">
        <v>5920</v>
      </c>
    </row>
    <row r="17" spans="1:10" x14ac:dyDescent="0.3">
      <c r="A17" s="6">
        <v>1006</v>
      </c>
      <c r="B17" s="6" t="s">
        <v>49</v>
      </c>
      <c r="C17" s="6" t="s">
        <v>50</v>
      </c>
      <c r="D17" s="6" t="s">
        <v>51</v>
      </c>
      <c r="E17" s="20">
        <v>38151</v>
      </c>
      <c r="F17" s="46">
        <f t="shared" si="0"/>
        <v>13</v>
      </c>
      <c r="G17" s="20">
        <f t="shared" si="1"/>
        <v>6</v>
      </c>
      <c r="H17" s="20">
        <f t="shared" si="2"/>
        <v>2004</v>
      </c>
      <c r="I17" s="49">
        <f t="shared" ca="1" si="3"/>
        <v>17</v>
      </c>
      <c r="J17" s="3">
        <v>5152</v>
      </c>
    </row>
    <row r="18" spans="1:10" x14ac:dyDescent="0.3">
      <c r="A18" s="6">
        <v>1007</v>
      </c>
      <c r="B18" s="6" t="s">
        <v>52</v>
      </c>
      <c r="C18" s="6" t="s">
        <v>53</v>
      </c>
      <c r="D18" s="6" t="s">
        <v>54</v>
      </c>
      <c r="E18" s="20">
        <v>38997</v>
      </c>
      <c r="F18" s="46">
        <f t="shared" si="0"/>
        <v>7</v>
      </c>
      <c r="G18" s="20">
        <f t="shared" si="1"/>
        <v>10</v>
      </c>
      <c r="H18" s="20">
        <f t="shared" si="2"/>
        <v>2006</v>
      </c>
      <c r="I18" s="49">
        <f t="shared" ca="1" si="3"/>
        <v>15</v>
      </c>
      <c r="J18" s="3">
        <v>3565</v>
      </c>
    </row>
    <row r="19" spans="1:10" x14ac:dyDescent="0.3">
      <c r="A19" s="6">
        <v>1008</v>
      </c>
      <c r="B19" s="6" t="s">
        <v>55</v>
      </c>
      <c r="C19" s="6" t="s">
        <v>53</v>
      </c>
      <c r="D19" s="6" t="s">
        <v>56</v>
      </c>
      <c r="E19" s="20">
        <v>38698</v>
      </c>
      <c r="F19" s="46">
        <f t="shared" si="0"/>
        <v>12</v>
      </c>
      <c r="G19" s="20">
        <f t="shared" si="1"/>
        <v>12</v>
      </c>
      <c r="H19" s="20">
        <f t="shared" si="2"/>
        <v>2005</v>
      </c>
      <c r="I19" s="49">
        <f t="shared" ca="1" si="3"/>
        <v>16</v>
      </c>
      <c r="J19" s="3">
        <v>1262.7</v>
      </c>
    </row>
    <row r="20" spans="1:10" x14ac:dyDescent="0.3">
      <c r="A20" s="6">
        <v>1009</v>
      </c>
      <c r="B20" s="6" t="s">
        <v>57</v>
      </c>
      <c r="C20" s="6" t="s">
        <v>53</v>
      </c>
      <c r="D20" s="6" t="s">
        <v>58</v>
      </c>
      <c r="E20" s="20">
        <v>38455</v>
      </c>
      <c r="F20" s="46">
        <f t="shared" si="0"/>
        <v>13</v>
      </c>
      <c r="G20" s="20">
        <f t="shared" si="1"/>
        <v>4</v>
      </c>
      <c r="H20" s="20">
        <f t="shared" si="2"/>
        <v>2005</v>
      </c>
      <c r="I20" s="49">
        <f t="shared" ca="1" si="3"/>
        <v>17</v>
      </c>
      <c r="J20" s="3">
        <v>1801.5</v>
      </c>
    </row>
    <row r="21" spans="1:10" x14ac:dyDescent="0.3">
      <c r="A21" s="6">
        <v>1010</v>
      </c>
      <c r="B21" s="6" t="s">
        <v>59</v>
      </c>
      <c r="C21" s="6" t="s">
        <v>53</v>
      </c>
      <c r="D21" s="6" t="s">
        <v>58</v>
      </c>
      <c r="E21" s="20">
        <v>38515</v>
      </c>
      <c r="F21" s="46">
        <f t="shared" si="0"/>
        <v>12</v>
      </c>
      <c r="G21" s="20">
        <f t="shared" si="1"/>
        <v>6</v>
      </c>
      <c r="H21" s="20">
        <f t="shared" si="2"/>
        <v>2005</v>
      </c>
      <c r="I21" s="49">
        <f t="shared" ca="1" si="3"/>
        <v>16</v>
      </c>
      <c r="J21" s="3">
        <v>1601.5</v>
      </c>
    </row>
    <row r="22" spans="1:10" x14ac:dyDescent="0.3">
      <c r="A22" s="6">
        <v>1011</v>
      </c>
      <c r="B22" s="6" t="s">
        <v>60</v>
      </c>
      <c r="C22" s="6" t="s">
        <v>36</v>
      </c>
      <c r="D22" s="6" t="s">
        <v>61</v>
      </c>
      <c r="E22" s="20">
        <v>36752</v>
      </c>
      <c r="F22" s="46">
        <f t="shared" si="0"/>
        <v>14</v>
      </c>
      <c r="G22" s="20">
        <f t="shared" si="1"/>
        <v>8</v>
      </c>
      <c r="H22" s="20">
        <f t="shared" si="2"/>
        <v>2000</v>
      </c>
      <c r="I22" s="49">
        <f t="shared" ca="1" si="3"/>
        <v>21</v>
      </c>
      <c r="J22" s="3">
        <v>3357</v>
      </c>
    </row>
    <row r="23" spans="1:10" x14ac:dyDescent="0.3">
      <c r="A23" s="6">
        <v>1012</v>
      </c>
      <c r="B23" s="6" t="s">
        <v>62</v>
      </c>
      <c r="C23" s="6" t="s">
        <v>36</v>
      </c>
      <c r="D23" s="6" t="s">
        <v>54</v>
      </c>
      <c r="E23" s="20">
        <v>32964</v>
      </c>
      <c r="F23" s="46">
        <f t="shared" si="0"/>
        <v>1</v>
      </c>
      <c r="G23" s="20">
        <f t="shared" si="1"/>
        <v>4</v>
      </c>
      <c r="H23" s="20">
        <f t="shared" si="2"/>
        <v>1990</v>
      </c>
      <c r="I23" s="49">
        <f t="shared" ca="1" si="3"/>
        <v>32</v>
      </c>
      <c r="J23" s="3">
        <v>2754</v>
      </c>
    </row>
    <row r="24" spans="1:10" x14ac:dyDescent="0.3">
      <c r="A24" s="6">
        <v>1013</v>
      </c>
      <c r="B24" s="6" t="s">
        <v>63</v>
      </c>
      <c r="C24" s="6" t="s">
        <v>39</v>
      </c>
      <c r="D24" s="6" t="s">
        <v>58</v>
      </c>
      <c r="E24" s="20">
        <v>33097</v>
      </c>
      <c r="F24" s="46">
        <f t="shared" si="0"/>
        <v>12</v>
      </c>
      <c r="G24" s="20">
        <f t="shared" si="1"/>
        <v>8</v>
      </c>
      <c r="H24" s="20">
        <f t="shared" si="2"/>
        <v>1990</v>
      </c>
      <c r="I24" s="49">
        <f t="shared" ca="1" si="3"/>
        <v>31</v>
      </c>
      <c r="J24" s="3">
        <v>2279</v>
      </c>
    </row>
    <row r="25" spans="1:10" x14ac:dyDescent="0.3">
      <c r="A25" s="6">
        <v>1014</v>
      </c>
      <c r="B25" s="6" t="s">
        <v>64</v>
      </c>
      <c r="C25" s="6" t="s">
        <v>39</v>
      </c>
      <c r="D25" s="6" t="s">
        <v>51</v>
      </c>
      <c r="E25" s="20">
        <v>33006</v>
      </c>
      <c r="F25" s="46">
        <f t="shared" si="0"/>
        <v>13</v>
      </c>
      <c r="G25" s="20">
        <f t="shared" si="1"/>
        <v>5</v>
      </c>
      <c r="H25" s="20">
        <f t="shared" si="2"/>
        <v>1990</v>
      </c>
      <c r="I25" s="49">
        <f t="shared" ca="1" si="3"/>
        <v>32</v>
      </c>
      <c r="J25" s="3">
        <v>3681.5</v>
      </c>
    </row>
    <row r="26" spans="1:10" x14ac:dyDescent="0.3">
      <c r="A26" s="6">
        <v>1015</v>
      </c>
      <c r="B26" s="6" t="s">
        <v>65</v>
      </c>
      <c r="C26" s="6" t="s">
        <v>66</v>
      </c>
      <c r="D26" s="6" t="s">
        <v>51</v>
      </c>
      <c r="E26" s="20">
        <v>34865</v>
      </c>
      <c r="F26" s="46">
        <f t="shared" si="0"/>
        <v>15</v>
      </c>
      <c r="G26" s="20">
        <f t="shared" si="1"/>
        <v>6</v>
      </c>
      <c r="H26" s="20">
        <f t="shared" si="2"/>
        <v>1995</v>
      </c>
      <c r="I26" s="49">
        <f t="shared" ca="1" si="3"/>
        <v>26</v>
      </c>
      <c r="J26" s="3">
        <v>3681.5</v>
      </c>
    </row>
    <row r="27" spans="1:10" x14ac:dyDescent="0.3">
      <c r="A27" s="6">
        <v>1016</v>
      </c>
      <c r="B27" s="6" t="s">
        <v>67</v>
      </c>
      <c r="C27" s="6" t="s">
        <v>66</v>
      </c>
      <c r="D27" s="6" t="s">
        <v>45</v>
      </c>
      <c r="E27" s="20">
        <v>36392</v>
      </c>
      <c r="F27" s="46">
        <f t="shared" si="0"/>
        <v>20</v>
      </c>
      <c r="G27" s="20">
        <f t="shared" si="1"/>
        <v>8</v>
      </c>
      <c r="H27" s="20">
        <f t="shared" si="2"/>
        <v>1999</v>
      </c>
      <c r="I27" s="49">
        <f t="shared" ca="1" si="3"/>
        <v>22</v>
      </c>
      <c r="J27" s="3">
        <v>6560</v>
      </c>
    </row>
    <row r="28" spans="1:10" x14ac:dyDescent="0.3">
      <c r="A28" s="6">
        <v>1017</v>
      </c>
      <c r="B28" s="6" t="s">
        <v>68</v>
      </c>
      <c r="C28" s="6" t="s">
        <v>69</v>
      </c>
      <c r="D28" s="6" t="s">
        <v>70</v>
      </c>
      <c r="E28" s="20">
        <v>35907</v>
      </c>
      <c r="F28" s="46">
        <f t="shared" si="0"/>
        <v>22</v>
      </c>
      <c r="G28" s="20">
        <f t="shared" si="1"/>
        <v>4</v>
      </c>
      <c r="H28" s="20">
        <f t="shared" si="2"/>
        <v>1998</v>
      </c>
      <c r="I28" s="49">
        <f t="shared" ca="1" si="3"/>
        <v>24</v>
      </c>
      <c r="J28" s="3">
        <v>1652</v>
      </c>
    </row>
    <row r="29" spans="1:10" x14ac:dyDescent="0.3">
      <c r="A29" s="6">
        <v>1018</v>
      </c>
      <c r="B29" s="6" t="s">
        <v>71</v>
      </c>
      <c r="C29" s="6" t="s">
        <v>50</v>
      </c>
      <c r="D29" s="6" t="s">
        <v>61</v>
      </c>
      <c r="E29" s="20">
        <v>36689</v>
      </c>
      <c r="F29" s="46">
        <f t="shared" si="0"/>
        <v>12</v>
      </c>
      <c r="G29" s="20">
        <f t="shared" si="1"/>
        <v>6</v>
      </c>
      <c r="H29" s="20">
        <f t="shared" si="2"/>
        <v>2000</v>
      </c>
      <c r="I29" s="49">
        <f t="shared" ca="1" si="3"/>
        <v>21</v>
      </c>
      <c r="J29" s="3">
        <v>3700</v>
      </c>
    </row>
    <row r="30" spans="1:10" x14ac:dyDescent="0.3">
      <c r="A30" s="6">
        <v>1019</v>
      </c>
      <c r="B30" s="6" t="s">
        <v>72</v>
      </c>
      <c r="C30" s="6" t="s">
        <v>41</v>
      </c>
      <c r="D30" s="6" t="s">
        <v>48</v>
      </c>
      <c r="E30" s="20">
        <v>37351</v>
      </c>
      <c r="F30" s="46">
        <f t="shared" si="0"/>
        <v>5</v>
      </c>
      <c r="G30" s="20">
        <f t="shared" si="1"/>
        <v>4</v>
      </c>
      <c r="H30" s="20">
        <f t="shared" si="2"/>
        <v>2002</v>
      </c>
      <c r="I30" s="49">
        <f t="shared" ca="1" si="3"/>
        <v>20</v>
      </c>
      <c r="J30" s="3">
        <v>1520</v>
      </c>
    </row>
    <row r="31" spans="1:10" x14ac:dyDescent="0.3">
      <c r="A31" s="6">
        <v>1020</v>
      </c>
      <c r="B31" s="6" t="s">
        <v>73</v>
      </c>
      <c r="C31" s="6" t="s">
        <v>69</v>
      </c>
      <c r="D31" s="6" t="s">
        <v>37</v>
      </c>
      <c r="E31" s="20">
        <v>37747</v>
      </c>
      <c r="F31" s="46">
        <f t="shared" si="0"/>
        <v>6</v>
      </c>
      <c r="G31" s="20">
        <f t="shared" si="1"/>
        <v>5</v>
      </c>
      <c r="H31" s="20">
        <f t="shared" si="2"/>
        <v>2003</v>
      </c>
      <c r="I31" s="49">
        <f t="shared" ca="1" si="3"/>
        <v>19</v>
      </c>
      <c r="J31" s="3">
        <v>1652</v>
      </c>
    </row>
    <row r="32" spans="1:10" x14ac:dyDescent="0.3">
      <c r="A32" s="6">
        <v>1021</v>
      </c>
      <c r="B32" s="6" t="s">
        <v>74</v>
      </c>
      <c r="C32" s="6" t="s">
        <v>66</v>
      </c>
      <c r="D32" s="6" t="s">
        <v>45</v>
      </c>
      <c r="E32" s="20">
        <v>37840</v>
      </c>
      <c r="F32" s="46">
        <f t="shared" si="0"/>
        <v>7</v>
      </c>
      <c r="G32" s="20">
        <f t="shared" si="1"/>
        <v>8</v>
      </c>
      <c r="H32" s="20">
        <f t="shared" si="2"/>
        <v>2003</v>
      </c>
      <c r="I32" s="49">
        <f t="shared" ca="1" si="3"/>
        <v>18</v>
      </c>
      <c r="J32" s="3">
        <v>2600</v>
      </c>
    </row>
    <row r="33" spans="1:10" x14ac:dyDescent="0.3">
      <c r="A33" s="6">
        <v>1022</v>
      </c>
      <c r="B33" s="6" t="s">
        <v>75</v>
      </c>
      <c r="C33" s="6" t="s">
        <v>39</v>
      </c>
      <c r="D33" s="6" t="s">
        <v>45</v>
      </c>
      <c r="E33" s="20">
        <v>39182</v>
      </c>
      <c r="F33" s="46">
        <f t="shared" si="0"/>
        <v>10</v>
      </c>
      <c r="G33" s="20">
        <f t="shared" si="1"/>
        <v>4</v>
      </c>
      <c r="H33" s="20">
        <f t="shared" si="2"/>
        <v>2007</v>
      </c>
      <c r="I33" s="49">
        <f t="shared" ca="1" si="3"/>
        <v>15</v>
      </c>
      <c r="J33" s="3">
        <v>2300</v>
      </c>
    </row>
    <row r="34" spans="1:10" x14ac:dyDescent="0.3">
      <c r="A34" s="6">
        <v>1023</v>
      </c>
      <c r="B34" s="6" t="s">
        <v>76</v>
      </c>
      <c r="C34" s="6" t="s">
        <v>44</v>
      </c>
      <c r="D34" s="6" t="s">
        <v>48</v>
      </c>
      <c r="E34" s="20">
        <v>39153</v>
      </c>
      <c r="F34" s="46">
        <f t="shared" si="0"/>
        <v>12</v>
      </c>
      <c r="G34" s="20">
        <f t="shared" si="1"/>
        <v>3</v>
      </c>
      <c r="H34" s="20">
        <f t="shared" si="2"/>
        <v>2007</v>
      </c>
      <c r="I34" s="49">
        <f t="shared" ca="1" si="3"/>
        <v>15</v>
      </c>
      <c r="J34" s="3">
        <v>2696</v>
      </c>
    </row>
    <row r="35" spans="1:10" x14ac:dyDescent="0.3">
      <c r="A35" s="6">
        <v>1024</v>
      </c>
      <c r="B35" s="6" t="s">
        <v>77</v>
      </c>
      <c r="C35" s="6" t="s">
        <v>44</v>
      </c>
      <c r="D35" s="6" t="s">
        <v>42</v>
      </c>
      <c r="E35" s="20">
        <v>38972</v>
      </c>
      <c r="F35" s="46">
        <f t="shared" si="0"/>
        <v>12</v>
      </c>
      <c r="G35" s="20">
        <f t="shared" si="1"/>
        <v>9</v>
      </c>
      <c r="H35" s="20">
        <f t="shared" si="2"/>
        <v>2006</v>
      </c>
      <c r="I35" s="49">
        <f t="shared" ca="1" si="3"/>
        <v>15</v>
      </c>
      <c r="J35" s="3">
        <v>2410</v>
      </c>
    </row>
    <row r="36" spans="1:10" x14ac:dyDescent="0.3">
      <c r="A36" s="6">
        <v>1025</v>
      </c>
      <c r="B36" s="6" t="s">
        <v>78</v>
      </c>
      <c r="C36" s="6" t="s">
        <v>66</v>
      </c>
      <c r="D36" s="6" t="s">
        <v>37</v>
      </c>
      <c r="E36" s="20">
        <v>39306</v>
      </c>
      <c r="F36" s="46">
        <f t="shared" si="0"/>
        <v>12</v>
      </c>
      <c r="G36" s="20">
        <f t="shared" si="1"/>
        <v>8</v>
      </c>
      <c r="H36" s="20">
        <f t="shared" si="2"/>
        <v>2007</v>
      </c>
      <c r="I36" s="49">
        <f t="shared" ca="1" si="3"/>
        <v>14</v>
      </c>
      <c r="J36" s="3">
        <v>2390</v>
      </c>
    </row>
    <row r="37" spans="1:10" x14ac:dyDescent="0.3">
      <c r="A37" s="6">
        <v>1026</v>
      </c>
      <c r="B37" s="6" t="s">
        <v>79</v>
      </c>
      <c r="C37" s="6" t="s">
        <v>80</v>
      </c>
      <c r="D37" s="6" t="s">
        <v>48</v>
      </c>
      <c r="E37" s="20">
        <v>39335</v>
      </c>
      <c r="F37" s="46">
        <f t="shared" si="0"/>
        <v>10</v>
      </c>
      <c r="G37" s="20">
        <f t="shared" si="1"/>
        <v>9</v>
      </c>
      <c r="H37" s="20">
        <f t="shared" si="2"/>
        <v>2007</v>
      </c>
      <c r="I37" s="49">
        <f t="shared" ca="1" si="3"/>
        <v>14</v>
      </c>
      <c r="J37" s="3">
        <v>4700</v>
      </c>
    </row>
    <row r="38" spans="1:10" x14ac:dyDescent="0.3">
      <c r="A38" s="6">
        <v>1027</v>
      </c>
      <c r="B38" s="6" t="s">
        <v>81</v>
      </c>
      <c r="C38" s="6" t="s">
        <v>80</v>
      </c>
      <c r="D38" s="6" t="s">
        <v>70</v>
      </c>
      <c r="E38" s="20">
        <v>38819</v>
      </c>
      <c r="F38" s="46">
        <f t="shared" si="0"/>
        <v>12</v>
      </c>
      <c r="G38" s="20">
        <f t="shared" si="1"/>
        <v>4</v>
      </c>
      <c r="H38" s="20">
        <f t="shared" si="2"/>
        <v>2006</v>
      </c>
      <c r="I38" s="49">
        <f t="shared" ca="1" si="3"/>
        <v>16</v>
      </c>
      <c r="J38" s="3">
        <v>1530</v>
      </c>
    </row>
    <row r="39" spans="1:10" x14ac:dyDescent="0.3">
      <c r="A39" s="6">
        <v>1028</v>
      </c>
      <c r="B39" s="6" t="s">
        <v>82</v>
      </c>
      <c r="C39" s="6" t="s">
        <v>53</v>
      </c>
      <c r="D39" s="6" t="s">
        <v>70</v>
      </c>
      <c r="E39" s="20">
        <v>38819</v>
      </c>
      <c r="F39" s="46">
        <f t="shared" si="0"/>
        <v>12</v>
      </c>
      <c r="G39" s="20">
        <f t="shared" si="1"/>
        <v>4</v>
      </c>
      <c r="H39" s="20">
        <f t="shared" si="2"/>
        <v>2006</v>
      </c>
      <c r="I39" s="49">
        <f t="shared" ca="1" si="3"/>
        <v>16</v>
      </c>
      <c r="J39" s="3">
        <v>1530</v>
      </c>
    </row>
    <row r="40" spans="1:10" x14ac:dyDescent="0.3">
      <c r="A40" s="6">
        <v>1029</v>
      </c>
      <c r="B40" s="6" t="s">
        <v>83</v>
      </c>
      <c r="C40" s="6" t="s">
        <v>39</v>
      </c>
      <c r="D40" s="6" t="s">
        <v>61</v>
      </c>
      <c r="E40" s="20">
        <v>38608</v>
      </c>
      <c r="F40" s="46">
        <f t="shared" si="0"/>
        <v>13</v>
      </c>
      <c r="G40" s="20">
        <f t="shared" si="1"/>
        <v>9</v>
      </c>
      <c r="H40" s="20">
        <f t="shared" si="2"/>
        <v>2005</v>
      </c>
      <c r="I40" s="49">
        <f t="shared" ca="1" si="3"/>
        <v>16</v>
      </c>
      <c r="J40" s="3">
        <v>2280</v>
      </c>
    </row>
    <row r="41" spans="1:10" x14ac:dyDescent="0.3">
      <c r="A41" s="6">
        <v>1030</v>
      </c>
      <c r="B41" s="6" t="s">
        <v>84</v>
      </c>
      <c r="C41" s="6" t="s">
        <v>36</v>
      </c>
      <c r="D41" s="6" t="s">
        <v>48</v>
      </c>
      <c r="E41" s="20">
        <v>39324</v>
      </c>
      <c r="F41" s="46">
        <f t="shared" si="0"/>
        <v>30</v>
      </c>
      <c r="G41" s="20">
        <f t="shared" si="1"/>
        <v>8</v>
      </c>
      <c r="H41" s="20">
        <f t="shared" si="2"/>
        <v>2007</v>
      </c>
      <c r="I41" s="49">
        <f t="shared" ca="1" si="3"/>
        <v>14</v>
      </c>
      <c r="J41" s="3">
        <v>2500</v>
      </c>
    </row>
    <row r="42" spans="1:10" x14ac:dyDescent="0.3">
      <c r="A42" s="6">
        <v>1031</v>
      </c>
      <c r="B42" s="6" t="s">
        <v>85</v>
      </c>
      <c r="C42" s="6" t="s">
        <v>69</v>
      </c>
      <c r="D42" s="6" t="s">
        <v>58</v>
      </c>
      <c r="E42" s="20">
        <v>39358</v>
      </c>
      <c r="F42" s="46">
        <f t="shared" si="0"/>
        <v>3</v>
      </c>
      <c r="G42" s="20">
        <f t="shared" si="1"/>
        <v>10</v>
      </c>
      <c r="H42" s="20">
        <f t="shared" si="2"/>
        <v>2007</v>
      </c>
      <c r="I42" s="49">
        <f t="shared" ca="1" si="3"/>
        <v>14</v>
      </c>
      <c r="J42" s="3">
        <v>1310</v>
      </c>
    </row>
    <row r="43" spans="1:10" x14ac:dyDescent="0.3">
      <c r="A43" s="6">
        <v>1032</v>
      </c>
      <c r="B43" s="6" t="s">
        <v>86</v>
      </c>
      <c r="C43" s="6" t="s">
        <v>50</v>
      </c>
      <c r="D43" s="6" t="s">
        <v>48</v>
      </c>
      <c r="E43" s="20">
        <v>38492</v>
      </c>
      <c r="F43" s="46">
        <f t="shared" si="0"/>
        <v>20</v>
      </c>
      <c r="G43" s="20">
        <f t="shared" si="1"/>
        <v>5</v>
      </c>
      <c r="H43" s="20">
        <f t="shared" si="2"/>
        <v>2005</v>
      </c>
      <c r="I43" s="49">
        <f t="shared" ca="1" si="3"/>
        <v>17</v>
      </c>
      <c r="J43" s="3">
        <v>2157</v>
      </c>
    </row>
    <row r="44" spans="1:10" x14ac:dyDescent="0.3">
      <c r="A44" s="6">
        <v>1033</v>
      </c>
      <c r="B44" s="6" t="s">
        <v>87</v>
      </c>
      <c r="C44" s="6" t="s">
        <v>66</v>
      </c>
      <c r="D44" s="6" t="s">
        <v>88</v>
      </c>
      <c r="E44" s="20">
        <v>37021</v>
      </c>
      <c r="F44" s="46">
        <f t="shared" si="0"/>
        <v>10</v>
      </c>
      <c r="G44" s="20">
        <f t="shared" si="1"/>
        <v>5</v>
      </c>
      <c r="H44" s="20">
        <f t="shared" si="2"/>
        <v>2001</v>
      </c>
      <c r="I44" s="49">
        <f t="shared" ca="1" si="3"/>
        <v>21</v>
      </c>
      <c r="J44" s="3">
        <v>2400</v>
      </c>
    </row>
    <row r="45" spans="1:10" x14ac:dyDescent="0.3">
      <c r="A45" s="6">
        <v>1034</v>
      </c>
      <c r="B45" s="6" t="s">
        <v>89</v>
      </c>
      <c r="C45" s="6" t="s">
        <v>80</v>
      </c>
      <c r="D45" s="6" t="s">
        <v>37</v>
      </c>
      <c r="E45" s="20">
        <v>36341</v>
      </c>
      <c r="F45" s="46">
        <f t="shared" si="0"/>
        <v>30</v>
      </c>
      <c r="G45" s="20">
        <f t="shared" si="1"/>
        <v>6</v>
      </c>
      <c r="H45" s="20">
        <f t="shared" si="2"/>
        <v>1999</v>
      </c>
      <c r="I45" s="49">
        <f t="shared" ca="1" si="3"/>
        <v>22</v>
      </c>
      <c r="J45" s="3">
        <v>5480</v>
      </c>
    </row>
    <row r="46" spans="1:10" x14ac:dyDescent="0.3">
      <c r="A46" s="6">
        <v>1035</v>
      </c>
      <c r="B46" s="6" t="s">
        <v>90</v>
      </c>
      <c r="C46" s="6" t="s">
        <v>41</v>
      </c>
      <c r="D46" s="6" t="s">
        <v>54</v>
      </c>
      <c r="E46" s="20">
        <v>37347</v>
      </c>
      <c r="F46" s="46">
        <f t="shared" si="0"/>
        <v>1</v>
      </c>
      <c r="G46" s="20">
        <f t="shared" si="1"/>
        <v>4</v>
      </c>
      <c r="H46" s="20">
        <f t="shared" si="2"/>
        <v>2002</v>
      </c>
      <c r="I46" s="49">
        <f t="shared" ca="1" si="3"/>
        <v>20</v>
      </c>
      <c r="J46" s="3">
        <v>1894</v>
      </c>
    </row>
    <row r="47" spans="1:10" x14ac:dyDescent="0.3">
      <c r="A47" s="6">
        <v>1036</v>
      </c>
      <c r="B47" s="6" t="s">
        <v>91</v>
      </c>
      <c r="C47" s="6" t="s">
        <v>47</v>
      </c>
      <c r="D47" s="6" t="s">
        <v>58</v>
      </c>
      <c r="E47" s="20">
        <v>37012</v>
      </c>
      <c r="F47" s="46">
        <f t="shared" si="0"/>
        <v>1</v>
      </c>
      <c r="G47" s="20">
        <f t="shared" si="1"/>
        <v>5</v>
      </c>
      <c r="H47" s="20">
        <f t="shared" si="2"/>
        <v>2001</v>
      </c>
      <c r="I47" s="49">
        <f t="shared" ca="1" si="3"/>
        <v>21</v>
      </c>
      <c r="J47" s="3">
        <v>1238.4000000000001</v>
      </c>
    </row>
    <row r="48" spans="1:10" x14ac:dyDescent="0.3">
      <c r="A48" s="6">
        <v>1037</v>
      </c>
      <c r="B48" s="6" t="s">
        <v>92</v>
      </c>
      <c r="C48" s="6" t="s">
        <v>36</v>
      </c>
      <c r="D48" s="6" t="s">
        <v>54</v>
      </c>
      <c r="E48" s="20">
        <v>36739</v>
      </c>
      <c r="F48" s="46">
        <f t="shared" si="0"/>
        <v>1</v>
      </c>
      <c r="G48" s="20">
        <f t="shared" si="1"/>
        <v>8</v>
      </c>
      <c r="H48" s="20">
        <f t="shared" si="2"/>
        <v>2000</v>
      </c>
      <c r="I48" s="49">
        <f t="shared" ca="1" si="3"/>
        <v>21</v>
      </c>
      <c r="J48" s="3">
        <v>2279</v>
      </c>
    </row>
    <row r="49" spans="1:10" x14ac:dyDescent="0.3">
      <c r="A49" s="6">
        <v>1038</v>
      </c>
      <c r="B49" s="6" t="s">
        <v>93</v>
      </c>
      <c r="C49" s="6" t="s">
        <v>66</v>
      </c>
      <c r="D49" s="6" t="s">
        <v>88</v>
      </c>
      <c r="E49" s="20">
        <v>37909</v>
      </c>
      <c r="F49" s="46">
        <f t="shared" si="0"/>
        <v>15</v>
      </c>
      <c r="G49" s="20">
        <f t="shared" si="1"/>
        <v>10</v>
      </c>
      <c r="H49" s="20">
        <f t="shared" si="2"/>
        <v>2003</v>
      </c>
      <c r="I49" s="49">
        <f t="shared" ca="1" si="3"/>
        <v>18</v>
      </c>
      <c r="J49" s="3">
        <v>2950</v>
      </c>
    </row>
    <row r="50" spans="1:10" x14ac:dyDescent="0.3">
      <c r="A50" s="6">
        <v>1039</v>
      </c>
      <c r="B50" s="6" t="s">
        <v>94</v>
      </c>
      <c r="C50" s="6" t="s">
        <v>53</v>
      </c>
      <c r="D50" s="6" t="s">
        <v>51</v>
      </c>
      <c r="E50" s="20">
        <v>39358</v>
      </c>
      <c r="F50" s="46">
        <f t="shared" si="0"/>
        <v>3</v>
      </c>
      <c r="G50" s="20">
        <f t="shared" si="1"/>
        <v>10</v>
      </c>
      <c r="H50" s="20">
        <f t="shared" si="2"/>
        <v>2007</v>
      </c>
      <c r="I50" s="49">
        <f t="shared" ca="1" si="3"/>
        <v>14</v>
      </c>
      <c r="J50" s="3">
        <v>2410</v>
      </c>
    </row>
    <row r="51" spans="1:10" x14ac:dyDescent="0.3">
      <c r="A51" s="6">
        <v>1040</v>
      </c>
      <c r="B51" s="6" t="s">
        <v>95</v>
      </c>
      <c r="C51" s="6" t="s">
        <v>41</v>
      </c>
      <c r="D51" s="6" t="s">
        <v>58</v>
      </c>
      <c r="E51" s="20">
        <v>38991</v>
      </c>
      <c r="F51" s="46">
        <f t="shared" si="0"/>
        <v>1</v>
      </c>
      <c r="G51" s="20">
        <f t="shared" si="1"/>
        <v>10</v>
      </c>
      <c r="H51" s="20">
        <f t="shared" si="2"/>
        <v>2006</v>
      </c>
      <c r="I51" s="49">
        <f t="shared" ca="1" si="3"/>
        <v>15</v>
      </c>
      <c r="J51" s="3">
        <v>1420</v>
      </c>
    </row>
    <row r="52" spans="1:10" x14ac:dyDescent="0.3">
      <c r="A52" s="6">
        <v>1041</v>
      </c>
      <c r="B52" s="6" t="s">
        <v>96</v>
      </c>
      <c r="C52" s="6" t="s">
        <v>53</v>
      </c>
      <c r="D52" s="6" t="s">
        <v>56</v>
      </c>
      <c r="E52" s="20">
        <v>39358</v>
      </c>
      <c r="F52" s="46">
        <f t="shared" si="0"/>
        <v>3</v>
      </c>
      <c r="G52" s="20">
        <f t="shared" si="1"/>
        <v>10</v>
      </c>
      <c r="H52" s="20">
        <f t="shared" si="2"/>
        <v>2007</v>
      </c>
      <c r="I52" s="49">
        <f t="shared" ca="1" si="3"/>
        <v>14</v>
      </c>
      <c r="J52" s="3">
        <v>1156</v>
      </c>
    </row>
    <row r="53" spans="1:10" x14ac:dyDescent="0.3">
      <c r="A53" s="6">
        <v>1042</v>
      </c>
      <c r="B53" s="6" t="s">
        <v>97</v>
      </c>
      <c r="C53" s="6" t="s">
        <v>36</v>
      </c>
      <c r="D53" s="6" t="s">
        <v>42</v>
      </c>
      <c r="E53" s="20">
        <v>38484</v>
      </c>
      <c r="F53" s="46">
        <f t="shared" si="0"/>
        <v>12</v>
      </c>
      <c r="G53" s="20">
        <f t="shared" si="1"/>
        <v>5</v>
      </c>
      <c r="H53" s="20">
        <f t="shared" si="2"/>
        <v>2005</v>
      </c>
      <c r="I53" s="49">
        <f t="shared" ca="1" si="3"/>
        <v>17</v>
      </c>
      <c r="J53" s="3">
        <v>1425.5</v>
      </c>
    </row>
    <row r="54" spans="1:10" x14ac:dyDescent="0.3">
      <c r="A54" s="6">
        <v>1043</v>
      </c>
      <c r="B54" s="6" t="s">
        <v>98</v>
      </c>
      <c r="C54" s="6" t="s">
        <v>69</v>
      </c>
      <c r="D54" s="6" t="s">
        <v>70</v>
      </c>
      <c r="E54" s="20">
        <v>36262</v>
      </c>
      <c r="F54" s="46">
        <f t="shared" si="0"/>
        <v>12</v>
      </c>
      <c r="G54" s="20">
        <f t="shared" si="1"/>
        <v>4</v>
      </c>
      <c r="H54" s="20">
        <f t="shared" si="2"/>
        <v>1999</v>
      </c>
      <c r="I54" s="49">
        <f t="shared" ca="1" si="3"/>
        <v>23</v>
      </c>
      <c r="J54" s="3">
        <v>1336.3</v>
      </c>
    </row>
    <row r="55" spans="1:10" x14ac:dyDescent="0.3">
      <c r="A55" s="6">
        <v>1044</v>
      </c>
      <c r="B55" s="6" t="s">
        <v>99</v>
      </c>
      <c r="C55" s="6" t="s">
        <v>47</v>
      </c>
      <c r="D55" s="6" t="s">
        <v>70</v>
      </c>
      <c r="E55" s="20">
        <v>36692</v>
      </c>
      <c r="F55" s="46">
        <f t="shared" si="0"/>
        <v>15</v>
      </c>
      <c r="G55" s="20">
        <f t="shared" si="1"/>
        <v>6</v>
      </c>
      <c r="H55" s="20">
        <f t="shared" si="2"/>
        <v>2000</v>
      </c>
      <c r="I55" s="49">
        <f t="shared" ca="1" si="3"/>
        <v>21</v>
      </c>
      <c r="J55" s="3">
        <v>1352.0519999999999</v>
      </c>
    </row>
    <row r="56" spans="1:10" x14ac:dyDescent="0.3">
      <c r="A56" s="6">
        <v>1045</v>
      </c>
      <c r="B56" s="6" t="s">
        <v>100</v>
      </c>
      <c r="C56" s="6" t="s">
        <v>44</v>
      </c>
      <c r="D56" s="6" t="s">
        <v>70</v>
      </c>
      <c r="E56" s="20">
        <v>35976</v>
      </c>
      <c r="F56" s="46">
        <f t="shared" si="0"/>
        <v>30</v>
      </c>
      <c r="G56" s="20">
        <f t="shared" si="1"/>
        <v>6</v>
      </c>
      <c r="H56" s="20">
        <f t="shared" si="2"/>
        <v>1998</v>
      </c>
      <c r="I56" s="49">
        <f t="shared" ca="1" si="3"/>
        <v>23</v>
      </c>
      <c r="J56" s="3">
        <v>1632.2</v>
      </c>
    </row>
    <row r="57" spans="1:10" x14ac:dyDescent="0.3">
      <c r="A57" s="6">
        <v>1046</v>
      </c>
      <c r="B57" s="6" t="s">
        <v>101</v>
      </c>
      <c r="C57" s="6" t="s">
        <v>80</v>
      </c>
      <c r="D57" s="6" t="s">
        <v>70</v>
      </c>
      <c r="E57" s="20">
        <v>35550</v>
      </c>
      <c r="F57" s="46">
        <f t="shared" si="0"/>
        <v>30</v>
      </c>
      <c r="G57" s="20">
        <f t="shared" si="1"/>
        <v>4</v>
      </c>
      <c r="H57" s="20">
        <f t="shared" si="2"/>
        <v>1997</v>
      </c>
      <c r="I57" s="49">
        <f t="shared" ca="1" si="3"/>
        <v>25</v>
      </c>
      <c r="J57" s="3">
        <v>2015</v>
      </c>
    </row>
    <row r="58" spans="1:10" x14ac:dyDescent="0.3">
      <c r="A58" s="6">
        <v>1047</v>
      </c>
      <c r="B58" s="6" t="s">
        <v>102</v>
      </c>
      <c r="C58" s="6" t="s">
        <v>50</v>
      </c>
      <c r="D58" s="6" t="s">
        <v>70</v>
      </c>
      <c r="E58" s="20">
        <v>37371</v>
      </c>
      <c r="F58" s="46">
        <f t="shared" si="0"/>
        <v>25</v>
      </c>
      <c r="G58" s="20">
        <f t="shared" si="1"/>
        <v>4</v>
      </c>
      <c r="H58" s="20">
        <f t="shared" si="2"/>
        <v>2002</v>
      </c>
      <c r="I58" s="49">
        <f t="shared" ca="1" si="3"/>
        <v>20</v>
      </c>
      <c r="J58" s="3">
        <v>1520</v>
      </c>
    </row>
    <row r="59" spans="1:10" x14ac:dyDescent="0.3">
      <c r="A59" s="6">
        <v>1048</v>
      </c>
      <c r="B59" s="6" t="s">
        <v>103</v>
      </c>
      <c r="C59" s="6" t="s">
        <v>53</v>
      </c>
      <c r="D59" s="6" t="s">
        <v>56</v>
      </c>
      <c r="E59" s="20">
        <v>37302</v>
      </c>
      <c r="F59" s="46">
        <f t="shared" si="0"/>
        <v>15</v>
      </c>
      <c r="G59" s="20">
        <f t="shared" si="1"/>
        <v>2</v>
      </c>
      <c r="H59" s="20">
        <f t="shared" si="2"/>
        <v>2002</v>
      </c>
      <c r="I59" s="49">
        <f t="shared" ca="1" si="3"/>
        <v>20</v>
      </c>
      <c r="J59" s="3">
        <v>1630</v>
      </c>
    </row>
    <row r="60" spans="1:10" x14ac:dyDescent="0.3">
      <c r="A60" s="6">
        <v>1049</v>
      </c>
      <c r="B60" s="6" t="s">
        <v>104</v>
      </c>
      <c r="C60" s="6" t="s">
        <v>53</v>
      </c>
      <c r="D60" s="6" t="s">
        <v>56</v>
      </c>
      <c r="E60" s="20">
        <v>37783</v>
      </c>
      <c r="F60" s="46">
        <f t="shared" si="0"/>
        <v>11</v>
      </c>
      <c r="G60" s="20">
        <f t="shared" si="1"/>
        <v>6</v>
      </c>
      <c r="H60" s="20">
        <f t="shared" si="2"/>
        <v>2003</v>
      </c>
      <c r="I60" s="49">
        <f t="shared" ca="1" si="3"/>
        <v>18</v>
      </c>
      <c r="J60" s="3">
        <v>1520</v>
      </c>
    </row>
    <row r="61" spans="1:10" x14ac:dyDescent="0.3">
      <c r="A61" s="6">
        <v>1050</v>
      </c>
      <c r="B61" s="6" t="s">
        <v>105</v>
      </c>
      <c r="C61" s="6" t="s">
        <v>39</v>
      </c>
      <c r="D61" s="6" t="s">
        <v>56</v>
      </c>
      <c r="E61" s="20">
        <v>37033</v>
      </c>
      <c r="F61" s="46">
        <f t="shared" si="0"/>
        <v>22</v>
      </c>
      <c r="G61" s="20">
        <f t="shared" si="1"/>
        <v>5</v>
      </c>
      <c r="H61" s="20">
        <f t="shared" si="2"/>
        <v>2001</v>
      </c>
      <c r="I61" s="49">
        <f t="shared" ca="1" si="3"/>
        <v>21</v>
      </c>
      <c r="J61" s="3">
        <v>1685</v>
      </c>
    </row>
    <row r="62" spans="1:10" x14ac:dyDescent="0.3">
      <c r="A62" s="6">
        <v>1051</v>
      </c>
      <c r="B62" s="6" t="s">
        <v>106</v>
      </c>
      <c r="C62" s="6" t="s">
        <v>39</v>
      </c>
      <c r="D62" s="6" t="s">
        <v>58</v>
      </c>
      <c r="E62" s="20">
        <v>36917</v>
      </c>
      <c r="F62" s="46">
        <f t="shared" si="0"/>
        <v>26</v>
      </c>
      <c r="G62" s="20">
        <f t="shared" si="1"/>
        <v>1</v>
      </c>
      <c r="H62" s="20">
        <f t="shared" si="2"/>
        <v>2001</v>
      </c>
      <c r="I62" s="49">
        <f t="shared" ca="1" si="3"/>
        <v>21</v>
      </c>
      <c r="J62" s="3">
        <v>1575</v>
      </c>
    </row>
    <row r="63" spans="1:10" x14ac:dyDescent="0.3">
      <c r="A63" s="6">
        <v>1052</v>
      </c>
      <c r="B63" s="6" t="s">
        <v>107</v>
      </c>
      <c r="C63" s="6" t="s">
        <v>50</v>
      </c>
      <c r="D63" s="6" t="s">
        <v>58</v>
      </c>
      <c r="E63" s="20">
        <v>39652</v>
      </c>
      <c r="F63" s="46">
        <f t="shared" si="0"/>
        <v>23</v>
      </c>
      <c r="G63" s="20">
        <f t="shared" si="1"/>
        <v>7</v>
      </c>
      <c r="H63" s="20">
        <f t="shared" si="2"/>
        <v>2008</v>
      </c>
      <c r="I63" s="49">
        <f t="shared" ca="1" si="3"/>
        <v>13</v>
      </c>
      <c r="J63" s="3">
        <v>1840</v>
      </c>
    </row>
    <row r="64" spans="1:10" x14ac:dyDescent="0.3">
      <c r="A64" s="6">
        <v>1053</v>
      </c>
      <c r="B64" s="6" t="s">
        <v>108</v>
      </c>
      <c r="C64" s="6" t="s">
        <v>50</v>
      </c>
      <c r="D64" s="6" t="s">
        <v>42</v>
      </c>
      <c r="E64" s="20">
        <v>39619</v>
      </c>
      <c r="F64" s="46">
        <f t="shared" si="0"/>
        <v>20</v>
      </c>
      <c r="G64" s="20">
        <f t="shared" si="1"/>
        <v>6</v>
      </c>
      <c r="H64" s="20">
        <f t="shared" si="2"/>
        <v>2008</v>
      </c>
      <c r="I64" s="49">
        <f t="shared" ca="1" si="3"/>
        <v>13</v>
      </c>
      <c r="J64" s="3">
        <v>1640</v>
      </c>
    </row>
    <row r="65" spans="1:10" x14ac:dyDescent="0.3">
      <c r="A65" s="6">
        <v>1054</v>
      </c>
      <c r="B65" s="6" t="s">
        <v>109</v>
      </c>
      <c r="C65" s="6" t="s">
        <v>39</v>
      </c>
      <c r="D65" s="6" t="s">
        <v>56</v>
      </c>
      <c r="E65" s="20">
        <v>39187</v>
      </c>
      <c r="F65" s="46">
        <f t="shared" si="0"/>
        <v>15</v>
      </c>
      <c r="G65" s="20">
        <f t="shared" si="1"/>
        <v>4</v>
      </c>
      <c r="H65" s="20">
        <f t="shared" si="2"/>
        <v>2007</v>
      </c>
      <c r="I65" s="49">
        <f t="shared" ca="1" si="3"/>
        <v>15</v>
      </c>
      <c r="J65" s="3">
        <v>1365</v>
      </c>
    </row>
    <row r="66" spans="1:10" x14ac:dyDescent="0.3">
      <c r="A66" s="6">
        <v>1055</v>
      </c>
      <c r="B66" s="6" t="s">
        <v>110</v>
      </c>
      <c r="C66" s="6" t="s">
        <v>53</v>
      </c>
      <c r="D66" s="6" t="s">
        <v>56</v>
      </c>
      <c r="E66" s="20">
        <v>39452</v>
      </c>
      <c r="F66" s="46">
        <f t="shared" si="0"/>
        <v>5</v>
      </c>
      <c r="G66" s="20">
        <f t="shared" si="1"/>
        <v>1</v>
      </c>
      <c r="H66" s="20">
        <f t="shared" si="2"/>
        <v>2008</v>
      </c>
      <c r="I66" s="49">
        <f t="shared" ca="1" si="3"/>
        <v>14</v>
      </c>
      <c r="J66" s="3">
        <v>1565</v>
      </c>
    </row>
    <row r="67" spans="1:10" x14ac:dyDescent="0.3">
      <c r="A67" s="6">
        <v>1056</v>
      </c>
      <c r="B67" s="6" t="s">
        <v>111</v>
      </c>
      <c r="C67" s="6" t="s">
        <v>50</v>
      </c>
      <c r="D67" s="6" t="s">
        <v>58</v>
      </c>
      <c r="E67" s="20">
        <v>39504</v>
      </c>
      <c r="F67" s="46">
        <f t="shared" si="0"/>
        <v>26</v>
      </c>
      <c r="G67" s="20">
        <f t="shared" si="1"/>
        <v>2</v>
      </c>
      <c r="H67" s="20">
        <f t="shared" si="2"/>
        <v>2008</v>
      </c>
      <c r="I67" s="49">
        <f t="shared" ca="1" si="3"/>
        <v>14</v>
      </c>
      <c r="J67" s="3">
        <v>1365</v>
      </c>
    </row>
    <row r="68" spans="1:10" x14ac:dyDescent="0.3">
      <c r="A68" s="6">
        <v>1057</v>
      </c>
      <c r="B68" s="6" t="s">
        <v>112</v>
      </c>
      <c r="C68" s="6" t="s">
        <v>39</v>
      </c>
      <c r="D68" s="6" t="s">
        <v>42</v>
      </c>
      <c r="E68" s="20">
        <v>39736</v>
      </c>
      <c r="F68" s="46">
        <f t="shared" si="0"/>
        <v>15</v>
      </c>
      <c r="G68" s="20">
        <f t="shared" si="1"/>
        <v>10</v>
      </c>
      <c r="H68" s="20">
        <f t="shared" si="2"/>
        <v>2008</v>
      </c>
      <c r="I68" s="49">
        <f t="shared" ca="1" si="3"/>
        <v>13</v>
      </c>
      <c r="J68" s="3">
        <v>1365</v>
      </c>
    </row>
    <row r="69" spans="1:10" x14ac:dyDescent="0.3">
      <c r="A69" s="6">
        <v>1058</v>
      </c>
      <c r="B69" s="6" t="s">
        <v>113</v>
      </c>
      <c r="C69" s="6" t="s">
        <v>53</v>
      </c>
      <c r="D69" s="6" t="s">
        <v>56</v>
      </c>
      <c r="E69" s="20">
        <v>36875</v>
      </c>
      <c r="F69" s="46">
        <f t="shared" si="0"/>
        <v>15</v>
      </c>
      <c r="G69" s="20">
        <f t="shared" si="1"/>
        <v>12</v>
      </c>
      <c r="H69" s="20">
        <f t="shared" si="2"/>
        <v>2000</v>
      </c>
      <c r="I69" s="49">
        <f t="shared" ca="1" si="3"/>
        <v>21</v>
      </c>
      <c r="J69" s="3">
        <v>1465</v>
      </c>
    </row>
    <row r="70" spans="1:10" x14ac:dyDescent="0.3">
      <c r="A70" s="6">
        <v>1059</v>
      </c>
      <c r="B70" s="6" t="s">
        <v>114</v>
      </c>
      <c r="C70" s="6" t="s">
        <v>53</v>
      </c>
      <c r="D70" s="6" t="s">
        <v>56</v>
      </c>
      <c r="E70" s="20">
        <v>37016</v>
      </c>
      <c r="F70" s="46">
        <f t="shared" si="0"/>
        <v>5</v>
      </c>
      <c r="G70" s="20">
        <f t="shared" si="1"/>
        <v>5</v>
      </c>
      <c r="H70" s="20">
        <f t="shared" si="2"/>
        <v>2001</v>
      </c>
      <c r="I70" s="49">
        <f t="shared" ca="1" si="3"/>
        <v>21</v>
      </c>
      <c r="J70" s="3">
        <v>1465</v>
      </c>
    </row>
    <row r="71" spans="1:10" x14ac:dyDescent="0.3">
      <c r="A71" s="6">
        <v>1060</v>
      </c>
      <c r="B71" s="6" t="s">
        <v>115</v>
      </c>
      <c r="C71" s="6" t="s">
        <v>47</v>
      </c>
      <c r="D71" s="6" t="s">
        <v>54</v>
      </c>
      <c r="E71" s="20">
        <v>38842</v>
      </c>
      <c r="F71" s="46">
        <f t="shared" si="0"/>
        <v>5</v>
      </c>
      <c r="G71" s="20">
        <f t="shared" si="1"/>
        <v>5</v>
      </c>
      <c r="H71" s="20">
        <f t="shared" si="2"/>
        <v>2006</v>
      </c>
      <c r="I71" s="49">
        <f t="shared" ca="1" si="3"/>
        <v>16</v>
      </c>
      <c r="J71" s="3">
        <v>1420</v>
      </c>
    </row>
    <row r="72" spans="1:10" x14ac:dyDescent="0.3">
      <c r="A72" s="6">
        <v>1061</v>
      </c>
      <c r="B72" s="6" t="s">
        <v>116</v>
      </c>
      <c r="C72" s="6" t="s">
        <v>44</v>
      </c>
      <c r="D72" s="6" t="s">
        <v>56</v>
      </c>
      <c r="E72" s="20">
        <v>39406</v>
      </c>
      <c r="F72" s="46">
        <f t="shared" si="0"/>
        <v>20</v>
      </c>
      <c r="G72" s="20">
        <f t="shared" si="1"/>
        <v>11</v>
      </c>
      <c r="H72" s="20">
        <f t="shared" si="2"/>
        <v>2007</v>
      </c>
      <c r="I72" s="49">
        <f t="shared" ca="1" si="3"/>
        <v>14</v>
      </c>
      <c r="J72" s="3">
        <v>1420</v>
      </c>
    </row>
    <row r="73" spans="1:10" x14ac:dyDescent="0.3">
      <c r="A73" s="6">
        <v>1062</v>
      </c>
      <c r="B73" s="6" t="s">
        <v>117</v>
      </c>
      <c r="C73" s="6" t="s">
        <v>69</v>
      </c>
      <c r="D73" s="6" t="s">
        <v>58</v>
      </c>
      <c r="E73" s="20">
        <v>38275</v>
      </c>
      <c r="F73" s="46">
        <f t="shared" si="0"/>
        <v>15</v>
      </c>
      <c r="G73" s="20">
        <f t="shared" si="1"/>
        <v>10</v>
      </c>
      <c r="H73" s="20">
        <f t="shared" si="2"/>
        <v>2004</v>
      </c>
      <c r="I73" s="49">
        <f t="shared" ca="1" si="3"/>
        <v>17</v>
      </c>
      <c r="J73" s="3">
        <v>1630</v>
      </c>
    </row>
    <row r="74" spans="1:10" x14ac:dyDescent="0.3">
      <c r="A74" s="6">
        <v>1063</v>
      </c>
      <c r="B74" s="6" t="s">
        <v>118</v>
      </c>
      <c r="C74" s="6" t="s">
        <v>66</v>
      </c>
      <c r="D74" s="6" t="s">
        <v>42</v>
      </c>
      <c r="E74" s="20">
        <v>37289</v>
      </c>
      <c r="F74" s="46">
        <f t="shared" si="0"/>
        <v>2</v>
      </c>
      <c r="G74" s="20">
        <f t="shared" si="1"/>
        <v>2</v>
      </c>
      <c r="H74" s="20">
        <f t="shared" si="2"/>
        <v>2002</v>
      </c>
      <c r="I74" s="49">
        <f t="shared" ca="1" si="3"/>
        <v>20</v>
      </c>
      <c r="J74" s="3">
        <v>1575</v>
      </c>
    </row>
    <row r="75" spans="1:10" x14ac:dyDescent="0.3">
      <c r="A75" s="6">
        <v>1064</v>
      </c>
      <c r="B75" s="6" t="s">
        <v>119</v>
      </c>
      <c r="C75" s="6" t="s">
        <v>39</v>
      </c>
      <c r="D75" s="6" t="s">
        <v>58</v>
      </c>
      <c r="E75" s="20">
        <v>39187</v>
      </c>
      <c r="F75" s="46">
        <f t="shared" si="0"/>
        <v>15</v>
      </c>
      <c r="G75" s="20">
        <f t="shared" si="1"/>
        <v>4</v>
      </c>
      <c r="H75" s="20">
        <f t="shared" si="2"/>
        <v>2007</v>
      </c>
      <c r="I75" s="49">
        <f t="shared" ca="1" si="3"/>
        <v>15</v>
      </c>
      <c r="J75" s="3">
        <v>1530</v>
      </c>
    </row>
    <row r="76" spans="1:10" x14ac:dyDescent="0.3">
      <c r="A76" s="6">
        <v>1065</v>
      </c>
      <c r="B76" s="6" t="s">
        <v>120</v>
      </c>
      <c r="C76" s="6" t="s">
        <v>39</v>
      </c>
      <c r="D76" s="6" t="s">
        <v>56</v>
      </c>
      <c r="E76" s="20">
        <v>39543</v>
      </c>
      <c r="F76" s="46">
        <f t="shared" si="0"/>
        <v>5</v>
      </c>
      <c r="G76" s="20">
        <f t="shared" si="1"/>
        <v>4</v>
      </c>
      <c r="H76" s="20">
        <f t="shared" si="2"/>
        <v>2008</v>
      </c>
      <c r="I76" s="49">
        <f t="shared" ca="1" si="3"/>
        <v>14</v>
      </c>
      <c r="J76" s="3">
        <v>1453</v>
      </c>
    </row>
    <row r="77" spans="1:10" x14ac:dyDescent="0.3">
      <c r="A77" s="6">
        <v>1066</v>
      </c>
      <c r="B77" s="6" t="s">
        <v>121</v>
      </c>
      <c r="C77" s="6" t="s">
        <v>39</v>
      </c>
      <c r="D77" s="6" t="s">
        <v>56</v>
      </c>
      <c r="E77" s="20">
        <v>39614</v>
      </c>
      <c r="F77" s="46">
        <f t="shared" ref="F77:F115" si="4">DAY(E77)</f>
        <v>15</v>
      </c>
      <c r="G77" s="20">
        <f t="shared" ref="G77:G115" si="5">MONTH(E77)</f>
        <v>6</v>
      </c>
      <c r="H77" s="20">
        <f t="shared" ref="H77:H115" si="6">YEAR(E77)</f>
        <v>2008</v>
      </c>
      <c r="I77" s="49">
        <f t="shared" ref="I77:I115" ca="1" si="7">DATEDIF(E77,TODAY(),"Y")</f>
        <v>13</v>
      </c>
      <c r="J77" s="3">
        <v>1475</v>
      </c>
    </row>
    <row r="78" spans="1:10" x14ac:dyDescent="0.3">
      <c r="A78" s="6">
        <v>1067</v>
      </c>
      <c r="B78" s="6" t="s">
        <v>122</v>
      </c>
      <c r="C78" s="6" t="s">
        <v>53</v>
      </c>
      <c r="D78" s="6" t="s">
        <v>56</v>
      </c>
      <c r="E78" s="20">
        <v>39711</v>
      </c>
      <c r="F78" s="46">
        <f t="shared" si="4"/>
        <v>20</v>
      </c>
      <c r="G78" s="20">
        <f t="shared" si="5"/>
        <v>9</v>
      </c>
      <c r="H78" s="20">
        <f t="shared" si="6"/>
        <v>2008</v>
      </c>
      <c r="I78" s="49">
        <f t="shared" ca="1" si="7"/>
        <v>13</v>
      </c>
      <c r="J78" s="3">
        <v>1354</v>
      </c>
    </row>
    <row r="79" spans="1:10" x14ac:dyDescent="0.3">
      <c r="A79" s="6">
        <v>1068</v>
      </c>
      <c r="B79" s="6" t="s">
        <v>123</v>
      </c>
      <c r="C79" s="6" t="s">
        <v>66</v>
      </c>
      <c r="D79" s="6" t="s">
        <v>56</v>
      </c>
      <c r="E79" s="20">
        <v>39345</v>
      </c>
      <c r="F79" s="46">
        <f t="shared" si="4"/>
        <v>20</v>
      </c>
      <c r="G79" s="20">
        <f t="shared" si="5"/>
        <v>9</v>
      </c>
      <c r="H79" s="20">
        <f t="shared" si="6"/>
        <v>2007</v>
      </c>
      <c r="I79" s="49">
        <f t="shared" ca="1" si="7"/>
        <v>14</v>
      </c>
      <c r="J79" s="3">
        <v>1446.07</v>
      </c>
    </row>
    <row r="80" spans="1:10" x14ac:dyDescent="0.3">
      <c r="A80" s="6">
        <v>1069</v>
      </c>
      <c r="B80" s="6" t="s">
        <v>124</v>
      </c>
      <c r="C80" s="6" t="s">
        <v>39</v>
      </c>
      <c r="D80" s="6" t="s">
        <v>56</v>
      </c>
      <c r="E80" s="20">
        <v>38275</v>
      </c>
      <c r="F80" s="46">
        <f t="shared" si="4"/>
        <v>15</v>
      </c>
      <c r="G80" s="20">
        <f t="shared" si="5"/>
        <v>10</v>
      </c>
      <c r="H80" s="20">
        <f t="shared" si="6"/>
        <v>2004</v>
      </c>
      <c r="I80" s="49">
        <f t="shared" ca="1" si="7"/>
        <v>17</v>
      </c>
      <c r="J80" s="3">
        <v>1520</v>
      </c>
    </row>
    <row r="81" spans="1:10" x14ac:dyDescent="0.3">
      <c r="A81" s="6">
        <v>1070</v>
      </c>
      <c r="B81" s="6" t="s">
        <v>125</v>
      </c>
      <c r="C81" s="6" t="s">
        <v>39</v>
      </c>
      <c r="D81" s="6" t="s">
        <v>56</v>
      </c>
      <c r="E81" s="20">
        <v>37544</v>
      </c>
      <c r="F81" s="46">
        <f t="shared" si="4"/>
        <v>15</v>
      </c>
      <c r="G81" s="20">
        <f t="shared" si="5"/>
        <v>10</v>
      </c>
      <c r="H81" s="20">
        <f t="shared" si="6"/>
        <v>2002</v>
      </c>
      <c r="I81" s="49">
        <f t="shared" ca="1" si="7"/>
        <v>19</v>
      </c>
      <c r="J81" s="3">
        <v>1630</v>
      </c>
    </row>
    <row r="82" spans="1:10" x14ac:dyDescent="0.3">
      <c r="A82" s="6">
        <v>1071</v>
      </c>
      <c r="B82" s="6" t="s">
        <v>126</v>
      </c>
      <c r="C82" s="6" t="s">
        <v>39</v>
      </c>
      <c r="D82" s="6" t="s">
        <v>70</v>
      </c>
      <c r="E82" s="20">
        <v>37784</v>
      </c>
      <c r="F82" s="46">
        <f t="shared" si="4"/>
        <v>12</v>
      </c>
      <c r="G82" s="20">
        <f t="shared" si="5"/>
        <v>6</v>
      </c>
      <c r="H82" s="20">
        <f t="shared" si="6"/>
        <v>2003</v>
      </c>
      <c r="I82" s="49">
        <f t="shared" ca="1" si="7"/>
        <v>18</v>
      </c>
      <c r="J82" s="3">
        <v>1465</v>
      </c>
    </row>
    <row r="83" spans="1:10" x14ac:dyDescent="0.3">
      <c r="A83" s="6">
        <v>1072</v>
      </c>
      <c r="B83" s="6" t="s">
        <v>127</v>
      </c>
      <c r="C83" s="6" t="s">
        <v>53</v>
      </c>
      <c r="D83" s="6" t="s">
        <v>128</v>
      </c>
      <c r="E83" s="20">
        <v>37751</v>
      </c>
      <c r="F83" s="46">
        <f t="shared" si="4"/>
        <v>10</v>
      </c>
      <c r="G83" s="20">
        <f t="shared" si="5"/>
        <v>5</v>
      </c>
      <c r="H83" s="20">
        <f t="shared" si="6"/>
        <v>2003</v>
      </c>
      <c r="I83" s="49">
        <f t="shared" ca="1" si="7"/>
        <v>19</v>
      </c>
      <c r="J83" s="3">
        <v>1465</v>
      </c>
    </row>
    <row r="84" spans="1:10" x14ac:dyDescent="0.3">
      <c r="A84" s="6">
        <v>1073</v>
      </c>
      <c r="B84" s="6" t="s">
        <v>129</v>
      </c>
      <c r="C84" s="6" t="s">
        <v>53</v>
      </c>
      <c r="D84" s="6" t="s">
        <v>128</v>
      </c>
      <c r="E84" s="20">
        <v>37816</v>
      </c>
      <c r="F84" s="46">
        <f t="shared" si="4"/>
        <v>14</v>
      </c>
      <c r="G84" s="20">
        <f t="shared" si="5"/>
        <v>7</v>
      </c>
      <c r="H84" s="20">
        <f t="shared" si="6"/>
        <v>2003</v>
      </c>
      <c r="I84" s="49">
        <f t="shared" ca="1" si="7"/>
        <v>18</v>
      </c>
      <c r="J84" s="3">
        <v>1465</v>
      </c>
    </row>
    <row r="85" spans="1:10" x14ac:dyDescent="0.3">
      <c r="A85" s="6">
        <v>1074</v>
      </c>
      <c r="B85" s="6" t="s">
        <v>130</v>
      </c>
      <c r="C85" s="6" t="s">
        <v>53</v>
      </c>
      <c r="D85" s="6" t="s">
        <v>70</v>
      </c>
      <c r="E85" s="20">
        <v>38492</v>
      </c>
      <c r="F85" s="46">
        <f t="shared" si="4"/>
        <v>20</v>
      </c>
      <c r="G85" s="20">
        <f t="shared" si="5"/>
        <v>5</v>
      </c>
      <c r="H85" s="20">
        <f t="shared" si="6"/>
        <v>2005</v>
      </c>
      <c r="I85" s="49">
        <f t="shared" ca="1" si="7"/>
        <v>17</v>
      </c>
      <c r="J85" s="3">
        <v>1431</v>
      </c>
    </row>
    <row r="86" spans="1:10" x14ac:dyDescent="0.3">
      <c r="A86" s="6">
        <v>1075</v>
      </c>
      <c r="B86" s="6" t="s">
        <v>131</v>
      </c>
      <c r="C86" s="6" t="s">
        <v>53</v>
      </c>
      <c r="D86" s="6" t="s">
        <v>58</v>
      </c>
      <c r="E86" s="20">
        <v>38888</v>
      </c>
      <c r="F86" s="46">
        <f t="shared" si="4"/>
        <v>20</v>
      </c>
      <c r="G86" s="20">
        <f t="shared" si="5"/>
        <v>6</v>
      </c>
      <c r="H86" s="20">
        <f t="shared" si="6"/>
        <v>2006</v>
      </c>
      <c r="I86" s="49">
        <f t="shared" ca="1" si="7"/>
        <v>15</v>
      </c>
      <c r="J86" s="3">
        <v>1431</v>
      </c>
    </row>
    <row r="87" spans="1:10" x14ac:dyDescent="0.3">
      <c r="A87" s="6">
        <v>1076</v>
      </c>
      <c r="B87" s="6" t="s">
        <v>132</v>
      </c>
      <c r="C87" s="6" t="s">
        <v>53</v>
      </c>
      <c r="D87" s="6" t="s">
        <v>58</v>
      </c>
      <c r="E87" s="20">
        <v>39222</v>
      </c>
      <c r="F87" s="46">
        <f t="shared" si="4"/>
        <v>20</v>
      </c>
      <c r="G87" s="20">
        <f t="shared" si="5"/>
        <v>5</v>
      </c>
      <c r="H87" s="20">
        <f t="shared" si="6"/>
        <v>2007</v>
      </c>
      <c r="I87" s="49">
        <f t="shared" ca="1" si="7"/>
        <v>15</v>
      </c>
      <c r="J87" s="3">
        <v>1530</v>
      </c>
    </row>
    <row r="88" spans="1:10" x14ac:dyDescent="0.3">
      <c r="A88" s="6">
        <v>1077</v>
      </c>
      <c r="B88" s="6" t="s">
        <v>133</v>
      </c>
      <c r="C88" s="6" t="s">
        <v>53</v>
      </c>
      <c r="D88" s="6" t="s">
        <v>56</v>
      </c>
      <c r="E88" s="20">
        <v>39685</v>
      </c>
      <c r="F88" s="46">
        <f t="shared" si="4"/>
        <v>25</v>
      </c>
      <c r="G88" s="20">
        <f t="shared" si="5"/>
        <v>8</v>
      </c>
      <c r="H88" s="20">
        <f t="shared" si="6"/>
        <v>2008</v>
      </c>
      <c r="I88" s="49">
        <f t="shared" ca="1" si="7"/>
        <v>13</v>
      </c>
      <c r="J88" s="3">
        <v>1458.5</v>
      </c>
    </row>
    <row r="89" spans="1:10" x14ac:dyDescent="0.3">
      <c r="A89" s="6">
        <v>1078</v>
      </c>
      <c r="B89" s="6" t="s">
        <v>134</v>
      </c>
      <c r="C89" s="6" t="s">
        <v>66</v>
      </c>
      <c r="D89" s="6" t="s">
        <v>88</v>
      </c>
      <c r="E89" s="20">
        <v>39588</v>
      </c>
      <c r="F89" s="46">
        <f t="shared" si="4"/>
        <v>20</v>
      </c>
      <c r="G89" s="20">
        <f t="shared" si="5"/>
        <v>5</v>
      </c>
      <c r="H89" s="20">
        <f t="shared" si="6"/>
        <v>2008</v>
      </c>
      <c r="I89" s="49">
        <f t="shared" ca="1" si="7"/>
        <v>14</v>
      </c>
      <c r="J89" s="3">
        <v>2960</v>
      </c>
    </row>
    <row r="90" spans="1:10" x14ac:dyDescent="0.3">
      <c r="A90" s="6">
        <v>1079</v>
      </c>
      <c r="B90" s="6" t="s">
        <v>135</v>
      </c>
      <c r="C90" s="6" t="s">
        <v>53</v>
      </c>
      <c r="D90" s="6" t="s">
        <v>70</v>
      </c>
      <c r="E90" s="20">
        <v>36911</v>
      </c>
      <c r="F90" s="46">
        <f t="shared" si="4"/>
        <v>20</v>
      </c>
      <c r="G90" s="20">
        <f t="shared" si="5"/>
        <v>1</v>
      </c>
      <c r="H90" s="20">
        <f t="shared" si="6"/>
        <v>2001</v>
      </c>
      <c r="I90" s="49">
        <f t="shared" ca="1" si="7"/>
        <v>21</v>
      </c>
      <c r="J90" s="3">
        <v>1553</v>
      </c>
    </row>
    <row r="91" spans="1:10" x14ac:dyDescent="0.3">
      <c r="A91" s="6">
        <v>1080</v>
      </c>
      <c r="B91" s="6" t="s">
        <v>136</v>
      </c>
      <c r="C91" s="6" t="s">
        <v>53</v>
      </c>
      <c r="D91" s="6" t="s">
        <v>128</v>
      </c>
      <c r="E91" s="20">
        <v>38130</v>
      </c>
      <c r="F91" s="46">
        <f t="shared" si="4"/>
        <v>23</v>
      </c>
      <c r="G91" s="20">
        <f t="shared" si="5"/>
        <v>5</v>
      </c>
      <c r="H91" s="20">
        <f t="shared" si="6"/>
        <v>2004</v>
      </c>
      <c r="I91" s="49">
        <f t="shared" ca="1" si="7"/>
        <v>18</v>
      </c>
      <c r="J91" s="3">
        <v>1720</v>
      </c>
    </row>
    <row r="92" spans="1:10" x14ac:dyDescent="0.3">
      <c r="A92" s="6">
        <v>1081</v>
      </c>
      <c r="B92" s="6" t="s">
        <v>137</v>
      </c>
      <c r="C92" s="6" t="s">
        <v>39</v>
      </c>
      <c r="D92" s="6" t="s">
        <v>42</v>
      </c>
      <c r="E92" s="20">
        <v>39187</v>
      </c>
      <c r="F92" s="46">
        <f t="shared" si="4"/>
        <v>15</v>
      </c>
      <c r="G92" s="20">
        <f t="shared" si="5"/>
        <v>4</v>
      </c>
      <c r="H92" s="20">
        <f t="shared" si="6"/>
        <v>2007</v>
      </c>
      <c r="I92" s="49">
        <f t="shared" ca="1" si="7"/>
        <v>15</v>
      </c>
      <c r="J92" s="3">
        <v>1453</v>
      </c>
    </row>
    <row r="93" spans="1:10" x14ac:dyDescent="0.3">
      <c r="A93" s="6">
        <v>1082</v>
      </c>
      <c r="B93" s="6" t="s">
        <v>138</v>
      </c>
      <c r="C93" s="6" t="s">
        <v>39</v>
      </c>
      <c r="D93" s="6" t="s">
        <v>58</v>
      </c>
      <c r="E93" s="20">
        <v>39614</v>
      </c>
      <c r="F93" s="46">
        <f t="shared" si="4"/>
        <v>15</v>
      </c>
      <c r="G93" s="20">
        <f t="shared" si="5"/>
        <v>6</v>
      </c>
      <c r="H93" s="20">
        <f t="shared" si="6"/>
        <v>2008</v>
      </c>
      <c r="I93" s="49">
        <f t="shared" ca="1" si="7"/>
        <v>13</v>
      </c>
      <c r="J93" s="3">
        <v>1475</v>
      </c>
    </row>
    <row r="94" spans="1:10" x14ac:dyDescent="0.3">
      <c r="A94" s="6">
        <v>1083</v>
      </c>
      <c r="B94" s="6" t="s">
        <v>139</v>
      </c>
      <c r="C94" s="6" t="s">
        <v>66</v>
      </c>
      <c r="D94" s="6" t="s">
        <v>140</v>
      </c>
      <c r="E94" s="20">
        <v>37539</v>
      </c>
      <c r="F94" s="46">
        <f t="shared" si="4"/>
        <v>10</v>
      </c>
      <c r="G94" s="20">
        <f t="shared" si="5"/>
        <v>10</v>
      </c>
      <c r="H94" s="20">
        <f t="shared" si="6"/>
        <v>2002</v>
      </c>
      <c r="I94" s="49">
        <f t="shared" ca="1" si="7"/>
        <v>19</v>
      </c>
      <c r="J94" s="3">
        <v>1795</v>
      </c>
    </row>
    <row r="95" spans="1:10" x14ac:dyDescent="0.3">
      <c r="A95" s="6">
        <v>1084</v>
      </c>
      <c r="B95" s="6" t="s">
        <v>141</v>
      </c>
      <c r="C95" s="6" t="s">
        <v>69</v>
      </c>
      <c r="D95" s="6" t="s">
        <v>56</v>
      </c>
      <c r="E95" s="20">
        <v>39601</v>
      </c>
      <c r="F95" s="46">
        <f t="shared" si="4"/>
        <v>2</v>
      </c>
      <c r="G95" s="20">
        <f t="shared" si="5"/>
        <v>6</v>
      </c>
      <c r="H95" s="20">
        <f t="shared" si="6"/>
        <v>2008</v>
      </c>
      <c r="I95" s="49">
        <f t="shared" ca="1" si="7"/>
        <v>14</v>
      </c>
      <c r="J95" s="3">
        <v>1222</v>
      </c>
    </row>
    <row r="96" spans="1:10" x14ac:dyDescent="0.3">
      <c r="A96" s="6">
        <v>1085</v>
      </c>
      <c r="B96" s="6" t="s">
        <v>142</v>
      </c>
      <c r="C96" s="6" t="s">
        <v>69</v>
      </c>
      <c r="D96" s="6" t="s">
        <v>56</v>
      </c>
      <c r="E96" s="20">
        <v>36626</v>
      </c>
      <c r="F96" s="46">
        <f t="shared" si="4"/>
        <v>10</v>
      </c>
      <c r="G96" s="20">
        <f t="shared" si="5"/>
        <v>4</v>
      </c>
      <c r="H96" s="20">
        <f t="shared" si="6"/>
        <v>2000</v>
      </c>
      <c r="I96" s="49">
        <f t="shared" ca="1" si="7"/>
        <v>22</v>
      </c>
      <c r="J96" s="3">
        <v>1857.5</v>
      </c>
    </row>
    <row r="97" spans="1:10" x14ac:dyDescent="0.3">
      <c r="A97" s="6">
        <v>1086</v>
      </c>
      <c r="B97" s="6" t="s">
        <v>143</v>
      </c>
      <c r="C97" s="6" t="s">
        <v>69</v>
      </c>
      <c r="D97" s="6" t="s">
        <v>70</v>
      </c>
      <c r="E97" s="20">
        <v>36290</v>
      </c>
      <c r="F97" s="46">
        <f t="shared" si="4"/>
        <v>10</v>
      </c>
      <c r="G97" s="20">
        <f t="shared" si="5"/>
        <v>5</v>
      </c>
      <c r="H97" s="20">
        <f t="shared" si="6"/>
        <v>1999</v>
      </c>
      <c r="I97" s="49">
        <f t="shared" ca="1" si="7"/>
        <v>23</v>
      </c>
      <c r="J97" s="3">
        <v>1525.5</v>
      </c>
    </row>
    <row r="98" spans="1:10" x14ac:dyDescent="0.3">
      <c r="A98" s="6">
        <v>1087</v>
      </c>
      <c r="B98" s="6" t="s">
        <v>144</v>
      </c>
      <c r="C98" s="6" t="s">
        <v>41</v>
      </c>
      <c r="D98" s="6" t="s">
        <v>128</v>
      </c>
      <c r="E98" s="20">
        <v>35887</v>
      </c>
      <c r="F98" s="46">
        <f t="shared" si="4"/>
        <v>2</v>
      </c>
      <c r="G98" s="20">
        <f t="shared" si="5"/>
        <v>4</v>
      </c>
      <c r="H98" s="20">
        <f t="shared" si="6"/>
        <v>1998</v>
      </c>
      <c r="I98" s="49">
        <f t="shared" ca="1" si="7"/>
        <v>24</v>
      </c>
      <c r="J98" s="3">
        <v>1520</v>
      </c>
    </row>
    <row r="99" spans="1:10" x14ac:dyDescent="0.3">
      <c r="A99" s="6">
        <v>1088</v>
      </c>
      <c r="B99" s="6" t="s">
        <v>145</v>
      </c>
      <c r="C99" s="6" t="s">
        <v>41</v>
      </c>
      <c r="D99" s="6" t="s">
        <v>128</v>
      </c>
      <c r="E99" s="20">
        <v>35580</v>
      </c>
      <c r="F99" s="46">
        <f t="shared" si="4"/>
        <v>30</v>
      </c>
      <c r="G99" s="20">
        <f t="shared" si="5"/>
        <v>5</v>
      </c>
      <c r="H99" s="20">
        <f t="shared" si="6"/>
        <v>1997</v>
      </c>
      <c r="I99" s="49">
        <f t="shared" ca="1" si="7"/>
        <v>25</v>
      </c>
      <c r="J99" s="3">
        <v>1630</v>
      </c>
    </row>
    <row r="100" spans="1:10" x14ac:dyDescent="0.3">
      <c r="A100" s="6">
        <v>1089</v>
      </c>
      <c r="B100" s="6" t="s">
        <v>146</v>
      </c>
      <c r="C100" s="6" t="s">
        <v>41</v>
      </c>
      <c r="D100" s="6" t="s">
        <v>42</v>
      </c>
      <c r="E100" s="20">
        <v>36600</v>
      </c>
      <c r="F100" s="46">
        <f t="shared" si="4"/>
        <v>15</v>
      </c>
      <c r="G100" s="20">
        <f t="shared" si="5"/>
        <v>3</v>
      </c>
      <c r="H100" s="20">
        <f t="shared" si="6"/>
        <v>2000</v>
      </c>
      <c r="I100" s="49">
        <f t="shared" ca="1" si="7"/>
        <v>22</v>
      </c>
      <c r="J100" s="3">
        <v>1564</v>
      </c>
    </row>
    <row r="101" spans="1:10" x14ac:dyDescent="0.3">
      <c r="A101" s="6">
        <v>1090</v>
      </c>
      <c r="B101" s="6" t="s">
        <v>147</v>
      </c>
      <c r="C101" s="6" t="s">
        <v>41</v>
      </c>
      <c r="D101" s="6" t="s">
        <v>58</v>
      </c>
      <c r="E101" s="20">
        <v>38097</v>
      </c>
      <c r="F101" s="46">
        <f t="shared" si="4"/>
        <v>20</v>
      </c>
      <c r="G101" s="20">
        <f t="shared" si="5"/>
        <v>4</v>
      </c>
      <c r="H101" s="20">
        <f t="shared" si="6"/>
        <v>2004</v>
      </c>
      <c r="I101" s="49">
        <f t="shared" ca="1" si="7"/>
        <v>18</v>
      </c>
      <c r="J101" s="3">
        <v>1830</v>
      </c>
    </row>
    <row r="102" spans="1:10" x14ac:dyDescent="0.3">
      <c r="A102" s="6">
        <v>1091</v>
      </c>
      <c r="B102" s="6" t="s">
        <v>148</v>
      </c>
      <c r="C102" s="6" t="s">
        <v>41</v>
      </c>
      <c r="D102" s="6" t="s">
        <v>58</v>
      </c>
      <c r="E102" s="20">
        <v>39741</v>
      </c>
      <c r="F102" s="46">
        <f t="shared" si="4"/>
        <v>20</v>
      </c>
      <c r="G102" s="20">
        <f t="shared" si="5"/>
        <v>10</v>
      </c>
      <c r="H102" s="20">
        <f t="shared" si="6"/>
        <v>2008</v>
      </c>
      <c r="I102" s="49">
        <f t="shared" ca="1" si="7"/>
        <v>13</v>
      </c>
      <c r="J102" s="3">
        <v>1620</v>
      </c>
    </row>
    <row r="103" spans="1:10" x14ac:dyDescent="0.3">
      <c r="A103" s="6">
        <v>1092</v>
      </c>
      <c r="B103" s="6" t="s">
        <v>149</v>
      </c>
      <c r="C103" s="6" t="s">
        <v>36</v>
      </c>
      <c r="D103" s="6" t="s">
        <v>56</v>
      </c>
      <c r="E103" s="20">
        <v>38398</v>
      </c>
      <c r="F103" s="46">
        <f t="shared" si="4"/>
        <v>15</v>
      </c>
      <c r="G103" s="20">
        <f t="shared" si="5"/>
        <v>2</v>
      </c>
      <c r="H103" s="20">
        <f t="shared" si="6"/>
        <v>2005</v>
      </c>
      <c r="I103" s="49">
        <f t="shared" ca="1" si="7"/>
        <v>17</v>
      </c>
      <c r="J103" s="3">
        <v>1530</v>
      </c>
    </row>
    <row r="104" spans="1:10" x14ac:dyDescent="0.3">
      <c r="A104" s="6">
        <v>1093</v>
      </c>
      <c r="B104" s="6" t="s">
        <v>150</v>
      </c>
      <c r="C104" s="6" t="s">
        <v>36</v>
      </c>
      <c r="D104" s="6" t="s">
        <v>56</v>
      </c>
      <c r="E104" s="20">
        <v>38462</v>
      </c>
      <c r="F104" s="46">
        <f t="shared" si="4"/>
        <v>20</v>
      </c>
      <c r="G104" s="20">
        <f t="shared" si="5"/>
        <v>4</v>
      </c>
      <c r="H104" s="20">
        <f t="shared" si="6"/>
        <v>2005</v>
      </c>
      <c r="I104" s="49">
        <f t="shared" ca="1" si="7"/>
        <v>17</v>
      </c>
      <c r="J104" s="3">
        <v>1565</v>
      </c>
    </row>
    <row r="105" spans="1:10" x14ac:dyDescent="0.3">
      <c r="A105" s="6">
        <v>1094</v>
      </c>
      <c r="B105" s="6" t="s">
        <v>151</v>
      </c>
      <c r="C105" s="6" t="s">
        <v>53</v>
      </c>
      <c r="D105" s="6" t="s">
        <v>56</v>
      </c>
      <c r="E105" s="20">
        <v>39002</v>
      </c>
      <c r="F105" s="46">
        <f t="shared" si="4"/>
        <v>12</v>
      </c>
      <c r="G105" s="20">
        <f t="shared" si="5"/>
        <v>10</v>
      </c>
      <c r="H105" s="20">
        <f t="shared" si="6"/>
        <v>2006</v>
      </c>
      <c r="I105" s="49">
        <f t="shared" ca="1" si="7"/>
        <v>15</v>
      </c>
      <c r="J105" s="3">
        <v>1565</v>
      </c>
    </row>
    <row r="106" spans="1:10" x14ac:dyDescent="0.3">
      <c r="A106" s="6">
        <v>1095</v>
      </c>
      <c r="B106" s="6" t="s">
        <v>152</v>
      </c>
      <c r="C106" s="6" t="s">
        <v>53</v>
      </c>
      <c r="D106" s="6" t="s">
        <v>48</v>
      </c>
      <c r="E106" s="20">
        <v>43315</v>
      </c>
      <c r="F106" s="46">
        <f t="shared" si="4"/>
        <v>3</v>
      </c>
      <c r="G106" s="20">
        <f t="shared" si="5"/>
        <v>8</v>
      </c>
      <c r="H106" s="20">
        <f t="shared" si="6"/>
        <v>2018</v>
      </c>
      <c r="I106" s="49">
        <f t="shared" ca="1" si="7"/>
        <v>3</v>
      </c>
      <c r="J106" s="3">
        <v>2300</v>
      </c>
    </row>
    <row r="107" spans="1:10" x14ac:dyDescent="0.3">
      <c r="A107" s="6">
        <v>1096</v>
      </c>
      <c r="B107" s="6" t="s">
        <v>153</v>
      </c>
      <c r="C107" s="6" t="s">
        <v>69</v>
      </c>
      <c r="D107" s="6" t="s">
        <v>61</v>
      </c>
      <c r="E107" s="20">
        <v>43315</v>
      </c>
      <c r="F107" s="46">
        <f t="shared" si="4"/>
        <v>3</v>
      </c>
      <c r="G107" s="20">
        <f t="shared" si="5"/>
        <v>8</v>
      </c>
      <c r="H107" s="20">
        <f t="shared" si="6"/>
        <v>2018</v>
      </c>
      <c r="I107" s="49">
        <f t="shared" ca="1" si="7"/>
        <v>3</v>
      </c>
      <c r="J107" s="3">
        <v>2850</v>
      </c>
    </row>
    <row r="108" spans="1:10" x14ac:dyDescent="0.3">
      <c r="A108" s="6">
        <v>1097</v>
      </c>
      <c r="B108" s="6" t="s">
        <v>154</v>
      </c>
      <c r="C108" s="6" t="s">
        <v>50</v>
      </c>
      <c r="D108" s="6" t="s">
        <v>61</v>
      </c>
      <c r="E108" s="20">
        <v>43315</v>
      </c>
      <c r="F108" s="46">
        <f t="shared" si="4"/>
        <v>3</v>
      </c>
      <c r="G108" s="20">
        <f t="shared" si="5"/>
        <v>8</v>
      </c>
      <c r="H108" s="20">
        <f t="shared" si="6"/>
        <v>2018</v>
      </c>
      <c r="I108" s="49">
        <f t="shared" ca="1" si="7"/>
        <v>3</v>
      </c>
      <c r="J108" s="3">
        <v>3400</v>
      </c>
    </row>
    <row r="109" spans="1:10" x14ac:dyDescent="0.3">
      <c r="A109" s="6">
        <v>1098</v>
      </c>
      <c r="B109" s="6" t="s">
        <v>155</v>
      </c>
      <c r="C109" s="6" t="s">
        <v>69</v>
      </c>
      <c r="D109" s="6" t="s">
        <v>45</v>
      </c>
      <c r="E109" s="20">
        <v>43315</v>
      </c>
      <c r="F109" s="46">
        <f t="shared" si="4"/>
        <v>3</v>
      </c>
      <c r="G109" s="20">
        <f t="shared" si="5"/>
        <v>8</v>
      </c>
      <c r="H109" s="20">
        <f t="shared" si="6"/>
        <v>2018</v>
      </c>
      <c r="I109" s="49">
        <f t="shared" ca="1" si="7"/>
        <v>3</v>
      </c>
      <c r="J109" s="3">
        <v>3400</v>
      </c>
    </row>
    <row r="110" spans="1:10" x14ac:dyDescent="0.3">
      <c r="A110" s="6">
        <v>1099</v>
      </c>
      <c r="B110" s="6" t="s">
        <v>156</v>
      </c>
      <c r="C110" s="6" t="s">
        <v>50</v>
      </c>
      <c r="D110" s="6" t="s">
        <v>48</v>
      </c>
      <c r="E110" s="20">
        <v>43315</v>
      </c>
      <c r="F110" s="46">
        <f t="shared" si="4"/>
        <v>3</v>
      </c>
      <c r="G110" s="20">
        <f t="shared" si="5"/>
        <v>8</v>
      </c>
      <c r="H110" s="20">
        <f t="shared" si="6"/>
        <v>2018</v>
      </c>
      <c r="I110" s="49">
        <f t="shared" ca="1" si="7"/>
        <v>3</v>
      </c>
      <c r="J110" s="3">
        <v>3180</v>
      </c>
    </row>
    <row r="111" spans="1:10" x14ac:dyDescent="0.3">
      <c r="A111" s="6">
        <v>1100</v>
      </c>
      <c r="B111" s="6" t="s">
        <v>157</v>
      </c>
      <c r="C111" s="6" t="s">
        <v>66</v>
      </c>
      <c r="D111" s="6" t="s">
        <v>54</v>
      </c>
      <c r="E111" s="20">
        <v>43315</v>
      </c>
      <c r="F111" s="46">
        <f t="shared" si="4"/>
        <v>3</v>
      </c>
      <c r="G111" s="20">
        <f t="shared" si="5"/>
        <v>8</v>
      </c>
      <c r="H111" s="20">
        <f t="shared" si="6"/>
        <v>2018</v>
      </c>
      <c r="I111" s="49">
        <f t="shared" ca="1" si="7"/>
        <v>3</v>
      </c>
      <c r="J111" s="3">
        <v>4720</v>
      </c>
    </row>
    <row r="112" spans="1:10" x14ac:dyDescent="0.3">
      <c r="A112" s="6">
        <v>1101</v>
      </c>
      <c r="B112" s="6" t="s">
        <v>158</v>
      </c>
      <c r="C112" s="6" t="s">
        <v>39</v>
      </c>
      <c r="D112" s="6" t="s">
        <v>48</v>
      </c>
      <c r="E112" s="20">
        <v>43315</v>
      </c>
      <c r="F112" s="46">
        <f t="shared" si="4"/>
        <v>3</v>
      </c>
      <c r="G112" s="20">
        <f t="shared" si="5"/>
        <v>8</v>
      </c>
      <c r="H112" s="20">
        <f t="shared" si="6"/>
        <v>2018</v>
      </c>
      <c r="I112" s="49">
        <f t="shared" ca="1" si="7"/>
        <v>3</v>
      </c>
      <c r="J112" s="3">
        <v>3895</v>
      </c>
    </row>
    <row r="113" spans="1:10" x14ac:dyDescent="0.3">
      <c r="A113" s="6">
        <v>1102</v>
      </c>
      <c r="B113" s="6" t="s">
        <v>159</v>
      </c>
      <c r="C113" s="6" t="s">
        <v>39</v>
      </c>
      <c r="D113" s="6" t="s">
        <v>61</v>
      </c>
      <c r="E113" s="20">
        <v>43315</v>
      </c>
      <c r="F113" s="46">
        <f t="shared" si="4"/>
        <v>3</v>
      </c>
      <c r="G113" s="20">
        <f t="shared" si="5"/>
        <v>8</v>
      </c>
      <c r="H113" s="20">
        <f t="shared" si="6"/>
        <v>2018</v>
      </c>
      <c r="I113" s="49">
        <f t="shared" ca="1" si="7"/>
        <v>3</v>
      </c>
      <c r="J113" s="3">
        <v>3400</v>
      </c>
    </row>
    <row r="114" spans="1:10" x14ac:dyDescent="0.3">
      <c r="A114" s="6">
        <v>1106</v>
      </c>
      <c r="B114" s="6" t="s">
        <v>160</v>
      </c>
      <c r="C114" s="6" t="s">
        <v>39</v>
      </c>
      <c r="D114" s="6" t="s">
        <v>61</v>
      </c>
      <c r="E114" s="20">
        <v>43315</v>
      </c>
      <c r="F114" s="46">
        <f t="shared" si="4"/>
        <v>3</v>
      </c>
      <c r="G114" s="20">
        <f t="shared" si="5"/>
        <v>8</v>
      </c>
      <c r="H114" s="20">
        <f t="shared" si="6"/>
        <v>2018</v>
      </c>
      <c r="I114" s="49">
        <f t="shared" ca="1" si="7"/>
        <v>3</v>
      </c>
      <c r="J114" s="3">
        <v>2300</v>
      </c>
    </row>
    <row r="115" spans="1:10" x14ac:dyDescent="0.3">
      <c r="A115" s="6">
        <v>1110</v>
      </c>
      <c r="B115" s="6" t="s">
        <v>161</v>
      </c>
      <c r="C115" s="6" t="s">
        <v>36</v>
      </c>
      <c r="D115" s="6" t="s">
        <v>45</v>
      </c>
      <c r="E115" s="20">
        <v>43315</v>
      </c>
      <c r="F115" s="46">
        <f t="shared" si="4"/>
        <v>3</v>
      </c>
      <c r="G115" s="20">
        <f t="shared" si="5"/>
        <v>8</v>
      </c>
      <c r="H115" s="20">
        <f t="shared" si="6"/>
        <v>2018</v>
      </c>
      <c r="I115" s="49">
        <f t="shared" ca="1" si="7"/>
        <v>3</v>
      </c>
      <c r="J115" s="3">
        <v>3840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9615-6C78-46E9-AF47-5A5B218C1757}">
  <dimension ref="A1:G16"/>
  <sheetViews>
    <sheetView showGridLines="0" tabSelected="1" zoomScale="145" zoomScaleNormal="145" workbookViewId="0">
      <selection activeCell="G9" sqref="G9"/>
    </sheetView>
  </sheetViews>
  <sheetFormatPr defaultRowHeight="14.4" x14ac:dyDescent="0.3"/>
  <cols>
    <col min="1" max="1" width="16" customWidth="1"/>
    <col min="2" max="2" width="12" customWidth="1"/>
    <col min="3" max="3" width="12.33203125" customWidth="1"/>
    <col min="4" max="4" width="10.77734375" customWidth="1"/>
    <col min="5" max="5" width="11.33203125" customWidth="1"/>
    <col min="6" max="6" width="11.21875" customWidth="1"/>
    <col min="7" max="7" width="20.21875" customWidth="1"/>
  </cols>
  <sheetData>
    <row r="1" spans="1:7" x14ac:dyDescent="0.3">
      <c r="A1" s="28" t="s">
        <v>190</v>
      </c>
    </row>
    <row r="3" spans="1:7" x14ac:dyDescent="0.3">
      <c r="A3" t="s">
        <v>163</v>
      </c>
      <c r="B3" s="52">
        <f ca="1">TODAY()</f>
        <v>44719</v>
      </c>
    </row>
    <row r="5" spans="1:7" x14ac:dyDescent="0.3">
      <c r="A5" s="31" t="s">
        <v>2</v>
      </c>
      <c r="B5" s="31" t="s">
        <v>177</v>
      </c>
      <c r="C5" s="31" t="s">
        <v>178</v>
      </c>
      <c r="D5" s="31" t="s">
        <v>179</v>
      </c>
      <c r="E5" s="31" t="s">
        <v>180</v>
      </c>
      <c r="F5" s="31" t="s">
        <v>181</v>
      </c>
      <c r="G5" s="31" t="s">
        <v>192</v>
      </c>
    </row>
    <row r="6" spans="1:7" x14ac:dyDescent="0.3">
      <c r="A6" s="30" t="s">
        <v>182</v>
      </c>
      <c r="B6" s="53">
        <v>5.7</v>
      </c>
      <c r="C6" s="53">
        <v>8</v>
      </c>
      <c r="D6" s="53">
        <v>5.2</v>
      </c>
      <c r="E6" s="53">
        <v>9.1</v>
      </c>
      <c r="F6" s="54">
        <f>AVERAGE(B6:E6)</f>
        <v>7</v>
      </c>
      <c r="G6" s="30" t="str">
        <f>IF(F6&gt;=7,"APROVADO","EXAME")</f>
        <v>APROVADO</v>
      </c>
    </row>
    <row r="7" spans="1:7" x14ac:dyDescent="0.3">
      <c r="A7" s="30" t="s">
        <v>183</v>
      </c>
      <c r="B7" s="53">
        <v>5</v>
      </c>
      <c r="C7" s="53">
        <v>7</v>
      </c>
      <c r="D7" s="53">
        <v>8.6999999999999993</v>
      </c>
      <c r="E7" s="53">
        <v>6</v>
      </c>
      <c r="F7" s="54">
        <f t="shared" ref="F7:F13" si="0">AVERAGE(B7:E7)</f>
        <v>6.6749999999999998</v>
      </c>
      <c r="G7" s="30" t="str">
        <f>IF(F7&gt;=7,"APROVADO","EXAME")</f>
        <v>EXAME</v>
      </c>
    </row>
    <row r="8" spans="1:7" x14ac:dyDescent="0.3">
      <c r="A8" s="30" t="s">
        <v>184</v>
      </c>
      <c r="B8" s="53">
        <v>8</v>
      </c>
      <c r="C8" s="53">
        <v>7.9</v>
      </c>
      <c r="D8" s="53">
        <v>7.2</v>
      </c>
      <c r="E8" s="53">
        <v>7</v>
      </c>
      <c r="F8" s="54">
        <f t="shared" si="0"/>
        <v>7.5250000000000004</v>
      </c>
      <c r="G8" s="30" t="str">
        <f t="shared" ref="G8:G13" si="1">IF(F8&gt;=7,"APROVADO","EXAME")</f>
        <v>APROVADO</v>
      </c>
    </row>
    <row r="9" spans="1:7" x14ac:dyDescent="0.3">
      <c r="A9" s="30" t="s">
        <v>185</v>
      </c>
      <c r="B9" s="53">
        <v>10</v>
      </c>
      <c r="C9" s="53">
        <v>6.8</v>
      </c>
      <c r="D9" s="53">
        <v>9</v>
      </c>
      <c r="E9" s="53">
        <v>7</v>
      </c>
      <c r="F9" s="54">
        <f t="shared" si="0"/>
        <v>8.1999999999999993</v>
      </c>
      <c r="G9" s="30" t="str">
        <f t="shared" si="1"/>
        <v>APROVADO</v>
      </c>
    </row>
    <row r="10" spans="1:7" x14ac:dyDescent="0.3">
      <c r="A10" s="30" t="s">
        <v>186</v>
      </c>
      <c r="B10" s="53">
        <v>7.3</v>
      </c>
      <c r="C10" s="53">
        <v>2</v>
      </c>
      <c r="D10" s="53">
        <v>10</v>
      </c>
      <c r="E10" s="53">
        <v>8.3000000000000007</v>
      </c>
      <c r="F10" s="54">
        <f t="shared" si="0"/>
        <v>6.9</v>
      </c>
      <c r="G10" s="30" t="str">
        <f t="shared" si="1"/>
        <v>EXAME</v>
      </c>
    </row>
    <row r="11" spans="1:7" x14ac:dyDescent="0.3">
      <c r="A11" s="30" t="s">
        <v>187</v>
      </c>
      <c r="B11" s="53">
        <v>7.9</v>
      </c>
      <c r="C11" s="53">
        <v>7.33</v>
      </c>
      <c r="D11" s="53">
        <v>6.1</v>
      </c>
      <c r="E11" s="53">
        <v>6.6</v>
      </c>
      <c r="F11" s="54">
        <f t="shared" si="0"/>
        <v>6.9824999999999999</v>
      </c>
      <c r="G11" s="30" t="str">
        <f t="shared" si="1"/>
        <v>EXAME</v>
      </c>
    </row>
    <row r="12" spans="1:7" x14ac:dyDescent="0.3">
      <c r="A12" s="30" t="s">
        <v>188</v>
      </c>
      <c r="B12" s="53">
        <v>10</v>
      </c>
      <c r="C12" s="53">
        <v>3</v>
      </c>
      <c r="D12" s="53">
        <v>7.8</v>
      </c>
      <c r="E12" s="53">
        <v>8</v>
      </c>
      <c r="F12" s="54">
        <f t="shared" si="0"/>
        <v>7.2</v>
      </c>
      <c r="G12" s="30" t="str">
        <f t="shared" si="1"/>
        <v>APROVADO</v>
      </c>
    </row>
    <row r="13" spans="1:7" x14ac:dyDescent="0.3">
      <c r="A13" s="30" t="s">
        <v>189</v>
      </c>
      <c r="B13" s="53">
        <v>9</v>
      </c>
      <c r="C13" s="53">
        <v>9</v>
      </c>
      <c r="D13" s="53">
        <v>8</v>
      </c>
      <c r="E13" s="53">
        <v>9.3000000000000007</v>
      </c>
      <c r="F13" s="54">
        <f t="shared" si="0"/>
        <v>8.8249999999999993</v>
      </c>
      <c r="G13" s="30" t="str">
        <f t="shared" si="1"/>
        <v>APROVADO</v>
      </c>
    </row>
    <row r="16" spans="1:7" x14ac:dyDescent="0.3">
      <c r="A16" s="1" t="s">
        <v>191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Fórmulas 1</vt:lpstr>
      <vt:lpstr>Fórmulas 2</vt:lpstr>
      <vt:lpstr>Fórmulas 3</vt:lpstr>
      <vt:lpstr>Fórmula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João Lucas Silveira Joao</cp:lastModifiedBy>
  <dcterms:created xsi:type="dcterms:W3CDTF">2021-09-06T14:19:59Z</dcterms:created>
  <dcterms:modified xsi:type="dcterms:W3CDTF">2022-06-07T22:57:10Z</dcterms:modified>
</cp:coreProperties>
</file>