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Curso Excel\"/>
    </mc:Choice>
  </mc:AlternateContent>
  <xr:revisionPtr revIDLastSave="0" documentId="13_ncr:1_{5557ED6C-7AC2-47B8-9B3D-27E534BE417C}" xr6:coauthVersionLast="47" xr6:coauthVersionMax="47" xr10:uidLastSave="{00000000-0000-0000-0000-000000000000}"/>
  <workbookProtection workbookAlgorithmName="SHA-512" workbookHashValue="7QqXLR6MZcjP3xJ0lm6HPm5b4Pu+J2PU33GE5hQuftLQYemmbNW81pyG92xIrB8uDrpf7DE5+jclRwXnV0rA4g==" workbookSaltValue="cjRe82okHxc3ygEmKm3YmA==" workbookSpinCount="100000" lockStructure="1"/>
  <bookViews>
    <workbookView xWindow="-108" yWindow="-108" windowWidth="23256" windowHeight="12576" tabRatio="793" xr2:uid="{00000000-000D-0000-FFFF-FFFF00000000}"/>
  </bookViews>
  <sheets>
    <sheet name="Atendimentos" sheetId="1" r:id="rId1"/>
    <sheet name="Planilha1" sheetId="6" r:id="rId2"/>
    <sheet name="Atendimentos (2)" sheetId="5" r:id="rId3"/>
    <sheet name="Funcionários" sheetId="4" r:id="rId4"/>
    <sheet name="Aula 14 proteger planilha" sheetId="7" r:id="rId5"/>
  </sheets>
  <definedNames>
    <definedName name="_xlnm._FilterDatabase" localSheetId="3" hidden="1">Funcionários!$A$5:$F$13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4" l="1"/>
  <c r="I7" i="4"/>
  <c r="I8" i="4"/>
  <c r="N4" i="5"/>
  <c r="B2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O7" i="5"/>
  <c r="N7" i="5"/>
  <c r="O6" i="5"/>
  <c r="N6" i="5"/>
  <c r="O5" i="5"/>
  <c r="N5" i="5"/>
  <c r="O4" i="5"/>
  <c r="C21" i="4"/>
  <c r="C20" i="4"/>
  <c r="C19" i="4"/>
  <c r="C18" i="4"/>
  <c r="C17" i="4"/>
  <c r="C16" i="4"/>
  <c r="I9" i="4" s="1"/>
  <c r="C15" i="4"/>
  <c r="B3" i="4"/>
  <c r="F6" i="4" s="1"/>
  <c r="B19" i="5" l="1"/>
  <c r="F8" i="4"/>
  <c r="F9" i="4"/>
  <c r="F10" i="4"/>
  <c r="B15" i="5"/>
  <c r="B14" i="5"/>
  <c r="B17" i="5"/>
  <c r="B18" i="5"/>
  <c r="B16" i="5"/>
  <c r="F12" i="4"/>
  <c r="F13" i="4"/>
  <c r="F11" i="4"/>
  <c r="F7" i="4"/>
  <c r="B20" i="1"/>
  <c r="O4" i="1"/>
  <c r="B15" i="1" s="1"/>
  <c r="O5" i="1"/>
  <c r="O6" i="1"/>
  <c r="O7" i="1"/>
  <c r="E9" i="1"/>
  <c r="F9" i="1"/>
  <c r="G9" i="1"/>
  <c r="H9" i="1"/>
  <c r="I9" i="1"/>
  <c r="J9" i="1"/>
  <c r="K9" i="1"/>
  <c r="L9" i="1"/>
  <c r="M9" i="1"/>
  <c r="D9" i="1"/>
  <c r="C9" i="1"/>
  <c r="B9" i="1"/>
  <c r="N7" i="1"/>
  <c r="N6" i="1"/>
  <c r="N5" i="1"/>
  <c r="N4" i="1"/>
  <c r="B16" i="1" s="1"/>
  <c r="G8" i="1"/>
  <c r="H8" i="1"/>
  <c r="I8" i="1"/>
  <c r="J8" i="1"/>
  <c r="K8" i="1"/>
  <c r="L8" i="1"/>
  <c r="M8" i="1"/>
  <c r="F8" i="1"/>
  <c r="E8" i="1"/>
  <c r="B18" i="1" s="1"/>
  <c r="D8" i="1"/>
  <c r="C8" i="1"/>
  <c r="B8" i="1"/>
  <c r="B19" i="1" s="1"/>
  <c r="B14" i="1" l="1"/>
  <c r="B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Lucas Silveira Joao</author>
  </authors>
  <commentList>
    <comment ref="A1" authorId="0" shapeId="0" xr:uid="{ADFFBCE2-D1DF-4274-941A-36BFADD0B1B4}">
      <text>
        <r>
          <rPr>
            <b/>
            <sz val="9"/>
            <color indexed="81"/>
            <rFont val="Segoe UI"/>
            <family val="2"/>
          </rPr>
          <t xml:space="preserve">Proteger planilha:
</t>
        </r>
        <r>
          <rPr>
            <sz val="9"/>
            <color indexed="81"/>
            <rFont val="Segoe UI"/>
            <family val="2"/>
          </rPr>
          <t>Revisão - proteger planilha - crirar senha</t>
        </r>
      </text>
    </comment>
  </commentList>
</comments>
</file>

<file path=xl/sharedStrings.xml><?xml version="1.0" encoding="utf-8"?>
<sst xmlns="http://schemas.openxmlformats.org/spreadsheetml/2006/main" count="101" uniqueCount="55">
  <si>
    <t>Controle de Atendimento de Chamadas de Clientes</t>
  </si>
  <si>
    <t>Tipo Cliente</t>
  </si>
  <si>
    <t>BRONZE</t>
  </si>
  <si>
    <t>GOLD</t>
  </si>
  <si>
    <t>PREMIUM</t>
  </si>
  <si>
    <t>PLATINUM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</si>
  <si>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</si>
  <si>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</si>
  <si>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</si>
  <si>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</si>
  <si>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</si>
  <si>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</si>
  <si>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</si>
  <si>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</si>
  <si>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</si>
  <si>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</si>
  <si>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</si>
  <si>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</si>
  <si>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</si>
  <si>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MÉDIA</t>
  </si>
  <si>
    <t>ESTATÍSTICA GERAL</t>
  </si>
  <si>
    <t>Total de Atendimentos</t>
  </si>
  <si>
    <t>Média de Atendimentos</t>
  </si>
  <si>
    <t>Maior Numero de Atendimentos</t>
  </si>
  <si>
    <t>Menor Numero de Atendimentos</t>
  </si>
  <si>
    <t>PERFIL</t>
  </si>
  <si>
    <t>MÊS</t>
  </si>
  <si>
    <t>Numero de Atendimentos com maior ocorrência</t>
  </si>
  <si>
    <t>Ana</t>
  </si>
  <si>
    <t>Hélio</t>
  </si>
  <si>
    <t>Data Atual</t>
  </si>
  <si>
    <t>Controle de Funcionários</t>
  </si>
  <si>
    <t>Matrícula</t>
  </si>
  <si>
    <t>Funcionário</t>
  </si>
  <si>
    <t>Admissão</t>
  </si>
  <si>
    <t>Salário</t>
  </si>
  <si>
    <t>Tempo de Serviço</t>
  </si>
  <si>
    <t>Carlos</t>
  </si>
  <si>
    <t>Débora</t>
  </si>
  <si>
    <t>Roberto</t>
  </si>
  <si>
    <t>Silvana</t>
  </si>
  <si>
    <t>Média Salarial</t>
  </si>
  <si>
    <t>Salários Pagos</t>
  </si>
  <si>
    <t>Maior Salário</t>
  </si>
  <si>
    <t>Menor Salário</t>
  </si>
  <si>
    <t>Admissão Mais Recente</t>
  </si>
  <si>
    <t>Admissão Mais Antiga</t>
  </si>
  <si>
    <t>Nº de Funcionários</t>
  </si>
  <si>
    <t>Fernanda</t>
  </si>
  <si>
    <t>Adalberto</t>
  </si>
  <si>
    <t>Departamento</t>
  </si>
  <si>
    <t>RH</t>
  </si>
  <si>
    <t>TI</t>
  </si>
  <si>
    <t>Financeiro</t>
  </si>
  <si>
    <t>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</si>
</sst>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9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Protection="1"/>
    <xf numFmtId="0" fontId="6" fillId="0" borderId="0" xfId="0" applyFont="1" applyProtection="1"/>
    <xf numFmtId="0" fontId="2" fillId="6" borderId="11" xfId="0" applyFont="1" applyFill="1" applyBorder="1" applyAlignment="1" applyProtection="1">
      <alignment horizontal="center" vertical="center" wrapText="1"/>
    </xf>
    <xf numFmtId="0" fontId="2" fillId="6" borderId="12" xfId="0" applyFont="1" applyFill="1" applyBorder="1" applyAlignment="1" applyProtection="1">
      <alignment horizontal="center" vertical="center" wrapText="1"/>
    </xf>
    <xf numFmtId="0" fontId="2" fillId="6" borderId="13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1" xfId="0" applyFont="1" applyFill="1" applyBorder="1" applyProtection="1"/>
    <xf numFmtId="0" fontId="0" fillId="0" borderId="12" xfId="0" applyFont="1" applyFill="1" applyBorder="1" applyProtection="1"/>
    <xf numFmtId="14" fontId="0" fillId="0" borderId="12" xfId="0" applyNumberFormat="1" applyFont="1" applyFill="1" applyBorder="1" applyAlignment="1" applyProtection="1">
      <alignment horizontal="center"/>
    </xf>
    <xf numFmtId="164" fontId="0" fillId="0" borderId="12" xfId="1" applyNumberFormat="1" applyFont="1" applyFill="1" applyBorder="1" applyProtection="1"/>
    <xf numFmtId="0" fontId="0" fillId="0" borderId="8" xfId="0" applyFont="1" applyFill="1" applyBorder="1" applyProtection="1"/>
    <xf numFmtId="0" fontId="0" fillId="0" borderId="9" xfId="0" applyFont="1" applyFill="1" applyBorder="1" applyProtection="1"/>
    <xf numFmtId="14" fontId="0" fillId="0" borderId="9" xfId="0" applyNumberFormat="1" applyFont="1" applyFill="1" applyBorder="1" applyAlignment="1" applyProtection="1">
      <alignment horizontal="center"/>
    </xf>
    <xf numFmtId="164" fontId="0" fillId="0" borderId="9" xfId="1" applyNumberFormat="1" applyFont="1" applyFill="1" applyBorder="1" applyProtection="1"/>
    <xf numFmtId="0" fontId="4" fillId="0" borderId="0" xfId="0" applyFont="1" applyProtection="1"/>
    <xf numFmtId="0" fontId="3" fillId="4" borderId="1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0" fillId="0" borderId="1" xfId="0" applyBorder="1" applyProtection="1"/>
    <xf numFmtId="0" fontId="0" fillId="0" borderId="1" xfId="0" applyBorder="1" applyAlignment="1" applyProtection="1">
      <alignment horizontal="center"/>
    </xf>
    <xf numFmtId="0" fontId="0" fillId="3" borderId="5" xfId="0" applyFont="1" applyFill="1" applyBorder="1" applyAlignment="1" applyProtection="1">
      <alignment horizontal="center"/>
    </xf>
    <xf numFmtId="2" fontId="0" fillId="3" borderId="6" xfId="0" applyNumberFormat="1" applyFont="1" applyFill="1" applyBorder="1" applyAlignment="1" applyProtection="1">
      <alignment horizontal="center"/>
    </xf>
    <xf numFmtId="0" fontId="0" fillId="3" borderId="0" xfId="0" applyFont="1" applyFill="1" applyAlignment="1" applyProtection="1">
      <alignment horizontal="center"/>
    </xf>
    <xf numFmtId="2" fontId="0" fillId="3" borderId="0" xfId="0" applyNumberFormat="1" applyFont="1" applyFill="1" applyAlignment="1" applyProtection="1">
      <alignment horizontal="center"/>
    </xf>
    <xf numFmtId="0" fontId="0" fillId="3" borderId="4" xfId="0" applyFont="1" applyFill="1" applyBorder="1" applyAlignment="1" applyProtection="1">
      <alignment horizontal="center"/>
    </xf>
    <xf numFmtId="2" fontId="0" fillId="3" borderId="2" xfId="0" applyNumberFormat="1" applyFont="1" applyFill="1" applyBorder="1" applyAlignment="1" applyProtection="1">
      <alignment horizontal="center"/>
    </xf>
    <xf numFmtId="0" fontId="3" fillId="0" borderId="0" xfId="0" applyFont="1" applyProtection="1"/>
    <xf numFmtId="0" fontId="0" fillId="3" borderId="3" xfId="0" applyFont="1" applyFill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wrapText="1"/>
    </xf>
    <xf numFmtId="2" fontId="3" fillId="0" borderId="1" xfId="0" applyNumberFormat="1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165" fontId="0" fillId="3" borderId="5" xfId="2" applyNumberFormat="1" applyFont="1" applyFill="1" applyBorder="1" applyAlignment="1" applyProtection="1">
      <alignment horizontal="center"/>
    </xf>
    <xf numFmtId="165" fontId="0" fillId="3" borderId="0" xfId="2" applyNumberFormat="1" applyFont="1" applyFill="1" applyAlignment="1" applyProtection="1">
      <alignment horizontal="center"/>
    </xf>
    <xf numFmtId="165" fontId="0" fillId="3" borderId="4" xfId="2" applyNumberFormat="1" applyFont="1" applyFill="1" applyBorder="1" applyAlignment="1" applyProtection="1">
      <alignment horizontal="center"/>
    </xf>
    <xf numFmtId="14" fontId="0" fillId="0" borderId="2" xfId="0" applyNumberFormat="1" applyBorder="1" applyAlignment="1" applyProtection="1">
      <alignment horizontal="center"/>
    </xf>
    <xf numFmtId="0" fontId="0" fillId="0" borderId="13" xfId="0" applyFont="1" applyFill="1" applyBorder="1" applyAlignment="1" applyProtection="1">
      <alignment horizontal="center"/>
    </xf>
    <xf numFmtId="0" fontId="0" fillId="0" borderId="10" xfId="0" applyFont="1" applyFill="1" applyBorder="1" applyAlignment="1" applyProtection="1">
      <alignment horizontal="center"/>
    </xf>
    <xf numFmtId="164" fontId="0" fillId="0" borderId="3" xfId="1" applyFont="1" applyBorder="1" applyProtection="1"/>
    <xf numFmtId="14" fontId="0" fillId="0" borderId="3" xfId="0" applyNumberFormat="1" applyBorder="1" applyAlignment="1" applyProtection="1">
      <alignment horizontal="center"/>
    </xf>
    <xf numFmtId="0" fontId="7" fillId="2" borderId="0" xfId="0" applyFont="1" applyFill="1" applyAlignment="1" applyProtection="1">
      <alignment horizontal="center"/>
    </xf>
    <xf numFmtId="0" fontId="0" fillId="3" borderId="7" xfId="0" applyFill="1" applyBorder="1" applyAlignment="1" applyProtection="1">
      <alignment horizontal="center" vertical="center" wrapText="1"/>
    </xf>
    <xf numFmtId="0" fontId="0" fillId="5" borderId="7" xfId="0" applyFill="1" applyBorder="1" applyAlignment="1" applyProtection="1">
      <alignment horizontal="center" vertical="center"/>
    </xf>
    <xf numFmtId="0" fontId="2" fillId="6" borderId="0" xfId="0" applyFont="1" applyFill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Salários Pagos Por Departamentos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Funcionários!$I$5</c:f>
              <c:strCache>
                <c:ptCount val="1"/>
                <c:pt idx="0">
                  <c:v>Salários Pagos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Funcionários!$H$6:$H$9</c:f>
              <c:strCache>
                <c:ptCount val="4"/>
                <c:pt idx="0">
                  <c:v>RH</c:v>
                </c:pt>
                <c:pt idx="1">
                  <c:v>TI</c:v>
                </c:pt>
                <c:pt idx="2">
                  <c:v>Financeiro</c:v>
                </c:pt>
                <c:pt idx="3">
                  <c:v>Administrativo</c:v>
                </c:pt>
              </c:strCache>
            </c:strRef>
          </c:cat>
          <c:val>
            <c:numRef>
              <c:f>Funcionários!$I$6:$I$9</c:f>
              <c:numCache>
                <c:formatCode>_-"R$"* #,##0.00_-;\-"R$"* #,##0.00_-;_-"R$"* "-"??_-;_-@_-</c:formatCode>
                <c:ptCount val="4"/>
                <c:pt idx="0">
                  <c:v>2500</c:v>
                </c:pt>
                <c:pt idx="1">
                  <c:v>4720</c:v>
                </c:pt>
                <c:pt idx="2">
                  <c:v>10057.380000000001</c:v>
                </c:pt>
                <c:pt idx="3">
                  <c:v>7950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9-460F-A071-A063B82EB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5265064"/>
        <c:axId val="315673760"/>
      </c:barChart>
      <c:catAx>
        <c:axId val="31526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5673760"/>
        <c:crosses val="autoZero"/>
        <c:auto val="1"/>
        <c:lblAlgn val="ctr"/>
        <c:lblOffset val="100"/>
        <c:noMultiLvlLbl val="0"/>
      </c:catAx>
      <c:valAx>
        <c:axId val="3156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526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128587</xdr:rowOff>
    </xdr:from>
    <xdr:to>
      <xdr:col>14</xdr:col>
      <xdr:colOff>200024</xdr:colOff>
      <xdr:row>17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E01C55-1AD9-433C-B2CB-A7123FE68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showGridLines="0" tabSelected="1" zoomScale="90" zoomScaleNormal="90" workbookViewId="0">
      <selection activeCell="H15" sqref="H15"/>
    </sheetView>
  </sheetViews>
  <sheetFormatPr defaultColWidth="9.109375" defaultRowHeight="14.4" x14ac:dyDescent="0.3"/>
  <cols>
    <col min="1" max="1" width="17.109375" style="1" customWidth="1"/>
    <col min="2" max="2" width="11.6640625" style="1" bestFit="1" customWidth="1"/>
    <col min="3" max="16384" width="9.109375" style="1"/>
  </cols>
  <sheetData>
    <row r="1" spans="1:15" ht="23.4" x14ac:dyDescent="0.45">
      <c r="A1" s="15" t="s">
        <v>0</v>
      </c>
    </row>
    <row r="3" spans="1:15" x14ac:dyDescent="0.3">
      <c r="A3" s="16" t="s">
        <v>1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14</v>
      </c>
      <c r="K3" s="17" t="s">
        <v>15</v>
      </c>
      <c r="L3" s="17" t="s">
        <v>16</v>
      </c>
      <c r="M3" s="17" t="s">
        <v>17</v>
      </c>
      <c r="N3" s="18" t="s">
        <v>18</v>
      </c>
      <c r="O3" s="18" t="s">
        <v>19</v>
      </c>
    </row>
    <row r="4" spans="1:15" x14ac:dyDescent="0.3">
      <c r="A4" s="19" t="s">
        <v>2</v>
      </c>
      <c r="B4" s="20">
        <v>22</v>
      </c>
      <c r="C4" s="20">
        <v>89</v>
      </c>
      <c r="D4" s="20">
        <v>74</v>
      </c>
      <c r="E4" s="20">
        <v>104</v>
      </c>
      <c r="F4" s="20">
        <v>48</v>
      </c>
      <c r="G4" s="20">
        <v>89</v>
      </c>
      <c r="H4" s="20">
        <v>122</v>
      </c>
      <c r="I4" s="20">
        <v>72</v>
      </c>
      <c r="J4" s="20">
        <v>73</v>
      </c>
      <c r="K4" s="20">
        <v>84</v>
      </c>
      <c r="L4" s="20">
        <v>89</v>
      </c>
      <c r="M4" s="20">
        <v>155</v>
      </c>
      <c r="N4" s="21">
        <f>SUM(B4:M4)</f>
        <v>1021</v>
      </c>
      <c r="O4" s="22">
        <f>AVERAGE(B4:M4)</f>
        <v>85.083333333333329</v>
      </c>
    </row>
    <row r="5" spans="1:15" x14ac:dyDescent="0.3">
      <c r="A5" s="19" t="s">
        <v>3</v>
      </c>
      <c r="B5" s="20">
        <v>33</v>
      </c>
      <c r="C5" s="20">
        <v>47</v>
      </c>
      <c r="D5" s="20">
        <v>33</v>
      </c>
      <c r="E5" s="20">
        <v>125</v>
      </c>
      <c r="F5" s="20">
        <v>59</v>
      </c>
      <c r="G5" s="20">
        <v>92</v>
      </c>
      <c r="H5" s="20">
        <v>134</v>
      </c>
      <c r="I5" s="20">
        <v>94</v>
      </c>
      <c r="J5" s="20">
        <v>97</v>
      </c>
      <c r="K5" s="20">
        <v>80</v>
      </c>
      <c r="L5" s="20">
        <v>91</v>
      </c>
      <c r="M5" s="20">
        <v>174</v>
      </c>
      <c r="N5" s="23">
        <f>SUM(B5:M5)</f>
        <v>1059</v>
      </c>
      <c r="O5" s="24">
        <f t="shared" ref="O5:O7" si="0">AVERAGE(B5:M5)</f>
        <v>88.25</v>
      </c>
    </row>
    <row r="6" spans="1:15" x14ac:dyDescent="0.3">
      <c r="A6" s="19" t="s">
        <v>4</v>
      </c>
      <c r="B6" s="20">
        <v>48</v>
      </c>
      <c r="C6" s="20">
        <v>65</v>
      </c>
      <c r="D6" s="20">
        <v>68</v>
      </c>
      <c r="E6" s="20">
        <v>75</v>
      </c>
      <c r="F6" s="20">
        <v>72</v>
      </c>
      <c r="G6" s="20">
        <v>38</v>
      </c>
      <c r="H6" s="20">
        <v>111</v>
      </c>
      <c r="I6" s="20">
        <v>89</v>
      </c>
      <c r="J6" s="20">
        <v>71</v>
      </c>
      <c r="K6" s="20">
        <v>67</v>
      </c>
      <c r="L6" s="20">
        <v>72</v>
      </c>
      <c r="M6" s="20">
        <v>112</v>
      </c>
      <c r="N6" s="23">
        <f>SUM(B6:M6)</f>
        <v>888</v>
      </c>
      <c r="O6" s="24">
        <f t="shared" si="0"/>
        <v>74</v>
      </c>
    </row>
    <row r="7" spans="1:15" x14ac:dyDescent="0.3">
      <c r="A7" s="19" t="s">
        <v>5</v>
      </c>
      <c r="B7" s="20">
        <v>56</v>
      </c>
      <c r="C7" s="20">
        <v>81</v>
      </c>
      <c r="D7" s="20">
        <v>112</v>
      </c>
      <c r="E7" s="20">
        <v>56</v>
      </c>
      <c r="F7" s="20">
        <v>66</v>
      </c>
      <c r="G7" s="20">
        <v>77</v>
      </c>
      <c r="H7" s="20">
        <v>85</v>
      </c>
      <c r="I7" s="20">
        <v>88</v>
      </c>
      <c r="J7" s="20">
        <v>47</v>
      </c>
      <c r="K7" s="20">
        <v>77</v>
      </c>
      <c r="L7" s="20">
        <v>115</v>
      </c>
      <c r="M7" s="20">
        <v>97</v>
      </c>
      <c r="N7" s="25">
        <f>SUM(B7:M7)</f>
        <v>957</v>
      </c>
      <c r="O7" s="26">
        <f t="shared" si="0"/>
        <v>79.75</v>
      </c>
    </row>
    <row r="8" spans="1:15" x14ac:dyDescent="0.3">
      <c r="A8" s="27" t="s">
        <v>18</v>
      </c>
      <c r="B8" s="23">
        <f>SUM(B4:B7)</f>
        <v>159</v>
      </c>
      <c r="C8" s="23">
        <f>SUM(C4:C7)</f>
        <v>282</v>
      </c>
      <c r="D8" s="23">
        <f>SUM(D4:D7)</f>
        <v>287</v>
      </c>
      <c r="E8" s="23">
        <f>SUM(E4:E7)</f>
        <v>360</v>
      </c>
      <c r="F8" s="23">
        <f>SUM(F4:F7)</f>
        <v>245</v>
      </c>
      <c r="G8" s="23">
        <f t="shared" ref="G8:M8" si="1">SUM(G4:G7)</f>
        <v>296</v>
      </c>
      <c r="H8" s="23">
        <f t="shared" si="1"/>
        <v>452</v>
      </c>
      <c r="I8" s="23">
        <f t="shared" si="1"/>
        <v>343</v>
      </c>
      <c r="J8" s="23">
        <f t="shared" si="1"/>
        <v>288</v>
      </c>
      <c r="K8" s="23">
        <f t="shared" si="1"/>
        <v>308</v>
      </c>
      <c r="L8" s="23">
        <f t="shared" si="1"/>
        <v>367</v>
      </c>
      <c r="M8" s="23">
        <f t="shared" si="1"/>
        <v>538</v>
      </c>
    </row>
    <row r="9" spans="1:15" x14ac:dyDescent="0.3">
      <c r="A9" s="27" t="s">
        <v>19</v>
      </c>
      <c r="B9" s="28">
        <f>AVERAGE(B4:B7)</f>
        <v>39.75</v>
      </c>
      <c r="C9" s="28">
        <f>AVERAGE(C4:C7)</f>
        <v>70.5</v>
      </c>
      <c r="D9" s="28">
        <f>AVERAGE(D4:D7)</f>
        <v>71.75</v>
      </c>
      <c r="E9" s="28">
        <f t="shared" ref="E9:M9" si="2">AVERAGE(E4:E7)</f>
        <v>90</v>
      </c>
      <c r="F9" s="28">
        <f t="shared" si="2"/>
        <v>61.25</v>
      </c>
      <c r="G9" s="28">
        <f t="shared" si="2"/>
        <v>74</v>
      </c>
      <c r="H9" s="28">
        <f t="shared" si="2"/>
        <v>113</v>
      </c>
      <c r="I9" s="28">
        <f t="shared" si="2"/>
        <v>85.75</v>
      </c>
      <c r="J9" s="28">
        <f t="shared" si="2"/>
        <v>72</v>
      </c>
      <c r="K9" s="28">
        <f t="shared" si="2"/>
        <v>77</v>
      </c>
      <c r="L9" s="28">
        <f t="shared" si="2"/>
        <v>91.75</v>
      </c>
      <c r="M9" s="28">
        <f t="shared" si="2"/>
        <v>134.5</v>
      </c>
    </row>
    <row r="12" spans="1:15" x14ac:dyDescent="0.3">
      <c r="A12" s="43" t="s">
        <v>20</v>
      </c>
      <c r="B12" s="43"/>
    </row>
    <row r="14" spans="1:15" s="31" customFormat="1" ht="28.8" x14ac:dyDescent="0.3">
      <c r="A14" s="29" t="s">
        <v>21</v>
      </c>
      <c r="B14" s="30">
        <f>SUM(N4:N7)</f>
        <v>3925</v>
      </c>
    </row>
    <row r="15" spans="1:15" s="31" customFormat="1" ht="28.8" x14ac:dyDescent="0.3">
      <c r="A15" s="29" t="s">
        <v>22</v>
      </c>
      <c r="B15" s="32">
        <f>AVERAGE(O4:O7)</f>
        <v>81.770833333333329</v>
      </c>
    </row>
    <row r="16" spans="1:15" s="31" customFormat="1" ht="28.8" x14ac:dyDescent="0.3">
      <c r="A16" s="29" t="s">
        <v>23</v>
      </c>
      <c r="B16" s="30">
        <f>MAX(N4:N7)</f>
        <v>1059</v>
      </c>
      <c r="C16" s="44" t="s">
        <v>25</v>
      </c>
    </row>
    <row r="17" spans="1:3" ht="28.8" x14ac:dyDescent="0.3">
      <c r="A17" s="29" t="s">
        <v>24</v>
      </c>
      <c r="B17" s="33">
        <f>MIN(N4:N7)</f>
        <v>888</v>
      </c>
      <c r="C17" s="44"/>
    </row>
    <row r="18" spans="1:3" ht="28.8" x14ac:dyDescent="0.3">
      <c r="A18" s="29" t="s">
        <v>23</v>
      </c>
      <c r="B18" s="30">
        <f>MAX(B8:M8)</f>
        <v>538</v>
      </c>
      <c r="C18" s="45" t="s">
        <v>26</v>
      </c>
    </row>
    <row r="19" spans="1:3" ht="28.8" x14ac:dyDescent="0.3">
      <c r="A19" s="29" t="s">
        <v>24</v>
      </c>
      <c r="B19" s="33">
        <f>MIN(B8:M8)</f>
        <v>159</v>
      </c>
      <c r="C19" s="45"/>
    </row>
    <row r="20" spans="1:3" ht="55.95" customHeight="1" x14ac:dyDescent="0.3">
      <c r="A20" s="29" t="s">
        <v>27</v>
      </c>
      <c r="B20" s="33">
        <f>MODE(B4:M7)</f>
        <v>89</v>
      </c>
    </row>
  </sheetData>
  <sheetProtection algorithmName="SHA-512" hashValue="zDXxbo9w16L/QoIz0cVSjrcelLkf5VCcaUQORySfm0zMI5ykzIEU0i3zD4us+QSC8/ehsUd43uDa6pe/CntlDw==" saltValue="iplBXe6AY1CzcXKpNctp+Q==" spinCount="100000" sheet="1" objects="1" scenarios="1"/>
  <mergeCells count="3">
    <mergeCell ref="A12:B12"/>
    <mergeCell ref="C16:C17"/>
    <mergeCell ref="C18:C19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CC523-188F-4510-8D99-31634F2C6906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showGridLines="0" zoomScale="90" zoomScaleNormal="90" workbookViewId="0">
      <selection activeCell="G14" sqref="G14"/>
    </sheetView>
  </sheetViews>
  <sheetFormatPr defaultColWidth="9.109375" defaultRowHeight="14.4" x14ac:dyDescent="0.3"/>
  <cols>
    <col min="1" max="1" width="17.109375" style="1" customWidth="1"/>
    <col min="2" max="2" width="11.6640625" style="1" bestFit="1" customWidth="1"/>
    <col min="3" max="13" width="9.109375" style="1"/>
    <col min="14" max="14" width="10" style="1" bestFit="1" customWidth="1"/>
    <col min="15" max="16384" width="9.109375" style="1"/>
  </cols>
  <sheetData>
    <row r="1" spans="1:15" ht="23.4" x14ac:dyDescent="0.45">
      <c r="A1" s="15" t="s">
        <v>0</v>
      </c>
    </row>
    <row r="3" spans="1:15" x14ac:dyDescent="0.3">
      <c r="A3" s="16" t="s">
        <v>1</v>
      </c>
      <c r="B3" s="47" t="s">
        <v>6</v>
      </c>
      <c r="C3" s="47" t="s">
        <v>7</v>
      </c>
      <c r="D3" s="47" t="s">
        <v>8</v>
      </c>
      <c r="E3" s="47" t="s">
        <v>9</v>
      </c>
      <c r="F3" s="47" t="s">
        <v>10</v>
      </c>
      <c r="G3" s="47" t="s">
        <v>11</v>
      </c>
      <c r="H3" s="47" t="s">
        <v>12</v>
      </c>
      <c r="I3" s="47" t="s">
        <v>13</v>
      </c>
      <c r="J3" s="47" t="s">
        <v>14</v>
      </c>
      <c r="K3" s="47" t="s">
        <v>15</v>
      </c>
      <c r="L3" s="47" t="s">
        <v>16</v>
      </c>
      <c r="M3" s="47" t="s">
        <v>17</v>
      </c>
      <c r="N3" s="18" t="s">
        <v>18</v>
      </c>
      <c r="O3" s="18" t="s">
        <v>19</v>
      </c>
    </row>
    <row r="4" spans="1:15" x14ac:dyDescent="0.3">
      <c r="A4" s="19" t="s">
        <v>2</v>
      </c>
      <c r="B4" s="48">
        <v>78</v>
      </c>
      <c r="C4" s="48">
        <v>89</v>
      </c>
      <c r="D4" s="48">
        <v>74</v>
      </c>
      <c r="E4" s="48">
        <v>104</v>
      </c>
      <c r="F4" s="48">
        <v>48</v>
      </c>
      <c r="G4" s="48">
        <v>89</v>
      </c>
      <c r="H4" s="48">
        <v>122</v>
      </c>
      <c r="I4" s="48">
        <v>72</v>
      </c>
      <c r="J4" s="48">
        <v>73</v>
      </c>
      <c r="K4" s="48">
        <v>84</v>
      </c>
      <c r="L4" s="48">
        <v>89</v>
      </c>
      <c r="M4" s="48">
        <v>155</v>
      </c>
      <c r="N4" s="35">
        <f>SUM(B4:M4)</f>
        <v>1077</v>
      </c>
      <c r="O4" s="22">
        <f>AVERAGE(B4:M4)</f>
        <v>89.75</v>
      </c>
    </row>
    <row r="5" spans="1:15" x14ac:dyDescent="0.3">
      <c r="A5" s="19" t="s">
        <v>3</v>
      </c>
      <c r="B5" s="48">
        <v>55</v>
      </c>
      <c r="C5" s="48">
        <v>47</v>
      </c>
      <c r="D5" s="48">
        <v>33</v>
      </c>
      <c r="E5" s="48">
        <v>125</v>
      </c>
      <c r="F5" s="48">
        <v>59</v>
      </c>
      <c r="G5" s="48">
        <v>92</v>
      </c>
      <c r="H5" s="48">
        <v>134</v>
      </c>
      <c r="I5" s="48">
        <v>94</v>
      </c>
      <c r="J5" s="48">
        <v>97</v>
      </c>
      <c r="K5" s="48">
        <v>80</v>
      </c>
      <c r="L5" s="48">
        <v>91</v>
      </c>
      <c r="M5" s="48">
        <v>174</v>
      </c>
      <c r="N5" s="36">
        <f>SUM(B5:M5)</f>
        <v>1081</v>
      </c>
      <c r="O5" s="24">
        <f t="shared" ref="O5:O7" si="0">AVERAGE(B5:M5)</f>
        <v>90.083333333333329</v>
      </c>
    </row>
    <row r="6" spans="1:15" x14ac:dyDescent="0.3">
      <c r="A6" s="19" t="s">
        <v>4</v>
      </c>
      <c r="B6" s="48">
        <v>77</v>
      </c>
      <c r="C6" s="48">
        <v>65</v>
      </c>
      <c r="D6" s="48">
        <v>68</v>
      </c>
      <c r="E6" s="48">
        <v>75</v>
      </c>
      <c r="F6" s="48">
        <v>72</v>
      </c>
      <c r="G6" s="48">
        <v>38</v>
      </c>
      <c r="H6" s="48">
        <v>111</v>
      </c>
      <c r="I6" s="48">
        <v>89</v>
      </c>
      <c r="J6" s="48">
        <v>71</v>
      </c>
      <c r="K6" s="48">
        <v>67</v>
      </c>
      <c r="L6" s="48">
        <v>72</v>
      </c>
      <c r="M6" s="48">
        <v>112</v>
      </c>
      <c r="N6" s="36">
        <f>SUM(B6:M6)</f>
        <v>917</v>
      </c>
      <c r="O6" s="24">
        <f t="shared" si="0"/>
        <v>76.416666666666671</v>
      </c>
    </row>
    <row r="7" spans="1:15" x14ac:dyDescent="0.3">
      <c r="A7" s="19" t="s">
        <v>5</v>
      </c>
      <c r="B7" s="48">
        <v>56</v>
      </c>
      <c r="C7" s="48">
        <v>81</v>
      </c>
      <c r="D7" s="48">
        <v>112</v>
      </c>
      <c r="E7" s="48">
        <v>56</v>
      </c>
      <c r="F7" s="48">
        <v>66</v>
      </c>
      <c r="G7" s="48">
        <v>77</v>
      </c>
      <c r="H7" s="48">
        <v>85</v>
      </c>
      <c r="I7" s="48">
        <v>88</v>
      </c>
      <c r="J7" s="48">
        <v>47</v>
      </c>
      <c r="K7" s="48">
        <v>77</v>
      </c>
      <c r="L7" s="48">
        <v>115</v>
      </c>
      <c r="M7" s="48">
        <v>97</v>
      </c>
      <c r="N7" s="37">
        <f>SUM(B7:M7)</f>
        <v>957</v>
      </c>
      <c r="O7" s="26">
        <f t="shared" si="0"/>
        <v>79.75</v>
      </c>
    </row>
    <row r="8" spans="1:15" x14ac:dyDescent="0.3">
      <c r="A8" s="27" t="s">
        <v>18</v>
      </c>
      <c r="B8" s="23">
        <f>SUM(B4:B7)</f>
        <v>266</v>
      </c>
      <c r="C8" s="23">
        <f>SUM(C4:C7)</f>
        <v>282</v>
      </c>
      <c r="D8" s="23">
        <f>SUM(D4:D7)</f>
        <v>287</v>
      </c>
      <c r="E8" s="23">
        <f>SUM(E4:E7)</f>
        <v>360</v>
      </c>
      <c r="F8" s="23">
        <f>SUM(F4:F7)</f>
        <v>245</v>
      </c>
      <c r="G8" s="23">
        <f t="shared" ref="G8:M8" si="1">SUM(G4:G7)</f>
        <v>296</v>
      </c>
      <c r="H8" s="23">
        <f t="shared" si="1"/>
        <v>452</v>
      </c>
      <c r="I8" s="23">
        <f t="shared" si="1"/>
        <v>343</v>
      </c>
      <c r="J8" s="23">
        <f t="shared" si="1"/>
        <v>288</v>
      </c>
      <c r="K8" s="23">
        <f t="shared" si="1"/>
        <v>308</v>
      </c>
      <c r="L8" s="23">
        <f t="shared" si="1"/>
        <v>367</v>
      </c>
      <c r="M8" s="23">
        <f t="shared" si="1"/>
        <v>538</v>
      </c>
    </row>
    <row r="9" spans="1:15" x14ac:dyDescent="0.3">
      <c r="A9" s="27" t="s">
        <v>19</v>
      </c>
      <c r="B9" s="28">
        <f>AVERAGE(B4:B7)</f>
        <v>66.5</v>
      </c>
      <c r="C9" s="28">
        <f>AVERAGE(C4:C7)</f>
        <v>70.5</v>
      </c>
      <c r="D9" s="28">
        <f>AVERAGE(D4:D7)</f>
        <v>71.75</v>
      </c>
      <c r="E9" s="28">
        <f t="shared" ref="E9:M9" si="2">AVERAGE(E4:E7)</f>
        <v>90</v>
      </c>
      <c r="F9" s="28">
        <f t="shared" si="2"/>
        <v>61.25</v>
      </c>
      <c r="G9" s="28">
        <f t="shared" si="2"/>
        <v>74</v>
      </c>
      <c r="H9" s="28">
        <f t="shared" si="2"/>
        <v>113</v>
      </c>
      <c r="I9" s="28">
        <f t="shared" si="2"/>
        <v>85.75</v>
      </c>
      <c r="J9" s="28">
        <f t="shared" si="2"/>
        <v>72</v>
      </c>
      <c r="K9" s="28">
        <f t="shared" si="2"/>
        <v>77</v>
      </c>
      <c r="L9" s="28">
        <f t="shared" si="2"/>
        <v>91.75</v>
      </c>
      <c r="M9" s="28">
        <f t="shared" si="2"/>
        <v>134.5</v>
      </c>
    </row>
    <row r="12" spans="1:15" x14ac:dyDescent="0.3">
      <c r="A12" s="43" t="s">
        <v>20</v>
      </c>
      <c r="B12" s="43"/>
    </row>
    <row r="14" spans="1:15" s="31" customFormat="1" ht="28.8" x14ac:dyDescent="0.3">
      <c r="A14" s="29" t="s">
        <v>21</v>
      </c>
      <c r="B14" s="30">
        <f>SUM(N4:N7)</f>
        <v>4032</v>
      </c>
    </row>
    <row r="15" spans="1:15" s="31" customFormat="1" ht="28.8" x14ac:dyDescent="0.3">
      <c r="A15" s="29" t="s">
        <v>22</v>
      </c>
      <c r="B15" s="32">
        <f>AVERAGE(O4:O7)</f>
        <v>84</v>
      </c>
    </row>
    <row r="16" spans="1:15" s="31" customFormat="1" ht="28.8" x14ac:dyDescent="0.3">
      <c r="A16" s="29" t="s">
        <v>23</v>
      </c>
      <c r="B16" s="30">
        <f>MAX(N4:N7)</f>
        <v>1081</v>
      </c>
      <c r="C16" s="44" t="s">
        <v>25</v>
      </c>
    </row>
    <row r="17" spans="1:3" ht="28.8" x14ac:dyDescent="0.3">
      <c r="A17" s="29" t="s">
        <v>24</v>
      </c>
      <c r="B17" s="33">
        <f>MIN(N4:N7)</f>
        <v>917</v>
      </c>
      <c r="C17" s="44"/>
    </row>
    <row r="18" spans="1:3" ht="28.8" x14ac:dyDescent="0.3">
      <c r="A18" s="29" t="s">
        <v>23</v>
      </c>
      <c r="B18" s="30">
        <f>MAX(B8:M8)</f>
        <v>538</v>
      </c>
      <c r="C18" s="45" t="s">
        <v>26</v>
      </c>
    </row>
    <row r="19" spans="1:3" ht="28.8" x14ac:dyDescent="0.3">
      <c r="A19" s="29" t="s">
        <v>24</v>
      </c>
      <c r="B19" s="33">
        <f>MIN(B8:M8)</f>
        <v>245</v>
      </c>
      <c r="C19" s="45"/>
    </row>
    <row r="20" spans="1:3" ht="55.95" customHeight="1" x14ac:dyDescent="0.3">
      <c r="A20" s="29" t="s">
        <v>27</v>
      </c>
      <c r="B20" s="33">
        <f>MODE(B4:M7)</f>
        <v>89</v>
      </c>
    </row>
  </sheetData>
  <mergeCells count="3">
    <mergeCell ref="A12:B12"/>
    <mergeCell ref="C16:C17"/>
    <mergeCell ref="C18:C19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showGridLines="0" zoomScaleNormal="100" workbookViewId="0">
      <selection activeCell="E16" sqref="E16"/>
    </sheetView>
  </sheetViews>
  <sheetFormatPr defaultColWidth="8.88671875" defaultRowHeight="14.4" x14ac:dyDescent="0.3"/>
  <cols>
    <col min="1" max="1" width="11.33203125" style="1" customWidth="1"/>
    <col min="2" max="2" width="20.5546875" style="1" customWidth="1"/>
    <col min="3" max="3" width="16.5546875" style="1" customWidth="1"/>
    <col min="4" max="4" width="12.5546875" style="1" bestFit="1" customWidth="1"/>
    <col min="5" max="5" width="17.88671875" style="1" customWidth="1"/>
    <col min="6" max="6" width="13.6640625" style="1" customWidth="1"/>
    <col min="7" max="7" width="8.88671875" style="1"/>
    <col min="8" max="8" width="15.44140625" style="1" customWidth="1"/>
    <col min="9" max="9" width="13.5546875" style="1" customWidth="1"/>
    <col min="10" max="16384" width="8.88671875" style="1"/>
  </cols>
  <sheetData>
    <row r="1" spans="1:9" x14ac:dyDescent="0.3">
      <c r="A1" s="46" t="s">
        <v>31</v>
      </c>
      <c r="B1" s="46"/>
      <c r="C1" s="46"/>
      <c r="D1" s="46"/>
      <c r="E1" s="46"/>
    </row>
    <row r="3" spans="1:9" x14ac:dyDescent="0.3">
      <c r="A3" s="2" t="s">
        <v>30</v>
      </c>
      <c r="B3" s="38">
        <f ca="1">TODAY()</f>
        <v>44721</v>
      </c>
    </row>
    <row r="5" spans="1:9" s="6" customFormat="1" ht="28.8" x14ac:dyDescent="0.3">
      <c r="A5" s="3" t="s">
        <v>32</v>
      </c>
      <c r="B5" s="4" t="s">
        <v>33</v>
      </c>
      <c r="C5" s="4" t="s">
        <v>50</v>
      </c>
      <c r="D5" s="4" t="s">
        <v>34</v>
      </c>
      <c r="E5" s="4" t="s">
        <v>35</v>
      </c>
      <c r="F5" s="5" t="s">
        <v>36</v>
      </c>
      <c r="H5" s="4" t="s">
        <v>50</v>
      </c>
      <c r="I5" s="4" t="s">
        <v>42</v>
      </c>
    </row>
    <row r="6" spans="1:9" x14ac:dyDescent="0.3">
      <c r="A6" s="7">
        <v>1234</v>
      </c>
      <c r="B6" s="8" t="s">
        <v>28</v>
      </c>
      <c r="C6" s="8" t="s">
        <v>51</v>
      </c>
      <c r="D6" s="9">
        <v>41131</v>
      </c>
      <c r="E6" s="10">
        <v>2500</v>
      </c>
      <c r="F6" s="39">
        <f ca="1">INT(($B$3-D6)/365.25)</f>
        <v>9</v>
      </c>
      <c r="H6" s="8" t="s">
        <v>51</v>
      </c>
      <c r="I6" s="10">
        <f t="shared" ref="I6:I9" si="0">SUMIF(C6:C13,H6,E6:E13)</f>
        <v>2500</v>
      </c>
    </row>
    <row r="7" spans="1:9" x14ac:dyDescent="0.3">
      <c r="A7" s="7">
        <v>5201</v>
      </c>
      <c r="B7" s="8" t="s">
        <v>37</v>
      </c>
      <c r="C7" s="8" t="s">
        <v>52</v>
      </c>
      <c r="D7" s="9">
        <v>41774</v>
      </c>
      <c r="E7" s="10">
        <v>3200</v>
      </c>
      <c r="F7" s="39">
        <f t="shared" ref="F7:F13" ca="1" si="1">INT(($B$3-D7)/365.25)</f>
        <v>8</v>
      </c>
      <c r="H7" s="8" t="s">
        <v>52</v>
      </c>
      <c r="I7" s="10">
        <f t="shared" si="0"/>
        <v>4720</v>
      </c>
    </row>
    <row r="8" spans="1:9" x14ac:dyDescent="0.3">
      <c r="A8" s="7">
        <v>2145</v>
      </c>
      <c r="B8" s="8" t="s">
        <v>29</v>
      </c>
      <c r="C8" s="8" t="s">
        <v>52</v>
      </c>
      <c r="D8" s="9">
        <v>43580</v>
      </c>
      <c r="E8" s="10">
        <v>1520</v>
      </c>
      <c r="F8" s="39">
        <f t="shared" ca="1" si="1"/>
        <v>3</v>
      </c>
      <c r="H8" s="8" t="s">
        <v>53</v>
      </c>
      <c r="I8" s="10">
        <f t="shared" si="0"/>
        <v>10057.380000000001</v>
      </c>
    </row>
    <row r="9" spans="1:9" x14ac:dyDescent="0.3">
      <c r="A9" s="7">
        <v>6655</v>
      </c>
      <c r="B9" s="8" t="s">
        <v>49</v>
      </c>
      <c r="C9" s="8" t="s">
        <v>53</v>
      </c>
      <c r="D9" s="9">
        <v>43580</v>
      </c>
      <c r="E9" s="10">
        <v>4857.38</v>
      </c>
      <c r="F9" s="39">
        <f t="shared" ca="1" si="1"/>
        <v>3</v>
      </c>
      <c r="H9" s="12" t="s">
        <v>54</v>
      </c>
      <c r="I9" s="14">
        <f t="shared" si="0"/>
        <v>7950</v>
      </c>
    </row>
    <row r="10" spans="1:9" x14ac:dyDescent="0.3">
      <c r="A10" s="7">
        <v>2233</v>
      </c>
      <c r="B10" s="8" t="s">
        <v>48</v>
      </c>
      <c r="C10" s="8" t="s">
        <v>53</v>
      </c>
      <c r="D10" s="9">
        <v>43580</v>
      </c>
      <c r="E10" s="10">
        <v>5200</v>
      </c>
      <c r="F10" s="39">
        <f t="shared" ca="1" si="1"/>
        <v>3</v>
      </c>
    </row>
    <row r="11" spans="1:9" x14ac:dyDescent="0.3">
      <c r="A11" s="7">
        <v>6034</v>
      </c>
      <c r="B11" s="8" t="s">
        <v>38</v>
      </c>
      <c r="C11" s="8" t="s">
        <v>54</v>
      </c>
      <c r="D11" s="9">
        <v>42160</v>
      </c>
      <c r="E11" s="10">
        <v>4000</v>
      </c>
      <c r="F11" s="39">
        <f t="shared" ca="1" si="1"/>
        <v>7</v>
      </c>
    </row>
    <row r="12" spans="1:9" x14ac:dyDescent="0.3">
      <c r="A12" s="7">
        <v>7158</v>
      </c>
      <c r="B12" s="8" t="s">
        <v>39</v>
      </c>
      <c r="C12" s="8" t="s">
        <v>54</v>
      </c>
      <c r="D12" s="9">
        <v>43018</v>
      </c>
      <c r="E12" s="10">
        <v>2100</v>
      </c>
      <c r="F12" s="39">
        <f t="shared" ca="1" si="1"/>
        <v>4</v>
      </c>
    </row>
    <row r="13" spans="1:9" x14ac:dyDescent="0.3">
      <c r="A13" s="11">
        <v>9274</v>
      </c>
      <c r="B13" s="12" t="s">
        <v>40</v>
      </c>
      <c r="C13" s="12" t="s">
        <v>54</v>
      </c>
      <c r="D13" s="13">
        <v>43028</v>
      </c>
      <c r="E13" s="14">
        <v>1850</v>
      </c>
      <c r="F13" s="40">
        <f t="shared" ca="1" si="1"/>
        <v>4</v>
      </c>
    </row>
    <row r="15" spans="1:9" x14ac:dyDescent="0.3">
      <c r="B15" s="1" t="s">
        <v>47</v>
      </c>
      <c r="C15" s="34">
        <f>COUNTA(A6:A13)</f>
        <v>8</v>
      </c>
    </row>
    <row r="16" spans="1:9" x14ac:dyDescent="0.3">
      <c r="B16" s="1" t="s">
        <v>41</v>
      </c>
      <c r="C16" s="41">
        <f>AVERAGE(E6:E13)</f>
        <v>3153.4225000000001</v>
      </c>
    </row>
    <row r="17" spans="2:3" x14ac:dyDescent="0.3">
      <c r="B17" s="1" t="s">
        <v>42</v>
      </c>
      <c r="C17" s="41">
        <f>SUM(E6:E13)</f>
        <v>25227.38</v>
      </c>
    </row>
    <row r="18" spans="2:3" x14ac:dyDescent="0.3">
      <c r="B18" s="1" t="s">
        <v>43</v>
      </c>
      <c r="C18" s="41">
        <f>MAX(E6:E13)</f>
        <v>5200</v>
      </c>
    </row>
    <row r="19" spans="2:3" x14ac:dyDescent="0.3">
      <c r="B19" s="1" t="s">
        <v>44</v>
      </c>
      <c r="C19" s="41">
        <f>MIN(E6:E13)</f>
        <v>1520</v>
      </c>
    </row>
    <row r="20" spans="2:3" x14ac:dyDescent="0.3">
      <c r="B20" s="1" t="s">
        <v>45</v>
      </c>
      <c r="C20" s="42">
        <f>MAX(D6:D13)</f>
        <v>43580</v>
      </c>
    </row>
    <row r="21" spans="2:3" x14ac:dyDescent="0.3">
      <c r="B21" s="1" t="s">
        <v>46</v>
      </c>
      <c r="C21" s="42">
        <f>MIN(D6:D13)</f>
        <v>41131</v>
      </c>
    </row>
  </sheetData>
  <sheetProtection insertRows="0" deleteRows="0" sort="0" autoFilter="0"/>
  <mergeCells count="1">
    <mergeCell ref="A1:E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A705-3089-4FE8-8554-D240A0D46030}">
  <dimension ref="A1"/>
  <sheetViews>
    <sheetView workbookViewId="0">
      <selection activeCell="A3" sqref="A3"/>
    </sheetView>
  </sheetViews>
  <sheetFormatPr defaultRowHeight="14.4" x14ac:dyDescent="0.3"/>
  <sheetData>
    <row r="1" spans="1:1" x14ac:dyDescent="0.3"/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Atendimentos</vt:lpstr>
      <vt:lpstr>Planilha1</vt:lpstr>
      <vt:lpstr>Atendimentos (2)</vt:lpstr>
      <vt:lpstr>Funcionários</vt:lpstr>
      <vt:lpstr>Aula 14 proteger planilha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 DE ALMEIDA MONTEIRO JUNIOR</dc:creator>
  <cp:lastModifiedBy>João Lucas Silveira Joao</cp:lastModifiedBy>
  <dcterms:created xsi:type="dcterms:W3CDTF">2019-04-24T11:36:19Z</dcterms:created>
  <dcterms:modified xsi:type="dcterms:W3CDTF">2022-06-09T22:09:59Z</dcterms:modified>
</cp:coreProperties>
</file>