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5.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6.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7.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8.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9.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20.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1.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2.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3.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4.xml" ContentType="application/vnd.openxmlformats-officedocument.spreadsheetml.table+xml"/>
  <Override PartName="/xl/tables/table25.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6.xml" ContentType="application/vnd.openxmlformats-officedocument.spreadsheetml.table+xml"/>
  <Override PartName="/xl/tables/table27.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30.xml" ContentType="application/vnd.openxmlformats-officedocument.spreadsheetml.table+xml"/>
  <Override PartName="/xl/worksheets/sheet25.xml" ContentType="application/vnd.openxmlformats-officedocument.spreadsheetml.worksheet+xml"/>
  <Override PartName="/xl/drawings/drawing25.xml" ContentType="application/vnd.openxmlformats-officedocument.drawing+xml"/>
  <Override PartName="/xl/tables/table31.xml" ContentType="application/vnd.openxmlformats-officedocument.spreadsheetml.table+xml"/>
  <Override PartName="/xl/worksheets/sheet26.xml" ContentType="application/vnd.openxmlformats-officedocument.spreadsheetml.worksheet+xml"/>
  <Override PartName="/xl/drawings/drawing26.xml" ContentType="application/vnd.openxmlformats-officedocument.drawing+xml"/>
  <Override PartName="/xl/tables/table32.xml" ContentType="application/vnd.openxmlformats-officedocument.spreadsheetml.table+xml"/>
  <Override PartName="/xl/worksheets/sheet27.xml" ContentType="application/vnd.openxmlformats-officedocument.spreadsheetml.worksheet+xml"/>
  <Override PartName="/xl/drawings/drawing27.xml" ContentType="application/vnd.openxmlformats-officedocument.drawing+xml"/>
  <Override PartName="/xl/tables/table33.xml" ContentType="application/vnd.openxmlformats-officedocument.spreadsheetml.table+xml"/>
  <Override PartName="/xl/worksheets/sheet28.xml" ContentType="application/vnd.openxmlformats-officedocument.spreadsheetml.worksheet+xml"/>
  <Override PartName="/xl/drawings/drawing28.xml" ContentType="application/vnd.openxmlformats-officedocument.drawing+xml"/>
  <Override PartName="/xl/tables/table3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ntents" sheetId="1" state="visible" r:id="rId1"/>
    <sheet name="Notes" sheetId="2" state="visible" r:id="rId2"/>
    <sheet name="Table 1" sheetId="3" state="visible" r:id="rId3"/>
    <sheet name="Table 2" sheetId="4" state="visible" r:id="rId4"/>
    <sheet name="Table 3" sheetId="5" state="visible" r:id="rId5"/>
    <sheet name="Table 4" sheetId="6" state="visible" r:id="rId6"/>
    <sheet name="Table 5" sheetId="7" state="visible" r:id="rId7"/>
    <sheet name="Table 6" sheetId="8" state="visible" r:id="rId8"/>
    <sheet name="Table 7" sheetId="9" state="visible" r:id="rId9"/>
    <sheet name="Table 8" sheetId="10" state="visible" r:id="rId10"/>
    <sheet name="Table 9" sheetId="11" state="visible" r:id="rId11"/>
    <sheet name="Table 10" sheetId="12" state="visible" r:id="rId12"/>
    <sheet name="Table 11" sheetId="13" state="visible" r:id="rId13"/>
    <sheet name="Table 12" sheetId="14" state="visible" r:id="rId14"/>
    <sheet name="Table 13" sheetId="15" state="visible" r:id="rId15"/>
    <sheet name="Table 14" sheetId="16" state="visible" r:id="rId16"/>
    <sheet name="Table 15" sheetId="17" state="visible" r:id="rId17"/>
    <sheet name="Table 16" sheetId="18" state="visible" r:id="rId18"/>
    <sheet name="Table 17" sheetId="19" state="visible" r:id="rId19"/>
    <sheet name="Table 18" sheetId="20" state="visible" r:id="rId20"/>
    <sheet name="Table 19" sheetId="21" state="visible" r:id="rId21"/>
    <sheet name="Table 20" sheetId="22" state="visible" r:id="rId22"/>
    <sheet name="Table 21" sheetId="23" state="visible" r:id="rId23"/>
    <sheet name="Table 22" sheetId="24" state="visible" r:id="rId24"/>
    <sheet name="Table 23" sheetId="25" state="visible" r:id="rId25"/>
    <sheet name="Table 24" sheetId="26" state="visible" r:id="rId26"/>
    <sheet name="Table 25" sheetId="27" state="visible" r:id="rId27"/>
    <sheet name="Table 26" sheetId="28" state="visible" r:id="rId28"/>
  </sheets>
</workbook>
</file>

<file path=xl/sharedStrings.xml><?xml version="1.0" encoding="utf-8"?>
<sst xmlns="http://schemas.openxmlformats.org/spreadsheetml/2006/main" count="1143" uniqueCount="1143">
  <si>
    <t xml:space="preserve">Adult Disability Payment to April 2024</t>
  </si>
  <si>
    <t xml:space="preserve">Table of Contents</t>
  </si>
  <si>
    <t xml:space="preserve">Table Number</t>
  </si>
  <si>
    <t xml:space="preserve">Description</t>
  </si>
  <si>
    <t xml:space="preserve">Adult Disability Payment New Applicants - Application numbers and initial decisions by month</t>
  </si>
  <si>
    <t xml:space="preserve">Adult Disability Payment New Applicants - Initial awards by award type</t>
  </si>
  <si>
    <t xml:space="preserve">Adult Disability Payment New Applicants - Initial Daily Living awards by level</t>
  </si>
  <si>
    <t xml:space="preserve">Adult Disability Payment New Applicants - Initial Mobility awards by level</t>
  </si>
  <si>
    <t xml:space="preserve">Adult Disability Payment New Applicants - Application numbers and initial decisions by disability condition</t>
  </si>
  <si>
    <t xml:space="preserve">Applications for Adult Disability Payment by channel by month</t>
  </si>
  <si>
    <t xml:space="preserve">Applications for Adult Disability Payment by age to 30 April 2024</t>
  </si>
  <si>
    <t xml:space="preserve">Applications and Initial decisions for Adult Disability Payment by Local Authority to 30 April 2024</t>
  </si>
  <si>
    <t xml:space="preserve">Number of Decisions by Processing Time</t>
  </si>
  <si>
    <t xml:space="preserve">Number of Special Rules Decisions by Processing Time</t>
  </si>
  <si>
    <t xml:space="preserve">Adult Disability Payment Payments</t>
  </si>
  <si>
    <t xml:space="preserve">Adult Disability Payments by Local Authority to 30 April 2024</t>
  </si>
  <si>
    <t xml:space="preserve">Number of individual Adult Disability Payment clients paid by financial year</t>
  </si>
  <si>
    <t xml:space="preserve">Caseload for Adult Disability Payment by month and financial year</t>
  </si>
  <si>
    <t xml:space="preserve">Caseload for Adult Disability Payment by Daily Living award level</t>
  </si>
  <si>
    <t xml:space="preserve">Caseload for Adult Disability Payment by Mobility award level</t>
  </si>
  <si>
    <t xml:space="preserve">Caseload for Adult Disability Payment by Daily Living and Mobility award levels</t>
  </si>
  <si>
    <t xml:space="preserve">Caseload for Adult Disability Payment by age at 30 April 2024</t>
  </si>
  <si>
    <t xml:space="preserve">Caseload for Adult Disability Payment by Disability Condition and Award Type at April 2024</t>
  </si>
  <si>
    <t xml:space="preserve">Caseload for Adult Disability Payment by Disability Condition and Daily Living Award Level at March 2024</t>
  </si>
  <si>
    <t xml:space="preserve">Caseload for Adult Disability Payment by Disability Condition and Mobility Award Level at April 2024</t>
  </si>
  <si>
    <t xml:space="preserve">Number of adults in receipt of Adult Disability Payment (caseload) by special rules status at 30 April 2024</t>
  </si>
  <si>
    <t xml:space="preserve">Caseload for Adult Disability Payment by Duration on caseload at 30 April 2024</t>
  </si>
  <si>
    <t xml:space="preserve">Caseload for Adult Disability Payment by Local Authority at 30 April 2024</t>
  </si>
  <si>
    <t xml:space="preserve">Re-determinations for Adult Disability Payment</t>
  </si>
  <si>
    <t xml:space="preserve">Appeals for Adult Disability Payment</t>
  </si>
  <si>
    <t xml:space="preserve">List of notes</t>
  </si>
  <si>
    <t xml:space="preserve">This worksheet displays 1 table</t>
  </si>
  <si>
    <t xml:space="preserve">The notes within this table are referred to in other worksheets of this workbook.</t>
  </si>
  <si>
    <t xml:space="preserve">Note number</t>
  </si>
  <si>
    <t xml:space="preserve">Note text</t>
  </si>
  <si>
    <t xml:space="preserve">[note 1]</t>
  </si>
  <si>
    <t xml:space="preserve">Figures are rounded for disclosure control and may not sum due to rounding.</t>
  </si>
  <si>
    <t xml:space="preserve">[note 2]</t>
  </si>
  <si>
    <t xml:space="preserve">From 21 March 2022, new applications were taken for Adult Disability Payment people who lived in the pilot areas of Dundee City, Na h-Eileanan Siar and Perth and Kinross. The pilot expanded to include Angus, North Lanarkshire and South Lanarkshire on 20 June 2022. It further expanded to include Fife, City of Aberdeen, Aberdeenshire, Moray, North Ayrshire, East Ayrshire and South Ayrshire on 25 July 2022, before launching nationally to all remaining local authorities on 29 August 2022.</t>
  </si>
  <si>
    <t xml:space="preserve">[note 3]</t>
  </si>
  <si>
    <t xml:space="preserve">March 2022 only includes the days from March 21 to 31.</t>
  </si>
  <si>
    <t xml:space="preserve">[note 4]</t>
  </si>
  <si>
    <t xml:space="preserve">Part 1 applications registered data is presented by month part 1 application was registered.</t>
  </si>
  <si>
    <t xml:space="preserve">[note 5]</t>
  </si>
  <si>
    <t xml:space="preserve">Part 2 applications received data is presented by month part 2 application was received.</t>
  </si>
  <si>
    <t xml:space="preserve">[note 6]</t>
  </si>
  <si>
    <t xml:space="preserve">The total part 2 applications received does not include a small number of applications that do not have a part 2 application date but that have been processed with a decision associated with them. This is because  withdrawals and denials do not always require the second part of the application to be submitted, for example where an application is from outside of Scotland.</t>
  </si>
  <si>
    <t xml:space="preserve">[note 7]</t>
  </si>
  <si>
    <t xml:space="preserve">Processed applications are those where a decision has been made to authorise or deny, or the application is withdrawn by the applicant.</t>
  </si>
  <si>
    <t xml:space="preserve">[note 8]</t>
  </si>
  <si>
    <t xml:space="preserve">Applications processed data is presented by the month of initial decision rather than month the application was received.</t>
  </si>
  <si>
    <t xml:space="preserve">[note 9]</t>
  </si>
  <si>
    <t xml:space="preserve">Definition of 'initial decisions' - comprising of initial awards following completion of a Adult Disability Payment application.</t>
  </si>
  <si>
    <t xml:space="preserve">[note 10]</t>
  </si>
  <si>
    <t xml:space="preserve">[c] indicates that figures are suppressed for disclosure control.</t>
  </si>
  <si>
    <t xml:space="preserve">[note 11]</t>
  </si>
  <si>
    <t xml:space="preserve">Initial award data is presented by the month of decision rather than month the application was received.</t>
  </si>
  <si>
    <t xml:space="preserve">[note 12]</t>
  </si>
  <si>
    <t xml:space="preserve">Due to a small number of applications which are authorised but which have no initial award for daily living or mobility totals will not sum.</t>
  </si>
  <si>
    <t xml:space="preserve">[note 13]</t>
  </si>
  <si>
    <t xml:space="preserve">Definition of 'initial Daily Living awards'  - comprising of initial Daily Living award levels following completion of a Adult Disability Payment application.</t>
  </si>
  <si>
    <t xml:space="preserve">[note 14]</t>
  </si>
  <si>
    <t xml:space="preserve">Definition of 'initial Mobility awards'  - comprising of initial Mobility award levels following completion of a Adult Disability Payment application.</t>
  </si>
  <si>
    <t xml:space="preserve">[note 15]</t>
  </si>
  <si>
    <t xml:space="preserve">Channel relates to how part 1 of the application were registered.</t>
  </si>
  <si>
    <t xml:space="preserve">[note 16]</t>
  </si>
  <si>
    <t xml:space="preserve">The category 'Paper applications' now includes figures for applications received by a combined paper part 1 and part 2, as well as those received by separate paper part 1 and part 2 applications. Previously ‘Combined Application Form’ was presented separately and included those applications for which part 1 and part 2 were provided at the same time.</t>
  </si>
  <si>
    <t xml:space="preserve">[note 17]</t>
  </si>
  <si>
    <t xml:space="preserve">Other channel includes aggregated figures for Local delivery, In Person and Transferred from DWP</t>
  </si>
  <si>
    <t xml:space="preserve">[note 18]</t>
  </si>
  <si>
    <t xml:space="preserve">The age that is used in this table is based on the age of the person when part 1 of the application was received.</t>
  </si>
  <si>
    <t xml:space="preserve">[note 19]</t>
  </si>
  <si>
    <t xml:space="preserve">Other includes applications where postcodes did not match to local authority data. Reasons for this may include a) an error in the postcode b) postcode is for a property within a new development and therefore does not link to Local Authority data yet.</t>
  </si>
  <si>
    <t xml:space="preserve">[note 20]</t>
  </si>
  <si>
    <t xml:space="preserve">Processing time data is presented by the month of decision rather than month the application was received.</t>
  </si>
  <si>
    <t xml:space="preserve">[note 21]</t>
  </si>
  <si>
    <t xml:space="preserve">Processing time is calculated in working days, and public holidays are excluded, even if applications were processed by staff working overtime on these days. Processing time is only calculated for applications that were decided by 30 April 2024.</t>
  </si>
  <si>
    <t xml:space="preserve">[note 22]</t>
  </si>
  <si>
    <t xml:space="preserve">Processing times for applicants applying under the special rules for terminal illness have not been included due to not requiring a part 2 date.</t>
  </si>
  <si>
    <t xml:space="preserve">[note 23]</t>
  </si>
  <si>
    <t xml:space="preserve">A number of applications where part 1 was registered that had a decision but did not possess a part 2 application date were excluded from this analysis as processing time could not be calculated.</t>
  </si>
  <si>
    <t xml:space="preserve">[note 24]</t>
  </si>
  <si>
    <t xml:space="preserve">As a result of note 22 the number of applications in the processing times table is lower than the number of applications shown as processed in other tables.</t>
  </si>
  <si>
    <t xml:space="preserve">[note 25]</t>
  </si>
  <si>
    <t xml:space="preserve">Applications that have a re-determination request have been excluded.</t>
  </si>
  <si>
    <t xml:space="preserve">[note 26]</t>
  </si>
  <si>
    <t xml:space="preserve">Results with a negative processing time were excluded as erroneous.</t>
  </si>
  <si>
    <t xml:space="preserve">[note 27]</t>
  </si>
  <si>
    <t xml:space="preserve">Median average has been used. The median is the middle value of an ordered dataset, or the point at which half of the values are higher and half of the values are lower.</t>
  </si>
  <si>
    <t xml:space="preserve">[note 28]</t>
  </si>
  <si>
    <t xml:space="preserve">Payments are issued once applications are processed and a decision is made to authorise the application. Data is presented by the month of a payment being issued rather than month the application was received or the month of decision. Payments are only presented that have been issued by 30 April 2024.</t>
  </si>
  <si>
    <t xml:space="preserve">[note 29]</t>
  </si>
  <si>
    <t xml:space="preserve">The total number of payments made is calculated using a payments extract. This extract counts each component of a Adult Disability Payment (e.g. Daily Living and Mobility) as individual payments. It also counts multiple payments made to a client in the same month as separate payments. This could happen for a client where payments are being backdated to the start of their entitlement period (e.g. one Daily Living payment for current entitled month, and one Daily Living payment backdate to entitlement start date).</t>
  </si>
  <si>
    <t xml:space="preserve">[note 30]</t>
  </si>
  <si>
    <t xml:space="preserve">The caseload measure counts an individual only once.</t>
  </si>
  <si>
    <t xml:space="preserve">[note 31]</t>
  </si>
  <si>
    <t xml:space="preserve">The age that is used in this table is based on the age the person would be on the last day of the specific caseload period.</t>
  </si>
  <si>
    <t xml:space="preserve">[note 32]</t>
  </si>
  <si>
    <t xml:space="preserve">Number of re-determinations received includes only those that have been requested by 30 April 2024.</t>
  </si>
  <si>
    <t xml:space="preserve">[note 33]</t>
  </si>
  <si>
    <t xml:space="preserve">Number of re-determinations completed includes only those with a re-determination decision date by 30 April 2024.</t>
  </si>
  <si>
    <t xml:space="preserve">[note 34]</t>
  </si>
  <si>
    <t xml:space="preserve">The percentage closed within 56 working days is only calculated for re-determinations that were disallowed, allowed, or partially allowed - this figure excludes re-determinations that were invalid.</t>
  </si>
  <si>
    <t xml:space="preserve">[note 35]</t>
  </si>
  <si>
    <t xml:space="preserve">Financial Year 2021 - 2022 includes the months March 2022; Financial Year 2024 - 2025 only includes April 2024.</t>
  </si>
  <si>
    <t xml:space="preserve">[note 36]</t>
  </si>
  <si>
    <t xml:space="preserve">A case transfer is a DWP client who has had their award transferred over to Adult Disability Payment.</t>
  </si>
  <si>
    <t xml:space="preserve">[note 37]</t>
  </si>
  <si>
    <t xml:space="preserve">A small number of payments which could not be matched to the core extract have been excluded from the New Applicants, Case Transfer and Local Authority breakdowns</t>
  </si>
  <si>
    <t xml:space="preserve">[note 38]</t>
  </si>
  <si>
    <t xml:space="preserve">Payments for Short Term Assistance are not included in this table</t>
  </si>
  <si>
    <t xml:space="preserve">[note 39]</t>
  </si>
  <si>
    <t xml:space="preserve">'Other' includes payments where postcodes did not match to local authority data. Reasons for this may include a) an error in the postcode b) postcode is for a property within a new development and therefore does not link to Local Authority data yet.</t>
  </si>
  <si>
    <t xml:space="preserve">[note 40]</t>
  </si>
  <si>
    <t xml:space="preserve">The caseload presented in the ADP tables is based on a true point-in-time on the last day of each month to calculate the caseload of that month.</t>
  </si>
  <si>
    <t xml:space="preserve">[note 41]</t>
  </si>
  <si>
    <t xml:space="preserve">Figures exclude withdrawn and invalid appeals.</t>
  </si>
  <si>
    <t xml:space="preserve">[note 42]</t>
  </si>
  <si>
    <t xml:space="preserve">Number of appeals received includes only those that have been requested by 30 April 2024.</t>
  </si>
  <si>
    <t xml:space="preserve">[note 43]</t>
  </si>
  <si>
    <t xml:space="preserve">Data is presented by the month of decision rather than month the appeal was received.</t>
  </si>
  <si>
    <t xml:space="preserve">[note 44]</t>
  </si>
  <si>
    <t xml:space="preserve">Number of appeal hearings taking place includes only those with a decision date by 30 April 2024.</t>
  </si>
  <si>
    <t xml:space="preserve">[note 45]</t>
  </si>
  <si>
    <t xml:space="preserve">Upheld means upheld in the applicant's favour.</t>
  </si>
  <si>
    <t xml:space="preserve">[note 46]</t>
  </si>
  <si>
    <t xml:space="preserve">The months prior to November 2022 were excluded as there were no appeals requested or taking place during those months.</t>
  </si>
  <si>
    <t xml:space="preserve">[note 47]</t>
  </si>
  <si>
    <t xml:space="preserve">Financial Year 2022 - 2023 includes the months from November 2022 to March 2023. Financial Year 2024 - 2025 only includes April 2024.</t>
  </si>
  <si>
    <t xml:space="preserve">[note 48]</t>
  </si>
  <si>
    <t xml:space="preserve">Codes for Special Purposes (U00-U85)' includes Covid 19 and related symptoms</t>
  </si>
  <si>
    <t xml:space="preserve">[note 49]</t>
  </si>
  <si>
    <t xml:space="preserve">'Special Codes DWP' includes codes used by the DWP including TIL (terminally ill), TBD (to be determined), NII() and NSI()</t>
  </si>
  <si>
    <t xml:space="preserve">[note 50]</t>
  </si>
  <si>
    <t xml:space="preserve">'Unknown' includes a small number of cases that are in the caseload where the Primary Disabling Condition is not recorded</t>
  </si>
  <si>
    <t xml:space="preserve">[note 51]</t>
  </si>
  <si>
    <t xml:space="preserve">A small number of cases could not be assigned to a daily living award level and are not included in this table, therefore totals may not sum.</t>
  </si>
  <si>
    <t xml:space="preserve">[note 52]</t>
  </si>
  <si>
    <t xml:space="preserve">This is a derived statistic calculated based on identifying all cases who are in receipt of, or have been approved for, a payment in the caseload period, even if they have not been paid yet.  For more information, see the background note of the accompanying publication document.</t>
  </si>
  <si>
    <t xml:space="preserve">[note 53]</t>
  </si>
  <si>
    <t xml:space="preserve">In order to identify caseload numbers by award level, the caseload extract was linked to an award level extract. For more information, see the background note of the accompanying publication document.</t>
  </si>
  <si>
    <t xml:space="preserve">[note 54]</t>
  </si>
  <si>
    <t xml:space="preserve">The transitional low rate WADLA is a transitional rate for clients transferred from Working Age Disability Living Allowance to Adult Disability Payment </t>
  </si>
  <si>
    <t xml:space="preserve">[note 55]</t>
  </si>
  <si>
    <t xml:space="preserve">SRTI Application form or Part 1 only can refer to cases where an SRTI application form has been received or cases where only part 1 of the normal application form has been received</t>
  </si>
  <si>
    <t xml:space="preserve">[note 56]</t>
  </si>
  <si>
    <t xml:space="preserve">Social Security Scotland aims to process SRTI applications within 7 working days of the receipt of both a completed application form and a BASRiS form or equivalent</t>
  </si>
  <si>
    <t xml:space="preserve">[note 57]</t>
  </si>
  <si>
    <t xml:space="preserve">There can be delays in processing SRTI applications if there is a delay in receiving the BASRiS form or equivalent confirming the eligibility under the special rules</t>
  </si>
  <si>
    <t xml:space="preserve">[note 58]</t>
  </si>
  <si>
    <t xml:space="preserve">Duration on caseload only counts the time spent on the Adult Disability Payment caseload</t>
  </si>
  <si>
    <t xml:space="preserve">[note 59]</t>
  </si>
  <si>
    <t xml:space="preserve">A small number of cases could not be assigned to a Daily Living or Mobility award level therefore totals may not sum.</t>
  </si>
  <si>
    <t xml:space="preserve">[note 60]</t>
  </si>
  <si>
    <t xml:space="preserve">Improvements have been made to the way that we identify the date of the first part of the application being submitted for paper applications. This has led to revisions in the number of part 1 applications in most months.</t>
  </si>
  <si>
    <t xml:space="preserve">[note 61]</t>
  </si>
  <si>
    <t xml:space="preserve">Due to a data issue we do not have information on redeterminations or appeals outcomes from April 20 2024. This includes some outcomes which were recorded after April 20 and backdated to previous months.</t>
  </si>
  <si>
    <t xml:space="preserve">Adult Disability Payment New Applicants - Application numbers and initial decisions by month [note 1] [note 2] [note 3] [note 4] [note 5] [note 6] [note 7] [note 8] [note 9] [note 10] [note 60]</t>
  </si>
  <si>
    <t xml:space="preserve">This worksheet contains 1 table.</t>
  </si>
  <si>
    <t xml:space="preserve">Banded rows are used in this table. To remove them, highlight the table, go to the Design tab and uncheck the banded rows box.</t>
  </si>
  <si>
    <t xml:space="preserve">Notes are located below the table beginning in cell A38 and in the notes sheet of this document.</t>
  </si>
  <si>
    <t xml:space="preserve">Some rows between tables are left blank in this sheet to improve readability.</t>
  </si>
  <si>
    <t xml:space="preserve">Month</t>
  </si>
  <si>
    <t xml:space="preserve">Total part 1 applications registered</t>
  </si>
  <si>
    <t xml:space="preserve">Percentage of total part 1 applications registered</t>
  </si>
  <si>
    <t xml:space="preserve">Total part 2 applications received</t>
  </si>
  <si>
    <t xml:space="preserve">Percentage of total part 2 applications received</t>
  </si>
  <si>
    <t xml:space="preserve">Total applications processed</t>
  </si>
  <si>
    <t xml:space="preserve">Authorised applications</t>
  </si>
  <si>
    <t xml:space="preserve">Denied applications</t>
  </si>
  <si>
    <t xml:space="preserve">Withdrawn applications</t>
  </si>
  <si>
    <t xml:space="preserve">Percentage of processed applications authorised</t>
  </si>
  <si>
    <t xml:space="preserve">Percentage of processed applications denied</t>
  </si>
  <si>
    <t xml:space="preserve">Percentage of processed applications withdrawn </t>
  </si>
  <si>
    <t xml:space="preserve">Total</t>
  </si>
  <si>
    <t xml:space="preserve">March 2022</t>
  </si>
  <si>
    <t xml:space="preserve">April 2022</t>
  </si>
  <si>
    <t xml:space="preserve">May 2022</t>
  </si>
  <si>
    <t xml:space="preserve">June 2022</t>
  </si>
  <si>
    <t xml:space="preserve">July 2022</t>
  </si>
  <si>
    <t xml:space="preserve">August 2022</t>
  </si>
  <si>
    <t xml:space="preserve">September 2022</t>
  </si>
  <si>
    <t xml:space="preserve">October 2022</t>
  </si>
  <si>
    <t xml:space="preserve">November 2022</t>
  </si>
  <si>
    <t xml:space="preserve">December 2022</t>
  </si>
  <si>
    <t xml:space="preserve">January 2023</t>
  </si>
  <si>
    <t xml:space="preserve">February 2023</t>
  </si>
  <si>
    <t xml:space="preserve">March 2023</t>
  </si>
  <si>
    <t xml:space="preserve">April 2023</t>
  </si>
  <si>
    <t xml:space="preserve">May 2023</t>
  </si>
  <si>
    <t xml:space="preserve">June 2023</t>
  </si>
  <si>
    <t xml:space="preserve">July 2023</t>
  </si>
  <si>
    <t xml:space="preserve">August 2023</t>
  </si>
  <si>
    <t xml:space="preserve">September 2023</t>
  </si>
  <si>
    <t xml:space="preserve">October 2023</t>
  </si>
  <si>
    <t xml:space="preserve">November 2023</t>
  </si>
  <si>
    <t xml:space="preserve">December 2023</t>
  </si>
  <si>
    <t xml:space="preserve">January 2024</t>
  </si>
  <si>
    <t xml:space="preserve">February 2024</t>
  </si>
  <si>
    <t xml:space="preserve">March 2024</t>
  </si>
  <si>
    <t xml:space="preserve">April 2024</t>
  </si>
  <si>
    <t xml:space="preserve">Financial Year 2021-2022</t>
  </si>
  <si>
    <t xml:space="preserve">Financial Year 2022-2023</t>
  </si>
  <si>
    <t xml:space="preserve">Financial Year 2023-2024</t>
  </si>
  <si>
    <t xml:space="preserve">Financial Year 2024-2025</t>
  </si>
  <si>
    <t xml:space="preserve">Adult Disability Payment New Applicants - Initial awards by award type [note 1] [note 2] [note 3] [note 10] [note 11] [note 12]</t>
  </si>
  <si>
    <t xml:space="preserve">Daily Living only</t>
  </si>
  <si>
    <t xml:space="preserve">Mobility only</t>
  </si>
  <si>
    <t xml:space="preserve">Both Daily Living and Mobility</t>
  </si>
  <si>
    <t xml:space="preserve">Percentage receiving Daily Living only</t>
  </si>
  <si>
    <t xml:space="preserve">Percentage receiving Mobility only</t>
  </si>
  <si>
    <t xml:space="preserve">Percentage receiving Both Daily Living and Mobility</t>
  </si>
  <si>
    <t xml:space="preserve">Financial Year 2021-22</t>
  </si>
  <si>
    <t xml:space="preserve">Financial Year 2022-23</t>
  </si>
  <si>
    <t xml:space="preserve">Financial Year 2023-24</t>
  </si>
  <si>
    <t xml:space="preserve">Financial Year 2024-25</t>
  </si>
  <si>
    <t xml:space="preserve">[c]</t>
  </si>
  <si>
    <t xml:space="preserve">Adult Disability Payment New Applicants - Initial Daily Living awards by level [note 1] [note 2] [note 3] [note 10] [note 11] [note 13]</t>
  </si>
  <si>
    <t xml:space="preserve">Enhanced</t>
  </si>
  <si>
    <t xml:space="preserve">Standard </t>
  </si>
  <si>
    <t xml:space="preserve">Percentage Enhanced</t>
  </si>
  <si>
    <t xml:space="preserve">Percentage Standard</t>
  </si>
  <si>
    <t xml:space="preserve">Adult Disability Payment New Applicants - Initial Mobility awards by level [note 1] [note 2] [note 3] [note 10] [note 11] [note 14]</t>
  </si>
  <si>
    <t xml:space="preserve">Adult Disability Payment New Applicants - Application numbers and initial decisions by disability condition [note 1] [note 7] [note 9] [note 10] [note 48] [note 49] [note 60]</t>
  </si>
  <si>
    <t xml:space="preserve">Notes are located below the table beginning in cell A30 and in the notes sheet of this document.</t>
  </si>
  <si>
    <t xml:space="preserve">Certain Infectious and Parasitic Diseases (A00-B99)</t>
  </si>
  <si>
    <t xml:space="preserve">Neoplasms (C00-D48)</t>
  </si>
  <si>
    <t xml:space="preserve">Diseases of the Blood and Blood forming organs and certain diseases involving the immune mechanism (D50-D99)</t>
  </si>
  <si>
    <t xml:space="preserve">Endocrine and Nutritional and Metabolic Diseases (E00-E90)</t>
  </si>
  <si>
    <t xml:space="preserve">Mental and Behavioural Disorders (F00-F99)</t>
  </si>
  <si>
    <t xml:space="preserve">Diseases of the Nervous System (G00-G99)</t>
  </si>
  <si>
    <t xml:space="preserve">Diseases of the Eye and Adnexa (H00-H59)</t>
  </si>
  <si>
    <t xml:space="preserve">Diseases of the Ear and Mastoid Process (H60-H95)</t>
  </si>
  <si>
    <t xml:space="preserve">Diseases of the Circulatory System (I00-I99)</t>
  </si>
  <si>
    <t xml:space="preserve">Diseases of the Respiratory System (J00-J99)</t>
  </si>
  <si>
    <t xml:space="preserve">Diseases of the Digestive System (K00-K93)</t>
  </si>
  <si>
    <t xml:space="preserve">Diseases of the Skin and Subcutaneous System (L00-L99)</t>
  </si>
  <si>
    <t xml:space="preserve">Diseases of the Musculoskeletal System and Connective Tissue (M00-M99)</t>
  </si>
  <si>
    <t xml:space="preserve">Diseases of the Genitourinary System (N00-N99)</t>
  </si>
  <si>
    <t xml:space="preserve">Certain Conditions Originating in the Perinatal Period (P00-P96)</t>
  </si>
  <si>
    <t xml:space="preserve">Congential Malformations Deformations and Chromosonal Abnormalities (Q00-Q99)</t>
  </si>
  <si>
    <t xml:space="preserve">Symptoms Signs and Abnormal Clinical and Laboratory findings not elsewhere classified (R00-R99)</t>
  </si>
  <si>
    <t xml:space="preserve">Injury Poisoning and certain other consequences of external causes (S00-T98)</t>
  </si>
  <si>
    <t xml:space="preserve">Factors Influencing Health Status and Contact with Health Services (Z00-Z99)</t>
  </si>
  <si>
    <t xml:space="preserve">Codes for Special Purposes (U00-U85)</t>
  </si>
  <si>
    <t xml:space="preserve">Special Codes DWP</t>
  </si>
  <si>
    <t xml:space="preserve">Unknown</t>
  </si>
  <si>
    <t xml:space="preserve">Applications for Adult Disability Payment by channel by month [note 1] [note 2] [note 3] [note 10] [note 15] [note 16] [note 17] [note 60]</t>
  </si>
  <si>
    <t xml:space="preserve">Total </t>
  </si>
  <si>
    <t xml:space="preserve">Online applications </t>
  </si>
  <si>
    <t xml:space="preserve">Phone applications </t>
  </si>
  <si>
    <t xml:space="preserve">Paper applications</t>
  </si>
  <si>
    <t xml:space="preserve">Other channel</t>
  </si>
  <si>
    <t xml:space="preserve">Percentage of online applications </t>
  </si>
  <si>
    <t xml:space="preserve">Percentage of phone applications</t>
  </si>
  <si>
    <t xml:space="preserve">Percentage of paper applications</t>
  </si>
  <si>
    <t xml:space="preserve">Percentage of other channel</t>
  </si>
  <si>
    <t xml:space="preserve">Applications for Adult Disability Payment by age to 30 April 2024 [note 1] [note 2] [note 3] [note 10] [note 18] [note 60]</t>
  </si>
  <si>
    <t xml:space="preserve">Notes are located below the table beginning in cell A17 and in the notes sheet of this document.</t>
  </si>
  <si>
    <t xml:space="preserve">Age Band</t>
  </si>
  <si>
    <t xml:space="preserve">Authorised applications </t>
  </si>
  <si>
    <t xml:space="preserve">Denied applications </t>
  </si>
  <si>
    <t xml:space="preserve">Withdrawn applications </t>
  </si>
  <si>
    <t xml:space="preserve">0-15</t>
  </si>
  <si>
    <t xml:space="preserve">16-18</t>
  </si>
  <si>
    <t xml:space="preserve">19-24</t>
  </si>
  <si>
    <t xml:space="preserve">25-34</t>
  </si>
  <si>
    <t xml:space="preserve">35-44</t>
  </si>
  <si>
    <t xml:space="preserve">45-54</t>
  </si>
  <si>
    <t xml:space="preserve">55-64</t>
  </si>
  <si>
    <t xml:space="preserve">65+</t>
  </si>
  <si>
    <t xml:space="preserve">Applications and Initial decisions for Adult Disability Payment by Local Authority to 30 April 2024 [note 1] [note 2] [note 7] [note 9] [note 10] [note 19] [note 60]</t>
  </si>
  <si>
    <t xml:space="preserve">Notes are located below the table beginning in cell A41 and in the notes sheet of this document.</t>
  </si>
  <si>
    <t xml:space="preserve">Local authority</t>
  </si>
  <si>
    <t xml:space="preserve">Aberdeen City</t>
  </si>
  <si>
    <t xml:space="preserve">Aberdeenshire</t>
  </si>
  <si>
    <t xml:space="preserve">Angus</t>
  </si>
  <si>
    <t xml:space="preserve">Argyll &amp; Bute</t>
  </si>
  <si>
    <t xml:space="preserve">Clackmannanshire</t>
  </si>
  <si>
    <t xml:space="preserve">Dumfries &amp; Galloway</t>
  </si>
  <si>
    <t xml:space="preserve">Dundee City</t>
  </si>
  <si>
    <t xml:space="preserve">East Ayrshire</t>
  </si>
  <si>
    <t xml:space="preserve">East Dunbartonshire</t>
  </si>
  <si>
    <t xml:space="preserve">East Lothian</t>
  </si>
  <si>
    <t xml:space="preserve">East Renfrewshire</t>
  </si>
  <si>
    <t xml:space="preserve">Edinburgh, City of</t>
  </si>
  <si>
    <t xml:space="preserve">Falkirk</t>
  </si>
  <si>
    <t xml:space="preserve">Fife</t>
  </si>
  <si>
    <t xml:space="preserve">Glasgow City</t>
  </si>
  <si>
    <t xml:space="preserve">Highland</t>
  </si>
  <si>
    <t xml:space="preserve">Inverclyde</t>
  </si>
  <si>
    <t xml:space="preserve">Midlothian</t>
  </si>
  <si>
    <t xml:space="preserve">Moray</t>
  </si>
  <si>
    <t xml:space="preserve">Na h-Eileanan Siar</t>
  </si>
  <si>
    <t xml:space="preserve">North Ayrshire</t>
  </si>
  <si>
    <t xml:space="preserve">North Lanarkshire</t>
  </si>
  <si>
    <t xml:space="preserve">Orkney Islands</t>
  </si>
  <si>
    <t xml:space="preserve">Perth &amp;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</si>
  <si>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</si>
  <si>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</si>
  <si>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</si>
  <si>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</si>
  <si>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</si>
  <si>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</si>
  <si>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</si>
  <si>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</si>
  <si>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Other</t>
  </si>
  <si>
    <t xml:space="preserve">Number of Decisions by Processing Time [note 1] [note 2] [note 10] [note 20] [note 21] [note 22] [note 23] [note 24] [note 25] [note 26] [note 27]</t>
  </si>
  <si>
    <t xml:space="preserve">This worksheet contains 2 tables.</t>
  </si>
  <si>
    <t xml:space="preserve">Banded rows are used in these tables. To remove them, highlight the table, go to the Design tab and uncheck the banded rows box.</t>
  </si>
  <si>
    <t xml:space="preserve">Notes are located below the tables beginning in cell A74 and in the notes sheet of this document.</t>
  </si>
  <si>
    <t xml:space="preserve">Processing Time by Month</t>
  </si>
  <si>
    <t xml:space="preserve">Total applications processed where a part 2 application date is available</t>
  </si>
  <si>
    <t xml:space="preserve">Part 2 Applications processed in  0 20  working days</t>
  </si>
  <si>
    <t xml:space="preserve">Part 2 Applications processed in  21 40  working days</t>
  </si>
  <si>
    <t xml:space="preserve">Part 2 Applications processed in  41 60  working days</t>
  </si>
  <si>
    <t xml:space="preserve">Part 2 Applications processed in  61 80  working days</t>
  </si>
  <si>
    <t xml:space="preserve">Part 2 Applications processed in  81 100  working days</t>
  </si>
  <si>
    <t xml:space="preserve">Part 2 Applications processed in  101 120  working days</t>
  </si>
  <si>
    <t xml:space="preserve">Part 2 Applications processed in  121 140  working days</t>
  </si>
  <si>
    <t xml:space="preserve">Part 2 Applications processed in  141 or more  working days</t>
  </si>
  <si>
    <t xml:space="preserve">Median Average Processing Time from part 2 in working days</t>
  </si>
  <si>
    <t xml:space="preserve">78</t>
  </si>
  <si>
    <t xml:space="preserve">Percentage of Total Applications Processed</t>
  </si>
  <si>
    <t xml:space="preserve">Not Applicable</t>
  </si>
  <si>
    <t xml:space="preserve">3</t>
  </si>
  <si>
    <t xml:space="preserve">7</t>
  </si>
  <si>
    <t xml:space="preserve">30</t>
  </si>
  <si>
    <t xml:space="preserve">40</t>
  </si>
  <si>
    <t xml:space="preserve">43</t>
  </si>
  <si>
    <t xml:space="preserve">44</t>
  </si>
  <si>
    <t xml:space="preserve">53</t>
  </si>
  <si>
    <t xml:space="preserve">58</t>
  </si>
  <si>
    <t xml:space="preserve">66</t>
  </si>
  <si>
    <t xml:space="preserve">76</t>
  </si>
  <si>
    <t xml:space="preserve">85</t>
  </si>
  <si>
    <t xml:space="preserve">93</t>
  </si>
  <si>
    <t xml:space="preserve">96</t>
  </si>
  <si>
    <t xml:space="preserve">90</t>
  </si>
  <si>
    <t xml:space="preserve">94</t>
  </si>
  <si>
    <t xml:space="preserve">83</t>
  </si>
  <si>
    <t xml:space="preserve">74</t>
  </si>
  <si>
    <t xml:space="preserve">64</t>
  </si>
  <si>
    <t xml:space="preserve">59</t>
  </si>
  <si>
    <t xml:space="preserve">54</t>
  </si>
  <si>
    <t xml:space="preserve">49</t>
  </si>
  <si>
    <t xml:space="preserve">80</t>
  </si>
  <si>
    <t xml:space="preserve">Table 9a: Number of Decisions by Processing Time</t>
  </si>
  <si>
    <t xml:space="preserve">Processing time by month</t>
  </si>
  <si>
    <t xml:space="preserve">Proportion of applications processed within  20 working days  within 1 month </t>
  </si>
  <si>
    <t xml:space="preserve">Proportion of applications processed within  40 working days  within 2 months </t>
  </si>
  <si>
    <t xml:space="preserve">Proportion of applications processed within  60 working days  within 3 months </t>
  </si>
  <si>
    <t xml:space="preserve">Proportion of applications processed within  80 working days   within 4 months </t>
  </si>
  <si>
    <t xml:space="preserve">Proportion of applications processed within  100 working days   within 5 months </t>
  </si>
  <si>
    <t xml:space="preserve">Proportion of applications processed within  120 working days   within 6 months </t>
  </si>
  <si>
    <t xml:space="preserve">Proportion of applications processed within  140 working days   within 7 months </t>
  </si>
  <si>
    <t xml:space="preserve">Proportion of applications processed in  141 or more  working days </t>
  </si>
  <si>
    <t xml:space="preserve">Table 9b: Proportion of decisions completed within each time band</t>
  </si>
  <si>
    <t xml:space="preserve">Number of Special Rules Decisions by Processing Time [note 1] [note 2] [note 10] [note 20] [note 21] [note 25] [note 26] [note 27] [note 55] [note 56] [note 57]</t>
  </si>
  <si>
    <t xml:space="preserve">Notes are located below the table beginning in cell A43 and in the notes sheet of this document.</t>
  </si>
  <si>
    <t xml:space="preserve">Median Average Processing Time in working days</t>
  </si>
  <si>
    <t xml:space="preserve">SRTI Application form or Part 1 only</t>
  </si>
  <si>
    <t xml:space="preserve">With Part 2</t>
  </si>
  <si>
    <t xml:space="preserve">SRTI Application form or Part 1 only percentage</t>
  </si>
  <si>
    <t xml:space="preserve">With Part 2 Percentage</t>
  </si>
  <si>
    <t xml:space="preserve">5</t>
  </si>
  <si>
    <t xml:space="preserve">4</t>
  </si>
  <si>
    <t xml:space="preserve">2</t>
  </si>
  <si>
    <t xml:space="preserve">Adult Disability Payment Payments [note 1] [note 2] [note 10] [note 28] [note 29] [note 37] [note 38]</t>
  </si>
  <si>
    <t xml:space="preserve">Notes are located below the table beginning in cell A100 and in the notes sheet of this document.</t>
  </si>
  <si>
    <t xml:space="preserve">Type of Client</t>
  </si>
  <si>
    <t xml:space="preserve">Total number of payments</t>
  </si>
  <si>
    <t xml:space="preserve">Number of Daily Living payments</t>
  </si>
  <si>
    <t xml:space="preserve">Number of Mobility payments</t>
  </si>
  <si>
    <t xml:space="preserve">Total value of payments</t>
  </si>
  <si>
    <t xml:space="preserve">Value of Daily Living payments</t>
  </si>
  <si>
    <t xml:space="preserve">Value of Mobility payments</t>
  </si>
  <si>
    <t xml:space="preserve">Percentage of Daily Living payments value</t>
  </si>
  <si>
    <t xml:space="preserve">Percentage of Mobility payments value</t>
  </si>
  <si>
    <t xml:space="preserve">Number of mobility payments which are for Accessible Vehicles and Equipment Scheme</t>
  </si>
  <si>
    <t xml:space="preserve">Value of mobility payments which are for Accessible Vehicles and Equipment Scheme</t>
  </si>
  <si>
    <t xml:space="preserve">All</t>
  </si>
  <si>
    <t xml:space="preserve">New Applicants</t>
  </si>
  <si>
    <t xml:space="preserve">Case Transfers</t>
  </si>
  <si>
    <t xml:space="preserve">Adult Disability Payments by Local Authority to 30 April 2024 [note 1] [note 2] [note 28] [note 37] [note 38] [note 39]</t>
  </si>
  <si>
    <t xml:space="preserve">Local Authority </t>
  </si>
  <si>
    <t xml:space="preserve">Total number  of payments</t>
  </si>
  <si>
    <t xml:space="preserve">Total value  of payments</t>
  </si>
  <si>
    <t xml:space="preserve">Percentage of  value of payments</t>
  </si>
  <si>
    <t xml:space="preserve">Number of individual Adult Disability Payment clients paid by financial year [note 1] [note 28] [note 35]</t>
  </si>
  <si>
    <t xml:space="preserve">Notes are located below the table beginning in cell A11 and in the notes sheet of this document.</t>
  </si>
  <si>
    <t xml:space="preserve">Year of Payment </t>
  </si>
  <si>
    <t xml:space="preserve">Number of individual clients paid </t>
  </si>
  <si>
    <t xml:space="preserve">All time</t>
  </si>
  <si>
    <t xml:space="preserve">Financial year 2022-2023</t>
  </si>
  <si>
    <t xml:space="preserve">Financial year 2023-2024</t>
  </si>
  <si>
    <t xml:space="preserve">Financial year 2024-2025</t>
  </si>
  <si>
    <t xml:space="preserve">Caseload for Adult Disability Payment by month and financial year [note 1] [note 10] [note 30] [note 36] [note 40] [note 52] [note 59]</t>
  </si>
  <si>
    <t xml:space="preserve">Notes are located below the table beginning in cell A85 and in the notes sheet of this document.</t>
  </si>
  <si>
    <t xml:space="preserve">Caseload</t>
  </si>
  <si>
    <t xml:space="preserve">Number in receipt of Daily Living award only</t>
  </si>
  <si>
    <t xml:space="preserve">Number in receipt of Mobility award only </t>
  </si>
  <si>
    <t xml:space="preserve">Number in receipt of both Daily Living and Mobility award</t>
  </si>
  <si>
    <t xml:space="preserve">Percent Daily Living award only </t>
  </si>
  <si>
    <t xml:space="preserve">Percent Mobility award only </t>
  </si>
  <si>
    <t xml:space="preserve">Percent both Daily Living and Mobility award</t>
  </si>
  <si>
    <t xml:space="preserve">Number in receipt of Mobility award who receive Accessible Vehicles and Equipment payment</t>
  </si>
  <si>
    <t xml:space="preserve">Proportion in receipt of Mobility award who receive Accessible Vehicles and Equipment payment</t>
  </si>
  <si>
    <t xml:space="preserve">Caseload for Adult Disability Payment by Daily Living award level [note 1] [note 40] [note 51] [note 52] [note 53] [note 54]</t>
  </si>
  <si>
    <t xml:space="preserve">Number on Enhanced Daily Living </t>
  </si>
  <si>
    <t xml:space="preserve">Number on Standard Daily Living</t>
  </si>
  <si>
    <t xml:space="preserve">Number on transitional Daily Living</t>
  </si>
  <si>
    <t xml:space="preserve">Number not awarded</t>
  </si>
  <si>
    <t xml:space="preserve">Percent Enhanced Daily Living </t>
  </si>
  <si>
    <t xml:space="preserve">Percentage Standard Daily Living</t>
  </si>
  <si>
    <t xml:space="preserve">Percentage transitional Daily Living </t>
  </si>
  <si>
    <t xml:space="preserve">Percentage not awarded</t>
  </si>
  <si>
    <t xml:space="preserve">Caseload for Adult Disability Payment by Mobility award level [note 1] [note 40] [note 51] [note 52] [note 53]</t>
  </si>
  <si>
    <t xml:space="preserve">Number on Enhanced Mobility</t>
  </si>
  <si>
    <t xml:space="preserve">Number on Standard Mobility</t>
  </si>
  <si>
    <t xml:space="preserve">Percent Enhanced Mobility</t>
  </si>
  <si>
    <t xml:space="preserve">Percentage Standard Mobility</t>
  </si>
  <si>
    <t xml:space="preserve">Caseload for Adult Disability Payment by Daily Living and Mobility award levels [note 1] [note 40] [note 51] [note 52] [note 53] [note 54] [note 59]</t>
  </si>
  <si>
    <t xml:space="preserve">Notes are located below the table beginning in cell A86 and in the notes sheet of this document.</t>
  </si>
  <si>
    <t xml:space="preserve">Caseload    </t>
  </si>
  <si>
    <t xml:space="preserve">Mobility Enhanced</t>
  </si>
  <si>
    <t xml:space="preserve">Mobility Enhanced 1</t>
  </si>
  <si>
    <t xml:space="preserve">Mobility Enhanced 2</t>
  </si>
  <si>
    <t xml:space="preserve">Mobility Enhanced 3</t>
  </si>
  <si>
    <t xml:space="preserve">Mobility Standard</t>
  </si>
  <si>
    <t xml:space="preserve">Mobility Standard 1</t>
  </si>
  <si>
    <t xml:space="preserve">Mobility Standard 2</t>
  </si>
  <si>
    <t xml:space="preserve">Mobility Standard 3</t>
  </si>
  <si>
    <t xml:space="preserve">Mobility Not Awarded</t>
  </si>
  <si>
    <t xml:space="preserve">Mobility Not Awarded 1</t>
  </si>
  <si>
    <t xml:space="preserve">Mobility Not Awarded 2</t>
  </si>
  <si>
    <t xml:space="preserve">Caseload
   </t>
  </si>
  <si>
    <t xml:space="preserve">Daily Living Enhanced</t>
  </si>
  <si>
    <t xml:space="preserve">Daily Living Standard</t>
  </si>
  <si>
    <t xml:space="preserve">Daily Living Transitional </t>
  </si>
  <si>
    <t xml:space="preserve">Daily Living Not Awarded</t>
  </si>
  <si>
    <t xml:space="preserve">Daily Living Transitional  </t>
  </si>
  <si>
    <t xml:space="preserve">0</t>
  </si>
  <si>
    <t xml:space="preserve">-1</t>
  </si>
  <si>
    <t xml:space="preserve">25</t>
  </si>
  <si>
    <t xml:space="preserve">20</t>
  </si>
  <si>
    <t xml:space="preserve">55</t>
  </si>
  <si>
    <t xml:space="preserve">10</t>
  </si>
  <si>
    <t xml:space="preserve">230</t>
  </si>
  <si>
    <t xml:space="preserve">100</t>
  </si>
  <si>
    <t xml:space="preserve">35</t>
  </si>
  <si>
    <t xml:space="preserve">15</t>
  </si>
  <si>
    <t xml:space="preserve">510</t>
  </si>
  <si>
    <t xml:space="preserve">210</t>
  </si>
  <si>
    <t xml:space="preserve">1190</t>
  </si>
  <si>
    <t xml:space="preserve">500</t>
  </si>
  <si>
    <t xml:space="preserve">165</t>
  </si>
  <si>
    <t xml:space="preserve">115</t>
  </si>
  <si>
    <t xml:space="preserve">135</t>
  </si>
  <si>
    <t xml:space="preserve">2355</t>
  </si>
  <si>
    <t xml:space="preserve">1145</t>
  </si>
  <si>
    <t xml:space="preserve">280</t>
  </si>
  <si>
    <t xml:space="preserve">185</t>
  </si>
  <si>
    <t xml:space="preserve">195</t>
  </si>
  <si>
    <t xml:space="preserve">265</t>
  </si>
  <si>
    <t xml:space="preserve">3915</t>
  </si>
  <si>
    <t xml:space="preserve">1745</t>
  </si>
  <si>
    <t xml:space="preserve">255</t>
  </si>
  <si>
    <t xml:space="preserve">470</t>
  </si>
  <si>
    <t xml:space="preserve">345</t>
  </si>
  <si>
    <t xml:space="preserve">330</t>
  </si>
  <si>
    <t xml:space="preserve">6805</t>
  </si>
  <si>
    <t xml:space="preserve">2845</t>
  </si>
  <si>
    <t xml:space="preserve">480</t>
  </si>
  <si>
    <t xml:space="preserve">145</t>
  </si>
  <si>
    <t xml:space="preserve">805</t>
  </si>
  <si>
    <t xml:space="preserve">700</t>
  </si>
  <si>
    <t xml:space="preserve">320</t>
  </si>
  <si>
    <t xml:space="preserve">565</t>
  </si>
  <si>
    <t xml:space="preserve">950</t>
  </si>
  <si>
    <t xml:space="preserve">14120</t>
  </si>
  <si>
    <t xml:space="preserve">4610</t>
  </si>
  <si>
    <t xml:space="preserve">1170</t>
  </si>
  <si>
    <t xml:space="preserve">1660</t>
  </si>
  <si>
    <t xml:space="preserve">1925</t>
  </si>
  <si>
    <t xml:space="preserve">580</t>
  </si>
  <si>
    <t xml:space="preserve">1120</t>
  </si>
  <si>
    <t xml:space="preserve">2710</t>
  </si>
  <si>
    <t xml:space="preserve">23680</t>
  </si>
  <si>
    <t xml:space="preserve">6615</t>
  </si>
  <si>
    <t xml:space="preserve">2110</t>
  </si>
  <si>
    <t xml:space="preserve">545</t>
  </si>
  <si>
    <t xml:space="preserve">2775</t>
  </si>
  <si>
    <t xml:space="preserve">3525</t>
  </si>
  <si>
    <t xml:space="preserve">945</t>
  </si>
  <si>
    <t xml:space="preserve">1945</t>
  </si>
  <si>
    <t xml:space="preserve">5140</t>
  </si>
  <si>
    <t xml:space="preserve">33320</t>
  </si>
  <si>
    <t xml:space="preserve">8620</t>
  </si>
  <si>
    <t xml:space="preserve">2970</t>
  </si>
  <si>
    <t xml:space="preserve">770</t>
  </si>
  <si>
    <t xml:space="preserve">5220</t>
  </si>
  <si>
    <t xml:space="preserve">1330</t>
  </si>
  <si>
    <t xml:space="preserve">2695</t>
  </si>
  <si>
    <t xml:space="preserve">7690</t>
  </si>
  <si>
    <t xml:space="preserve">45830</t>
  </si>
  <si>
    <t xml:space="preserve">11235</t>
  </si>
  <si>
    <t xml:space="preserve">4145</t>
  </si>
  <si>
    <t xml:space="preserve">1070</t>
  </si>
  <si>
    <t xml:space="preserve">5280</t>
  </si>
  <si>
    <t xml:space="preserve">7465</t>
  </si>
  <si>
    <t xml:space="preserve">50</t>
  </si>
  <si>
    <t xml:space="preserve">1760</t>
  </si>
  <si>
    <t xml:space="preserve">3665</t>
  </si>
  <si>
    <t xml:space="preserve">11045</t>
  </si>
  <si>
    <t xml:space="preserve">55585</t>
  </si>
  <si>
    <t xml:space="preserve">13205</t>
  </si>
  <si>
    <t xml:space="preserve">4955</t>
  </si>
  <si>
    <t xml:space="preserve">65</t>
  </si>
  <si>
    <t xml:space="preserve">1305</t>
  </si>
  <si>
    <t xml:space="preserve">6455</t>
  </si>
  <si>
    <t xml:space="preserve">9195</t>
  </si>
  <si>
    <t xml:space="preserve">60</t>
  </si>
  <si>
    <t xml:space="preserve">2140</t>
  </si>
  <si>
    <t xml:space="preserve">4450</t>
  </si>
  <si>
    <t xml:space="preserve">13685</t>
  </si>
  <si>
    <t xml:space="preserve">68030</t>
  </si>
  <si>
    <t xml:space="preserve">15635</t>
  </si>
  <si>
    <t xml:space="preserve">6090</t>
  </si>
  <si>
    <t xml:space="preserve">1565</t>
  </si>
  <si>
    <t xml:space="preserve">7950</t>
  </si>
  <si>
    <t xml:space="preserve">11455</t>
  </si>
  <si>
    <t xml:space="preserve">2645</t>
  </si>
  <si>
    <t xml:space="preserve">5440</t>
  </si>
  <si>
    <t xml:space="preserve">16985</t>
  </si>
  <si>
    <t xml:space="preserve">75</t>
  </si>
  <si>
    <t xml:space="preserve">81425</t>
  </si>
  <si>
    <t xml:space="preserve">18250</t>
  </si>
  <si>
    <t xml:space="preserve">7235</t>
  </si>
  <si>
    <t xml:space="preserve">1840</t>
  </si>
  <si>
    <t xml:space="preserve">9530</t>
  </si>
  <si>
    <t xml:space="preserve">13900</t>
  </si>
  <si>
    <t xml:space="preserve">3260</t>
  </si>
  <si>
    <t xml:space="preserve">6470</t>
  </si>
  <si>
    <t xml:space="preserve">20650</t>
  </si>
  <si>
    <t xml:space="preserve">93945</t>
  </si>
  <si>
    <t xml:space="preserve">20690</t>
  </si>
  <si>
    <t xml:space="preserve">8285</t>
  </si>
  <si>
    <t xml:space="preserve">2120</t>
  </si>
  <si>
    <t xml:space="preserve">10880</t>
  </si>
  <si>
    <t xml:space="preserve">16185</t>
  </si>
  <si>
    <t xml:space="preserve">120</t>
  </si>
  <si>
    <t xml:space="preserve">3740</t>
  </si>
  <si>
    <t xml:space="preserve">7490</t>
  </si>
  <si>
    <t xml:space="preserve">24230</t>
  </si>
  <si>
    <t xml:space="preserve">95</t>
  </si>
  <si>
    <t xml:space="preserve">107185</t>
  </si>
  <si>
    <t xml:space="preserve">23300</t>
  </si>
  <si>
    <t xml:space="preserve">9400</t>
  </si>
  <si>
    <t xml:space="preserve">2390</t>
  </si>
  <si>
    <t xml:space="preserve">12355</t>
  </si>
  <si>
    <t xml:space="preserve">18500</t>
  </si>
  <si>
    <t xml:space="preserve">130</t>
  </si>
  <si>
    <t xml:space="preserve">4280</t>
  </si>
  <si>
    <t xml:space="preserve">8535</t>
  </si>
  <si>
    <t xml:space="preserve">28050</t>
  </si>
  <si>
    <t xml:space="preserve">105</t>
  </si>
  <si>
    <t xml:space="preserve">122200</t>
  </si>
  <si>
    <t xml:space="preserve">26875</t>
  </si>
  <si>
    <t xml:space="preserve">10725</t>
  </si>
  <si>
    <t xml:space="preserve">140</t>
  </si>
  <si>
    <t xml:space="preserve">2660</t>
  </si>
  <si>
    <t xml:space="preserve">14000</t>
  </si>
  <si>
    <t xml:space="preserve">21205</t>
  </si>
  <si>
    <t xml:space="preserve">150</t>
  </si>
  <si>
    <t xml:space="preserve">4790</t>
  </si>
  <si>
    <t xml:space="preserve">9570</t>
  </si>
  <si>
    <t xml:space="preserve">31940</t>
  </si>
  <si>
    <t xml:space="preserve">137590</t>
  </si>
  <si>
    <t xml:space="preserve">30370</t>
  </si>
  <si>
    <t xml:space="preserve">12120</t>
  </si>
  <si>
    <t xml:space="preserve">2920</t>
  </si>
  <si>
    <t xml:space="preserve">15660</t>
  </si>
  <si>
    <t xml:space="preserve">23985</t>
  </si>
  <si>
    <t xml:space="preserve">5340</t>
  </si>
  <si>
    <t xml:space="preserve">10690</t>
  </si>
  <si>
    <t xml:space="preserve">36035</t>
  </si>
  <si>
    <t xml:space="preserve">153890</t>
  </si>
  <si>
    <t xml:space="preserve">34080</t>
  </si>
  <si>
    <t xml:space="preserve">13525</t>
  </si>
  <si>
    <t xml:space="preserve">155</t>
  </si>
  <si>
    <t xml:space="preserve">3155</t>
  </si>
  <si>
    <t xml:space="preserve">17410</t>
  </si>
  <si>
    <t xml:space="preserve">26920</t>
  </si>
  <si>
    <t xml:space="preserve">175</t>
  </si>
  <si>
    <t xml:space="preserve">5935</t>
  </si>
  <si>
    <t xml:space="preserve">11885</t>
  </si>
  <si>
    <t xml:space="preserve">40490</t>
  </si>
  <si>
    <t xml:space="preserve">170485</t>
  </si>
  <si>
    <t xml:space="preserve">38675</t>
  </si>
  <si>
    <t xml:space="preserve">15150</t>
  </si>
  <si>
    <t xml:space="preserve">3370</t>
  </si>
  <si>
    <t xml:space="preserve">19185</t>
  </si>
  <si>
    <t xml:space="preserve">29955</t>
  </si>
  <si>
    <t xml:space="preserve">180</t>
  </si>
  <si>
    <t xml:space="preserve">6420</t>
  </si>
  <si>
    <t xml:space="preserve">12895</t>
  </si>
  <si>
    <t xml:space="preserve">44335</t>
  </si>
  <si>
    <t xml:space="preserve">192705</t>
  </si>
  <si>
    <t xml:space="preserve">45485</t>
  </si>
  <si>
    <t xml:space="preserve">17575</t>
  </si>
  <si>
    <t xml:space="preserve">3655</t>
  </si>
  <si>
    <t xml:space="preserve">21455</t>
  </si>
  <si>
    <t xml:space="preserve">33850</t>
  </si>
  <si>
    <t xml:space="preserve">7000</t>
  </si>
  <si>
    <t xml:space="preserve">14160</t>
  </si>
  <si>
    <t xml:space="preserve">49015</t>
  </si>
  <si>
    <t xml:space="preserve">213495</t>
  </si>
  <si>
    <t xml:space="preserve">52400</t>
  </si>
  <si>
    <t xml:space="preserve">19710</t>
  </si>
  <si>
    <t xml:space="preserve">3860</t>
  </si>
  <si>
    <t xml:space="preserve">23705</t>
  </si>
  <si>
    <t xml:space="preserve">37295</t>
  </si>
  <si>
    <t xml:space="preserve">170</t>
  </si>
  <si>
    <t xml:space="preserve">7455</t>
  </si>
  <si>
    <t xml:space="preserve">15325</t>
  </si>
  <si>
    <t xml:space="preserve">53245</t>
  </si>
  <si>
    <t xml:space="preserve">233755</t>
  </si>
  <si>
    <t xml:space="preserve">60555</t>
  </si>
  <si>
    <t xml:space="preserve">21570</t>
  </si>
  <si>
    <t xml:space="preserve">4020</t>
  </si>
  <si>
    <t xml:space="preserve">25770</t>
  </si>
  <si>
    <t xml:space="preserve">40110</t>
  </si>
  <si>
    <t xml:space="preserve">7810</t>
  </si>
  <si>
    <t xml:space="preserve">16420</t>
  </si>
  <si>
    <t xml:space="preserve">57090</t>
  </si>
  <si>
    <t xml:space="preserve">110</t>
  </si>
  <si>
    <t xml:space="preserve">254365</t>
  </si>
  <si>
    <t xml:space="preserve">69535</t>
  </si>
  <si>
    <t xml:space="preserve">23330</t>
  </si>
  <si>
    <t xml:space="preserve">4230</t>
  </si>
  <si>
    <t xml:space="preserve">27835</t>
  </si>
  <si>
    <t xml:space="preserve">42975</t>
  </si>
  <si>
    <t xml:space="preserve">8090</t>
  </si>
  <si>
    <t xml:space="preserve">17465</t>
  </si>
  <si>
    <t xml:space="preserve">60490</t>
  </si>
  <si>
    <t xml:space="preserve">1165</t>
  </si>
  <si>
    <t xml:space="preserve">490</t>
  </si>
  <si>
    <t xml:space="preserve">2090</t>
  </si>
  <si>
    <t xml:space="preserve">925</t>
  </si>
  <si>
    <t xml:space="preserve">3450</t>
  </si>
  <si>
    <t xml:space="preserve">1450</t>
  </si>
  <si>
    <t xml:space="preserve">240</t>
  </si>
  <si>
    <t xml:space="preserve">460</t>
  </si>
  <si>
    <t xml:space="preserve">310</t>
  </si>
  <si>
    <t xml:space="preserve">420</t>
  </si>
  <si>
    <t xml:space="preserve">5725</t>
  </si>
  <si>
    <t xml:space="preserve">2290</t>
  </si>
  <si>
    <t xml:space="preserve">425</t>
  </si>
  <si>
    <t xml:space="preserve">735</t>
  </si>
  <si>
    <t xml:space="preserve">585</t>
  </si>
  <si>
    <t xml:space="preserve">300</t>
  </si>
  <si>
    <t xml:space="preserve">520</t>
  </si>
  <si>
    <t xml:space="preserve">745</t>
  </si>
  <si>
    <t xml:space="preserve">8345</t>
  </si>
  <si>
    <t xml:space="preserve">3165</t>
  </si>
  <si>
    <t xml:space="preserve">655</t>
  </si>
  <si>
    <t xml:space="preserve">200</t>
  </si>
  <si>
    <t xml:space="preserve">1100</t>
  </si>
  <si>
    <t xml:space="preserve">930</t>
  </si>
  <si>
    <t xml:space="preserve">455</t>
  </si>
  <si>
    <t xml:space="preserve">11650</t>
  </si>
  <si>
    <t xml:space="preserve">4165</t>
  </si>
  <si>
    <t xml:space="preserve">940</t>
  </si>
  <si>
    <t xml:space="preserve">1570</t>
  </si>
  <si>
    <t xml:space="preserve">1355</t>
  </si>
  <si>
    <t xml:space="preserve">665</t>
  </si>
  <si>
    <t xml:space="preserve">1030</t>
  </si>
  <si>
    <t xml:space="preserve">1640</t>
  </si>
  <si>
    <t xml:space="preserve">15600</t>
  </si>
  <si>
    <t xml:space="preserve">5265</t>
  </si>
  <si>
    <t xml:space="preserve">1275</t>
  </si>
  <si>
    <t xml:space="preserve">385</t>
  </si>
  <si>
    <t xml:space="preserve">2070</t>
  </si>
  <si>
    <t xml:space="preserve">1955</t>
  </si>
  <si>
    <t xml:space="preserve">895</t>
  </si>
  <si>
    <t xml:space="preserve">1365</t>
  </si>
  <si>
    <t xml:space="preserve">20550</t>
  </si>
  <si>
    <t xml:space="preserve">6550</t>
  </si>
  <si>
    <t xml:space="preserve">1705</t>
  </si>
  <si>
    <t xml:space="preserve">535</t>
  </si>
  <si>
    <t xml:space="preserve">2655</t>
  </si>
  <si>
    <t xml:space="preserve">2700</t>
  </si>
  <si>
    <t xml:space="preserve">1155</t>
  </si>
  <si>
    <t xml:space="preserve">1780</t>
  </si>
  <si>
    <t xml:space="preserve">3475</t>
  </si>
  <si>
    <t xml:space="preserve">24480</t>
  </si>
  <si>
    <t xml:space="preserve">2020</t>
  </si>
  <si>
    <t xml:space="preserve">640</t>
  </si>
  <si>
    <t xml:space="preserve">3130</t>
  </si>
  <si>
    <t xml:space="preserve">3310</t>
  </si>
  <si>
    <t xml:space="preserve">1410</t>
  </si>
  <si>
    <t xml:space="preserve">2135</t>
  </si>
  <si>
    <t xml:space="preserve">4370</t>
  </si>
  <si>
    <t xml:space="preserve">29810</t>
  </si>
  <si>
    <t xml:space="preserve">2440</t>
  </si>
  <si>
    <t xml:space="preserve">760</t>
  </si>
  <si>
    <t xml:space="preserve">3810</t>
  </si>
  <si>
    <t xml:space="preserve">4120</t>
  </si>
  <si>
    <t xml:space="preserve">1740</t>
  </si>
  <si>
    <t xml:space="preserve">2610</t>
  </si>
  <si>
    <t xml:space="preserve">5700</t>
  </si>
  <si>
    <t xml:space="preserve">36695</t>
  </si>
  <si>
    <t xml:space="preserve">10000</t>
  </si>
  <si>
    <t xml:space="preserve">2945</t>
  </si>
  <si>
    <t xml:space="preserve">920</t>
  </si>
  <si>
    <t xml:space="preserve">4640</t>
  </si>
  <si>
    <t xml:space="preserve">5245</t>
  </si>
  <si>
    <t xml:space="preserve">2180</t>
  </si>
  <si>
    <t xml:space="preserve">3215</t>
  </si>
  <si>
    <t xml:space="preserve">7540</t>
  </si>
  <si>
    <t xml:space="preserve">42645</t>
  </si>
  <si>
    <t xml:space="preserve">11205</t>
  </si>
  <si>
    <t xml:space="preserve">1050</t>
  </si>
  <si>
    <t xml:space="preserve">5290</t>
  </si>
  <si>
    <t xml:space="preserve">6265</t>
  </si>
  <si>
    <t xml:space="preserve">2530</t>
  </si>
  <si>
    <t xml:space="preserve">9180</t>
  </si>
  <si>
    <t xml:space="preserve">49970</t>
  </si>
  <si>
    <t xml:space="preserve">12625</t>
  </si>
  <si>
    <t xml:space="preserve">3910</t>
  </si>
  <si>
    <t xml:space="preserve">6055</t>
  </si>
  <si>
    <t xml:space="preserve">7445</t>
  </si>
  <si>
    <t xml:space="preserve">2930</t>
  </si>
  <si>
    <t xml:space="preserve">4385</t>
  </si>
  <si>
    <t xml:space="preserve">11410</t>
  </si>
  <si>
    <t xml:space="preserve">56240</t>
  </si>
  <si>
    <t xml:space="preserve">13785</t>
  </si>
  <si>
    <t xml:space="preserve">1300</t>
  </si>
  <si>
    <t xml:space="preserve">6735</t>
  </si>
  <si>
    <t xml:space="preserve">8530</t>
  </si>
  <si>
    <t xml:space="preserve">3280</t>
  </si>
  <si>
    <t xml:space="preserve">4925</t>
  </si>
  <si>
    <t xml:space="preserve">13380</t>
  </si>
  <si>
    <t xml:space="preserve">62775</t>
  </si>
  <si>
    <t xml:space="preserve">15020</t>
  </si>
  <si>
    <t xml:space="preserve">4735</t>
  </si>
  <si>
    <t xml:space="preserve">1415</t>
  </si>
  <si>
    <t xml:space="preserve">7435</t>
  </si>
  <si>
    <t xml:space="preserve">9665</t>
  </si>
  <si>
    <t xml:space="preserve">3645</t>
  </si>
  <si>
    <t xml:space="preserve">5455</t>
  </si>
  <si>
    <t xml:space="preserve">15380</t>
  </si>
  <si>
    <t xml:space="preserve">70835</t>
  </si>
  <si>
    <t xml:space="preserve">16425</t>
  </si>
  <si>
    <t xml:space="preserve">5250</t>
  </si>
  <si>
    <t xml:space="preserve">1545</t>
  </si>
  <si>
    <t xml:space="preserve">8265</t>
  </si>
  <si>
    <t xml:space="preserve">11105</t>
  </si>
  <si>
    <t xml:space="preserve">4075</t>
  </si>
  <si>
    <t xml:space="preserve">6125</t>
  </si>
  <si>
    <t xml:space="preserve">18015</t>
  </si>
  <si>
    <t xml:space="preserve">76500</t>
  </si>
  <si>
    <t xml:space="preserve">17375</t>
  </si>
  <si>
    <t xml:space="preserve">5585</t>
  </si>
  <si>
    <t xml:space="preserve">1630</t>
  </si>
  <si>
    <t xml:space="preserve">8860</t>
  </si>
  <si>
    <t xml:space="preserve">12170</t>
  </si>
  <si>
    <t xml:space="preserve">4340</t>
  </si>
  <si>
    <t xml:space="preserve">6560</t>
  </si>
  <si>
    <t xml:space="preserve">19955</t>
  </si>
  <si>
    <t xml:space="preserve">83250</t>
  </si>
  <si>
    <t xml:space="preserve">18425</t>
  </si>
  <si>
    <t xml:space="preserve">5975</t>
  </si>
  <si>
    <t xml:space="preserve">9510</t>
  </si>
  <si>
    <t xml:space="preserve">13390</t>
  </si>
  <si>
    <t xml:space="preserve">4705</t>
  </si>
  <si>
    <t xml:space="preserve">7095</t>
  </si>
  <si>
    <t xml:space="preserve">22390</t>
  </si>
  <si>
    <t xml:space="preserve">90000</t>
  </si>
  <si>
    <t xml:space="preserve">19500</t>
  </si>
  <si>
    <t xml:space="preserve">6375</t>
  </si>
  <si>
    <t xml:space="preserve">1820</t>
  </si>
  <si>
    <t xml:space="preserve">10155</t>
  </si>
  <si>
    <t xml:space="preserve">14635</t>
  </si>
  <si>
    <t xml:space="preserve">5020</t>
  </si>
  <si>
    <t xml:space="preserve">7615</t>
  </si>
  <si>
    <t xml:space="preserve">24845</t>
  </si>
  <si>
    <t xml:space="preserve">95330</t>
  </si>
  <si>
    <t xml:space="preserve">20285</t>
  </si>
  <si>
    <t xml:space="preserve">6690</t>
  </si>
  <si>
    <t xml:space="preserve">1875</t>
  </si>
  <si>
    <t xml:space="preserve">10670</t>
  </si>
  <si>
    <t xml:space="preserve">15560</t>
  </si>
  <si>
    <t xml:space="preserve">8020</t>
  </si>
  <si>
    <t xml:space="preserve">26950</t>
  </si>
  <si>
    <t xml:space="preserve">100265</t>
  </si>
  <si>
    <t xml:space="preserve">21030</t>
  </si>
  <si>
    <t xml:space="preserve">6950</t>
  </si>
  <si>
    <t xml:space="preserve">16490</t>
  </si>
  <si>
    <t xml:space="preserve">5450</t>
  </si>
  <si>
    <t xml:space="preserve">8395</t>
  </si>
  <si>
    <t xml:space="preserve">28870</t>
  </si>
  <si>
    <t xml:space="preserve">270</t>
  </si>
  <si>
    <t xml:space="preserve">215</t>
  </si>
  <si>
    <t xml:space="preserve">465</t>
  </si>
  <si>
    <t xml:space="preserve">295</t>
  </si>
  <si>
    <t xml:space="preserve">1080</t>
  </si>
  <si>
    <t xml:space="preserve">555</t>
  </si>
  <si>
    <t xml:space="preserve">70</t>
  </si>
  <si>
    <t xml:space="preserve">45</t>
  </si>
  <si>
    <t xml:space="preserve">205</t>
  </si>
  <si>
    <t xml:space="preserve">5775</t>
  </si>
  <si>
    <t xml:space="preserve">1445</t>
  </si>
  <si>
    <t xml:space="preserve">515</t>
  </si>
  <si>
    <t xml:space="preserve">560</t>
  </si>
  <si>
    <t xml:space="preserve">990</t>
  </si>
  <si>
    <t xml:space="preserve">125</t>
  </si>
  <si>
    <t xml:space="preserve">1610</t>
  </si>
  <si>
    <t xml:space="preserve">12025</t>
  </si>
  <si>
    <t xml:space="preserve">2450</t>
  </si>
  <si>
    <t xml:space="preserve">1205</t>
  </si>
  <si>
    <t xml:space="preserve">2170</t>
  </si>
  <si>
    <t xml:space="preserve">915</t>
  </si>
  <si>
    <t xml:space="preserve">3500</t>
  </si>
  <si>
    <t xml:space="preserve">17715</t>
  </si>
  <si>
    <t xml:space="preserve">3360</t>
  </si>
  <si>
    <t xml:space="preserve">1695</t>
  </si>
  <si>
    <t xml:space="preserve">380</t>
  </si>
  <si>
    <t xml:space="preserve">1845</t>
  </si>
  <si>
    <t xml:space="preserve">3270</t>
  </si>
  <si>
    <t xml:space="preserve">435</t>
  </si>
  <si>
    <t xml:space="preserve">1325</t>
  </si>
  <si>
    <t xml:space="preserve">5300</t>
  </si>
  <si>
    <t xml:space="preserve">25275</t>
  </si>
  <si>
    <t xml:space="preserve">4680</t>
  </si>
  <si>
    <t xml:space="preserve">2630</t>
  </si>
  <si>
    <t xml:space="preserve">4770</t>
  </si>
  <si>
    <t xml:space="preserve">605</t>
  </si>
  <si>
    <t xml:space="preserve">1885</t>
  </si>
  <si>
    <t xml:space="preserve">7575</t>
  </si>
  <si>
    <t xml:space="preserve">31105</t>
  </si>
  <si>
    <t xml:space="preserve">5740</t>
  </si>
  <si>
    <t xml:space="preserve">2935</t>
  </si>
  <si>
    <t xml:space="preserve">3330</t>
  </si>
  <si>
    <t xml:space="preserve">5885</t>
  </si>
  <si>
    <t xml:space="preserve">730</t>
  </si>
  <si>
    <t xml:space="preserve">2320</t>
  </si>
  <si>
    <t xml:space="preserve">9315</t>
  </si>
  <si>
    <t xml:space="preserve">38215</t>
  </si>
  <si>
    <t xml:space="preserve">7015</t>
  </si>
  <si>
    <t xml:space="preserve">3650</t>
  </si>
  <si>
    <t xml:space="preserve">800</t>
  </si>
  <si>
    <t xml:space="preserve">4140</t>
  </si>
  <si>
    <t xml:space="preserve">7335</t>
  </si>
  <si>
    <t xml:space="preserve">905</t>
  </si>
  <si>
    <t xml:space="preserve">2830</t>
  </si>
  <si>
    <t xml:space="preserve">11290</t>
  </si>
  <si>
    <t xml:space="preserve">44730</t>
  </si>
  <si>
    <t xml:space="preserve">8255</t>
  </si>
  <si>
    <t xml:space="preserve">4290</t>
  </si>
  <si>
    <t xml:space="preserve">4895</t>
  </si>
  <si>
    <t xml:space="preserve">8655</t>
  </si>
  <si>
    <t xml:space="preserve">3255</t>
  </si>
  <si>
    <t xml:space="preserve">13110</t>
  </si>
  <si>
    <t xml:space="preserve">51300</t>
  </si>
  <si>
    <t xml:space="preserve">9485</t>
  </si>
  <si>
    <t xml:space="preserve">4915</t>
  </si>
  <si>
    <t xml:space="preserve">1065</t>
  </si>
  <si>
    <t xml:space="preserve">5590</t>
  </si>
  <si>
    <t xml:space="preserve">9920</t>
  </si>
  <si>
    <t xml:space="preserve">1210</t>
  </si>
  <si>
    <t xml:space="preserve">3750</t>
  </si>
  <si>
    <t xml:space="preserve">15050</t>
  </si>
  <si>
    <t xml:space="preserve">57220</t>
  </si>
  <si>
    <t xml:space="preserve">10675</t>
  </si>
  <si>
    <t xml:space="preserve">5490</t>
  </si>
  <si>
    <t xml:space="preserve">1200</t>
  </si>
  <si>
    <t xml:space="preserve">6300</t>
  </si>
  <si>
    <t xml:space="preserve">11055</t>
  </si>
  <si>
    <t xml:space="preserve">1350</t>
  </si>
  <si>
    <t xml:space="preserve">16640</t>
  </si>
  <si>
    <t xml:space="preserve">65960</t>
  </si>
  <si>
    <t xml:space="preserve">13090</t>
  </si>
  <si>
    <t xml:space="preserve">6445</t>
  </si>
  <si>
    <t xml:space="preserve">7265</t>
  </si>
  <si>
    <t xml:space="preserve">12670</t>
  </si>
  <si>
    <t xml:space="preserve">1510</t>
  </si>
  <si>
    <t xml:space="preserve">4645</t>
  </si>
  <si>
    <t xml:space="preserve">18560</t>
  </si>
  <si>
    <t xml:space="preserve">74815</t>
  </si>
  <si>
    <t xml:space="preserve">15350</t>
  </si>
  <si>
    <t xml:space="preserve">7385</t>
  </si>
  <si>
    <t xml:space="preserve">1500</t>
  </si>
  <si>
    <t xml:space="preserve">8230</t>
  </si>
  <si>
    <t xml:space="preserve">14320</t>
  </si>
  <si>
    <t xml:space="preserve">5235</t>
  </si>
  <si>
    <t xml:space="preserve">20655</t>
  </si>
  <si>
    <t xml:space="preserve">83055</t>
  </si>
  <si>
    <t xml:space="preserve">17655</t>
  </si>
  <si>
    <t xml:space="preserve">8275</t>
  </si>
  <si>
    <t xml:space="preserve">9145</t>
  </si>
  <si>
    <t xml:space="preserve">15815</t>
  </si>
  <si>
    <t xml:space="preserve">1860</t>
  </si>
  <si>
    <t xml:space="preserve">5760</t>
  </si>
  <si>
    <t xml:space="preserve">22475</t>
  </si>
  <si>
    <t xml:space="preserve">93985</t>
  </si>
  <si>
    <t xml:space="preserve">21300</t>
  </si>
  <si>
    <t xml:space="preserve">9565</t>
  </si>
  <si>
    <t xml:space="preserve">10325</t>
  </si>
  <si>
    <t xml:space="preserve">17785</t>
  </si>
  <si>
    <t xml:space="preserve">2080</t>
  </si>
  <si>
    <t xml:space="preserve">6340</t>
  </si>
  <si>
    <t xml:space="preserve">24380</t>
  </si>
  <si>
    <t xml:space="preserve">109455</t>
  </si>
  <si>
    <t xml:space="preserve">27060</t>
  </si>
  <si>
    <t xml:space="preserve">11600</t>
  </si>
  <si>
    <t xml:space="preserve">1915</t>
  </si>
  <si>
    <t xml:space="preserve">11945</t>
  </si>
  <si>
    <t xml:space="preserve">20460</t>
  </si>
  <si>
    <t xml:space="preserve">2295</t>
  </si>
  <si>
    <t xml:space="preserve">7065</t>
  </si>
  <si>
    <t xml:space="preserve">26625</t>
  </si>
  <si>
    <t xml:space="preserve">123495</t>
  </si>
  <si>
    <t xml:space="preserve">32900</t>
  </si>
  <si>
    <t xml:space="preserve">13335</t>
  </si>
  <si>
    <t xml:space="preserve">2040</t>
  </si>
  <si>
    <t xml:space="preserve">13550</t>
  </si>
  <si>
    <t xml:space="preserve">22665</t>
  </si>
  <si>
    <t xml:space="preserve">2435</t>
  </si>
  <si>
    <t xml:space="preserve">7710</t>
  </si>
  <si>
    <t xml:space="preserve">28395</t>
  </si>
  <si>
    <t xml:space="preserve">138425</t>
  </si>
  <si>
    <t xml:space="preserve">40265</t>
  </si>
  <si>
    <t xml:space="preserve">14880</t>
  </si>
  <si>
    <t xml:space="preserve">15100</t>
  </si>
  <si>
    <t xml:space="preserve">24550</t>
  </si>
  <si>
    <t xml:space="preserve">2565</t>
  </si>
  <si>
    <t xml:space="preserve">8405</t>
  </si>
  <si>
    <t xml:space="preserve">30140</t>
  </si>
  <si>
    <t xml:space="preserve">154100</t>
  </si>
  <si>
    <t xml:space="preserve">48505</t>
  </si>
  <si>
    <t xml:space="preserve">16380</t>
  </si>
  <si>
    <t xml:space="preserve">2300</t>
  </si>
  <si>
    <t xml:space="preserve">16730</t>
  </si>
  <si>
    <t xml:space="preserve">26485</t>
  </si>
  <si>
    <t xml:space="preserve">2640</t>
  </si>
  <si>
    <t xml:space="preserve">9070</t>
  </si>
  <si>
    <t xml:space="preserve">31620</t>
  </si>
  <si>
    <t xml:space="preserve">Caseload for Adult Disability Payment by age at 30 April 2024 [note 1] [note 30] [note 31] [note 40] [note 52]</t>
  </si>
  <si>
    <t xml:space="preserve">Caseload </t>
  </si>
  <si>
    <t xml:space="preserve">Percentage of Caseload </t>
  </si>
  <si>
    <t xml:space="preserve">254,365</t>
  </si>
  <si>
    <t xml:space="preserve">100%</t>
  </si>
  <si>
    <t xml:space="preserve">2420</t>
  </si>
  <si>
    <t xml:space="preserve">0.01</t>
  </si>
  <si>
    <t xml:space="preserve">14675</t>
  </si>
  <si>
    <t xml:space="preserve">0.06</t>
  </si>
  <si>
    <t xml:space="preserve">30305</t>
  </si>
  <si>
    <t xml:space="preserve">0.12</t>
  </si>
  <si>
    <t xml:space="preserve">39010</t>
  </si>
  <si>
    <t xml:space="preserve">0.15</t>
  </si>
  <si>
    <t xml:space="preserve">47115</t>
  </si>
  <si>
    <t xml:space="preserve">0.19</t>
  </si>
  <si>
    <t xml:space="preserve">75705</t>
  </si>
  <si>
    <t xml:space="preserve">0.3</t>
  </si>
  <si>
    <t xml:space="preserve">45130</t>
  </si>
  <si>
    <t xml:space="preserve">0.18</t>
  </si>
  <si>
    <t xml:space="preserve">Caseload for Adult Disability Payment by Disability Condition and Award Type at April 2024 [note 1] [note 10] [note 40] [note 48] [note 49] [note 52] [note 59]</t>
  </si>
  <si>
    <t xml:space="preserve">Notes are located below the tables beginning in cell A116 and in the notes sheet of this document.</t>
  </si>
  <si>
    <t xml:space="preserve">Client Type</t>
  </si>
  <si>
    <t xml:space="preserve">Condition Category    </t>
  </si>
  <si>
    <t xml:space="preserve">Total number of People in receipt as of April 2024</t>
  </si>
  <si>
    <t xml:space="preserve">Percentage of People in receipt as of April 2024</t>
  </si>
  <si>
    <t xml:space="preserve">Percent receiving Daily Living Only</t>
  </si>
  <si>
    <t xml:space="preserve">Percent receiving Mobility Only</t>
  </si>
  <si>
    <t xml:space="preserve">Percent receiving Both Daily Living and Mobility</t>
  </si>
  <si>
    <t xml:space="preserve">Diseases of the Blood and Blood-forming organs and certain disorders involving the immune mechanism (D50-D99)</t>
  </si>
  <si>
    <t xml:space="preserve">Endocrine, Nutritional and Metabolic Diseases (E00-E90)</t>
  </si>
  <si>
    <t xml:space="preserve">Diseases of the Skin and Subcutaneous Tissue (L00-L99)</t>
  </si>
  <si>
    <t xml:space="preserve">Certain Conditions Originating in the Perinatal Period(P00-P96)</t>
  </si>
  <si>
    <t xml:space="preserve">Congenital Malformations, Deformations and Chromosomal Abnormalities (Q00-Q99)</t>
  </si>
  <si>
    <t xml:space="preserve">Symptoms, Signs and Abnormal Clinical and Laboratory findings, not elsewhere classified (R00-R99)</t>
  </si>
  <si>
    <t xml:space="preserve">Injury, Poisoning and certain other consequences of external causes (S00-T98)</t>
  </si>
  <si>
    <t xml:space="preserve">Table 19a: Caseload by ICD10 Category and Award Type</t>
  </si>
  <si>
    <t xml:space="preserve">Total Mental and Behavioural Disorders (F00-F99)</t>
  </si>
  <si>
    <t xml:space="preserve">Mood Disorders (F30-F39)</t>
  </si>
  <si>
    <t xml:space="preserve">Neurotic, stress-related and somatoform disorders (F40-F48)</t>
  </si>
  <si>
    <t xml:space="preserve">Autism and other developmental disorders (F80-F84)</t>
  </si>
  <si>
    <t xml:space="preserve">Other Mental and Behavioural Disorders</t>
  </si>
  <si>
    <t xml:space="preserve">Total Diseases of the Respiratory System (J00-J99)</t>
  </si>
  <si>
    <t xml:space="preserve">Respiratory diseases (J00-J47)</t>
  </si>
  <si>
    <t xml:space="preserve">Other Diseases of the Respiratory System</t>
  </si>
  <si>
    <t xml:space="preserve">Total Diseases of the Musculoskeletal System and Connective Tissue (M00-M99)</t>
  </si>
  <si>
    <t xml:space="preserve">Joint disorders (M00-M25)</t>
  </si>
  <si>
    <t xml:space="preserve">Spinal disorders (M40-M79)</t>
  </si>
  <si>
    <t xml:space="preserve">Other Diseases of the Musculoskeletal System and Connective Tissue</t>
  </si>
  <si>
    <t xml:space="preserve">Table 19b: Caseload by ICD10 Condition and Award Type</t>
  </si>
  <si>
    <t xml:space="preserve">Caseload for Adult Disability Payment by Disability Condition and Daily Living Award Level at March 2024 [note 1] [note 10] [note 13] [note 40] [note 48] [note 49] [note 52]</t>
  </si>
  <si>
    <t xml:space="preserve">Total number of People in receipt </t>
  </si>
  <si>
    <t xml:space="preserve">Daily Living Transitional</t>
  </si>
  <si>
    <t xml:space="preserve">Daily Living Nil</t>
  </si>
  <si>
    <t xml:space="preserve">Percent Enhanced</t>
  </si>
  <si>
    <t xml:space="preserve">Percentage Transitional</t>
  </si>
  <si>
    <t xml:space="preserve">Table 20a: Caseload by ICD10 Category and Award Type</t>
  </si>
  <si>
    <t xml:space="preserve">Table 20b: Caseload by ICD10 Condition and Award Type</t>
  </si>
  <si>
    <t xml:space="preserve">Caseload for Adult Disability Payment by Disability Condition and Mobility Award Level at April 2024 [note 1] [note 10] [note 14] [note 40] [note 48] [note 49] [note 52]</t>
  </si>
  <si>
    <t xml:space="preserve">Number on Enhanced mobility</t>
  </si>
  <si>
    <t xml:space="preserve">Number on Standard mobility</t>
  </si>
  <si>
    <t xml:space="preserve">Percent Enhanced mobility</t>
  </si>
  <si>
    <t xml:space="preserve">Percentage Standard mobility</t>
  </si>
  <si>
    <t xml:space="preserve">Table 21a: Caseload by ICD10 Category and Award Type</t>
  </si>
  <si>
    <t xml:space="preserve">Table 21b: Caseload by ICD10 Condition and Award Type</t>
  </si>
  <si>
    <t xml:space="preserve">Number of adults in receipt of Adult Disability Payment (caseload) by special rules status at 30 April 2024 [note 1] [note 30] [note 40]</t>
  </si>
  <si>
    <t xml:space="preserve">Notes are located below the table beginning in cell A10 and in the notes sheet of this document.</t>
  </si>
  <si>
    <t xml:space="preserve">Percentage of caseload</t>
  </si>
  <si>
    <t xml:space="preserve">Special Rules for the Terminally Ill (SRTI)</t>
  </si>
  <si>
    <t xml:space="preserve">Non SRTI</t>
  </si>
  <si>
    <t xml:space="preserve">Caseload for Adult Disability Payment by Duration on caseload at 30 April 2024 [note 1] [note 2] [note 30] [note 40] [note 58]</t>
  </si>
  <si>
    <t xml:space="preserve">Notes are located below the table beginning in cell A16 and in the notes sheet of this document.</t>
  </si>
  <si>
    <t xml:space="preserve">Duration on Caseload</t>
  </si>
  <si>
    <t xml:space="preserve">Percentage of Caseload</t>
  </si>
  <si>
    <t xml:space="preserve">Up to 3 months</t>
  </si>
  <si>
    <t xml:space="preserve">3 months up to 6 months</t>
  </si>
  <si>
    <t xml:space="preserve">6 months up to 1 year</t>
  </si>
  <si>
    <t xml:space="preserve">1 year and up to 2 years</t>
  </si>
  <si>
    <t xml:space="preserve">2 years and up to 3 years</t>
  </si>
  <si>
    <t xml:space="preserve">3 years and up to 4 years</t>
  </si>
  <si>
    <t xml:space="preserve">4 years and up to 5 years</t>
  </si>
  <si>
    <t xml:space="preserve">5 years and over</t>
  </si>
  <si>
    <t xml:space="preserve">Caseload for Adult Disability Payment by Local Authority at 30 April 2024 [note 1] [note 2] [note 30] [note 39]</t>
  </si>
  <si>
    <t xml:space="preserve">Re-determinations for Adult Disability Payment [note 1] [note 10] [note 32] [note 33] [note 34] [note 35] [note 36] [note 60] [note 62]</t>
  </si>
  <si>
    <t xml:space="preserve">Number of  re determinations  received</t>
  </si>
  <si>
    <t xml:space="preserve">Re determinations as a percentage of all decisions processed</t>
  </si>
  <si>
    <t xml:space="preserve">Re determinations which are allowed or partially allowed as a percentage of all decisions processed</t>
  </si>
  <si>
    <t xml:space="preserve">Re determinations completed</t>
  </si>
  <si>
    <t xml:space="preserve">Completed  re determinations which are disallowed </t>
  </si>
  <si>
    <t xml:space="preserve">Completed  re determinations which are allowed or partially allowed</t>
  </si>
  <si>
    <t xml:space="preserve">Completed re determinations which are invalid</t>
  </si>
  <si>
    <t xml:space="preserve">Exceeded redetermination deadline   appeal lodged</t>
  </si>
  <si>
    <t xml:space="preserve">Percentage of completed  re determinations which are disallowed </t>
  </si>
  <si>
    <t xml:space="preserve">Percentage of completed  re determinations which are allowed or partially allowed</t>
  </si>
  <si>
    <t xml:space="preserve">Percentage of completed  re determinations which are invalid</t>
  </si>
  <si>
    <t xml:space="preserve">Percentage exceeded redetermination deadline   appeal lodged</t>
  </si>
  <si>
    <t xml:space="preserve">Percentage of  re determinations closed within 56 days</t>
  </si>
  <si>
    <t xml:space="preserve">not applicable</t>
  </si>
  <si>
    <t xml:space="preserve">Not applicable</t>
  </si>
  <si>
    <t xml:space="preserve">0.75</t>
  </si>
  <si>
    <t xml:space="preserve">0.85</t>
  </si>
  <si>
    <t xml:space="preserve">0.2</t>
  </si>
  <si>
    <t xml:space="preserve">0.7</t>
  </si>
  <si>
    <t xml:space="preserve">0.1</t>
  </si>
  <si>
    <t xml:space="preserve">0.65</t>
  </si>
  <si>
    <t xml:space="preserve">0.05</t>
  </si>
  <si>
    <t xml:space="preserve">0.31</t>
  </si>
  <si>
    <t xml:space="preserve">0.62</t>
  </si>
  <si>
    <t xml:space="preserve">7.0000000000000007E-2</t>
  </si>
  <si>
    <t xml:space="preserve">0.32</t>
  </si>
  <si>
    <t xml:space="preserve">0.6</t>
  </si>
  <si>
    <t xml:space="preserve">0.08</t>
  </si>
  <si>
    <t xml:space="preserve">0.28999999999999998</t>
  </si>
  <si>
    <t xml:space="preserve">0.68</t>
  </si>
  <si>
    <t xml:space="preserve">0.03</t>
  </si>
  <si>
    <t xml:space="preserve">0.36</t>
  </si>
  <si>
    <t xml:space="preserve">0.56000000000000005</t>
  </si>
  <si>
    <t xml:space="preserve">0.35</t>
  </si>
  <si>
    <t xml:space="preserve">0.57999999999999996</t>
  </si>
  <si>
    <t xml:space="preserve">0.59</t>
  </si>
  <si>
    <t xml:space="preserve">0.37</t>
  </si>
  <si>
    <t xml:space="preserve">0.55000000000000004</t>
  </si>
  <si>
    <t xml:space="preserve">0.38</t>
  </si>
  <si>
    <t xml:space="preserve">0.41</t>
  </si>
  <si>
    <t xml:space="preserve">0.49</t>
  </si>
  <si>
    <t xml:space="preserve">0.04</t>
  </si>
  <si>
    <t xml:space="preserve">0.45</t>
  </si>
  <si>
    <t xml:space="preserve">0.48</t>
  </si>
  <si>
    <t xml:space="preserve">0.4</t>
  </si>
  <si>
    <t xml:space="preserve">0.51</t>
  </si>
  <si>
    <t xml:space="preserve">0.02</t>
  </si>
  <si>
    <t xml:space="preserve">0.42</t>
  </si>
  <si>
    <t xml:space="preserve">0.52</t>
  </si>
  <si>
    <t xml:space="preserve">0.44</t>
  </si>
  <si>
    <t xml:space="preserve">0.5</t>
  </si>
  <si>
    <t xml:space="preserve">0.43</t>
  </si>
  <si>
    <t xml:space="preserve">0.113</t>
  </si>
  <si>
    <t xml:space="preserve">1.9E-2</t>
  </si>
  <si>
    <t xml:space="preserve">3.5000000000000003E-2</t>
  </si>
  <si>
    <t xml:space="preserve">1.4999999999999999E-2</t>
  </si>
  <si>
    <t xml:space="preserve">0.71</t>
  </si>
  <si>
    <t xml:space="preserve">1.4E-2</t>
  </si>
  <si>
    <t xml:space="preserve">3.9E-2</t>
  </si>
  <si>
    <t xml:space="preserve">1.6E-2</t>
  </si>
  <si>
    <t xml:space="preserve">6.0999999999999999E-2</t>
  </si>
  <si>
    <t xml:space="preserve">6.3E-2</t>
  </si>
  <si>
    <t xml:space="preserve">2.6000000000000002E-2</t>
  </si>
  <si>
    <t xml:space="preserve">0.56999999999999995</t>
  </si>
  <si>
    <t xml:space="preserve">9.7000000000000003E-2</t>
  </si>
  <si>
    <t xml:space="preserve">3.7999999999999999E-2</t>
  </si>
  <si>
    <t xml:space="preserve">8.5000000000000006E-2</t>
  </si>
  <si>
    <t xml:space="preserve">8.8999999999999996E-2</t>
  </si>
  <si>
    <t xml:space="preserve">3.6000000000000004E-2</t>
  </si>
  <si>
    <t xml:space="preserve">0.11700000000000001</t>
  </si>
  <si>
    <t xml:space="preserve">4.3999999999999997E-2</t>
  </si>
  <si>
    <t xml:space="preserve">0.108</t>
  </si>
  <si>
    <t xml:space="preserve">0.39</t>
  </si>
  <si>
    <t xml:space="preserve">0.13200000000000001</t>
  </si>
  <si>
    <t xml:space="preserve">4.9000000000000002E-2</t>
  </si>
  <si>
    <t xml:space="preserve">0.14599999999999999</t>
  </si>
  <si>
    <t xml:space="preserve">5.5E-2</t>
  </si>
  <si>
    <t xml:space="preserve">0.10300000000000001</t>
  </si>
  <si>
    <t xml:space="preserve">0.53</t>
  </si>
  <si>
    <t xml:space="preserve">0.14400000000000002</t>
  </si>
  <si>
    <t xml:space="preserve">5.6000000000000001E-2</t>
  </si>
  <si>
    <t xml:space="preserve">0.54</t>
  </si>
  <si>
    <t xml:space="preserve">0.13300000000000001</t>
  </si>
  <si>
    <t xml:space="preserve">6.2E-2</t>
  </si>
  <si>
    <t xml:space="preserve">0.151</t>
  </si>
  <si>
    <t xml:space="preserve">8.7999999999999995E-2</t>
  </si>
  <si>
    <t xml:space="preserve">0.184</t>
  </si>
  <si>
    <t xml:space="preserve">0.13100000000000001</t>
  </si>
  <si>
    <t xml:space="preserve">0.17400000000000002</t>
  </si>
  <si>
    <t xml:space="preserve">0.23</t>
  </si>
  <si>
    <t xml:space="preserve">0.47</t>
  </si>
  <si>
    <t xml:space="preserve">0.25</t>
  </si>
  <si>
    <t xml:space="preserve">0.28000000000000003</t>
  </si>
  <si>
    <t xml:space="preserve">0.11</t>
  </si>
  <si>
    <t xml:space="preserve">5.3999999999999999E-2</t>
  </si>
  <si>
    <t xml:space="preserve">1.8000000000000002E-2</t>
  </si>
  <si>
    <t xml:space="preserve">0.124</t>
  </si>
  <si>
    <t xml:space="preserve">5.7000000000000002E-2</t>
  </si>
  <si>
    <t xml:space="preserve">[note 62]</t>
  </si>
  <si>
    <t xml:space="preserve">Appeals for Adult Disability Payment [note 1] [note 2] [note 10] [note 41] [note 42] [note 43] [note 44] [note 45] [note 46] [note 47] [note 48] [note 62]</t>
  </si>
  <si>
    <t xml:space="preserve">Notes are located below the table beginning in cell A29 and in the notes sheet of this document.</t>
  </si>
  <si>
    <t xml:space="preserve">Month </t>
  </si>
  <si>
    <t xml:space="preserve">Number of appeals received</t>
  </si>
  <si>
    <t xml:space="preserve">Appeal hearings taking place</t>
  </si>
  <si>
    <t xml:space="preserve">Appeals upheld</t>
  </si>
  <si>
    <t xml:space="preserve">Appeals not upheld</t>
  </si>
  <si>
    <t xml:space="preserve">Percentage of appeals upheld</t>
  </si>
  <si>
    <t xml:space="preserve">Percentage of appeals not upheld</t>
  </si>
  <si>
    <t xml:space="preserve">0.72</t>
  </si>
  <si>
    <t xml:space="preserve">0.78</t>
  </si>
  <si>
    <t xml:space="preserve">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</si>
</sst>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9">
    <numFmt numFmtId="166" formatCode="#,##0;-;0"/>
    <numFmt numFmtId="167" formatCode="0%;-;0%"/>
    <numFmt numFmtId="168" formatCode="#,##0;-;0"/>
    <numFmt numFmtId="169" formatCode="0%;-;0%"/>
    <numFmt numFmtId="170" formatCode="#,##0;-;0"/>
    <numFmt numFmtId="171" formatCode="#,##0;-;0"/>
    <numFmt numFmtId="172" formatCode="#,##0;-;0"/>
    <numFmt numFmtId="173" formatCode="#,##0;-;0"/>
    <numFmt numFmtId="174" formatCode="0%;-;0%"/>
    <numFmt numFmtId="175" formatCode="0%;-;0%"/>
    <numFmt numFmtId="176" formatCode="0%;-;0%"/>
    <numFmt numFmtId="177" formatCode="#,##0;-;0"/>
    <numFmt numFmtId="178" formatCode="#,##0;-;0"/>
    <numFmt numFmtId="179" formatCode="#,##0;-;0"/>
    <numFmt numFmtId="180" formatCode="#,##0;-;0"/>
    <numFmt numFmtId="181" formatCode="0%;-;0%"/>
    <numFmt numFmtId="182" formatCode="0%;-;0%"/>
    <numFmt numFmtId="183" formatCode="0%;-;0%"/>
    <numFmt numFmtId="184" formatCode="#,##0;-;0"/>
    <numFmt numFmtId="185" formatCode="#,##0;-;0"/>
    <numFmt numFmtId="186" formatCode="#,##0;-;0"/>
    <numFmt numFmtId="187" formatCode="0%;-;0%"/>
    <numFmt numFmtId="188" formatCode="0%;-;0%"/>
    <numFmt numFmtId="189" formatCode="#,##0;-;0"/>
    <numFmt numFmtId="190" formatCode="#,##0;-;0"/>
    <numFmt numFmtId="191" formatCode="#,##0;-;0"/>
    <numFmt numFmtId="192" formatCode="0%;-;0%"/>
    <numFmt numFmtId="193" formatCode="0%;-;0%"/>
    <numFmt numFmtId="194" formatCode="#,##0;-;0"/>
    <numFmt numFmtId="195" formatCode="0%;-;0%"/>
    <numFmt numFmtId="196" formatCode="#,##0;-;0"/>
    <numFmt numFmtId="197" formatCode="0%;-;0%"/>
    <numFmt numFmtId="198" formatCode="#,##0;-;0"/>
    <numFmt numFmtId="199" formatCode="#,##0;-;0"/>
    <numFmt numFmtId="200" formatCode="#,##0;-;0"/>
    <numFmt numFmtId="201" formatCode="#,##0;-;0"/>
    <numFmt numFmtId="202" formatCode="0%;-;0%"/>
    <numFmt numFmtId="203" formatCode="0%;-;0%"/>
    <numFmt numFmtId="204" formatCode="0%;-;0%"/>
    <numFmt numFmtId="205" formatCode="#,##0;-;0"/>
    <numFmt numFmtId="206" formatCode="#,##0;-;0"/>
    <numFmt numFmtId="207" formatCode="#,##0;-;0"/>
    <numFmt numFmtId="208" formatCode="#,##0;-;0"/>
    <numFmt numFmtId="209" formatCode="#,##0;-;0"/>
    <numFmt numFmtId="210" formatCode="0%;-;0%"/>
    <numFmt numFmtId="211" formatCode="0%;-;0%"/>
    <numFmt numFmtId="212" formatCode="0%;-;0%"/>
    <numFmt numFmtId="213" formatCode="#,##0;-;0"/>
    <numFmt numFmtId="214" formatCode="#,##0;-;0"/>
    <numFmt numFmtId="215" formatCode="0%;-;0%"/>
    <numFmt numFmtId="216" formatCode="#,##0;-;0"/>
    <numFmt numFmtId="217" formatCode="#,##0;-;0"/>
    <numFmt numFmtId="218" formatCode="#,##0;-;0"/>
    <numFmt numFmtId="219" formatCode="#,##0;-;0"/>
    <numFmt numFmtId="220" formatCode="0%;-;0%"/>
    <numFmt numFmtId="221" formatCode="0%;-;0%"/>
    <numFmt numFmtId="222" formatCode="0%;-;0%"/>
    <numFmt numFmtId="223" formatCode="#,##0;-;0"/>
    <numFmt numFmtId="224" formatCode="0%;-;0%"/>
    <numFmt numFmtId="225" formatCode="#,##0;-;0"/>
    <numFmt numFmtId="226" formatCode="#,##0;-;0"/>
    <numFmt numFmtId="227" formatCode="#,##0;-;0"/>
    <numFmt numFmtId="228" formatCode="#,##0;-;0"/>
    <numFmt numFmtId="229" formatCode="0%;-;0%"/>
    <numFmt numFmtId="230" formatCode="0%;-;0%"/>
    <numFmt numFmtId="231" formatCode="0%;-;0%"/>
    <numFmt numFmtId="232" formatCode="#,##0;-;0"/>
    <numFmt numFmtId="233" formatCode="#,##0;-;0"/>
    <numFmt numFmtId="234" formatCode="0%;-;0%"/>
    <numFmt numFmtId="235" formatCode="0%;-;0%"/>
    <numFmt numFmtId="236" formatCode="0%;-;0%"/>
    <numFmt numFmtId="237" formatCode="0%;-;0%"/>
    <numFmt numFmtId="238" formatCode="0%;-;0%"/>
    <numFmt numFmtId="239" formatCode="0%;-;0%"/>
    <numFmt numFmtId="240" formatCode="0%;-;0%"/>
    <numFmt numFmtId="241" formatCode="#,##0;-;0"/>
    <numFmt numFmtId="242" formatCode="#,##0;-;0"/>
    <numFmt numFmtId="243" formatCode="#,##0;-;0"/>
    <numFmt numFmtId="244" formatCode="#,##0;-;0"/>
    <numFmt numFmtId="245" formatCode="#,##0;-;0"/>
    <numFmt numFmtId="246" formatCode="#,##0;-;0"/>
    <numFmt numFmtId="247" formatCode="#,##0;-;0"/>
    <numFmt numFmtId="248" formatCode="0%;-;0%"/>
    <numFmt numFmtId="249" formatCode="0%;-;0%"/>
    <numFmt numFmtId="250" formatCode="#,##0;-;0"/>
    <numFmt numFmtId="251" formatCode="#,##0;-;0"/>
    <numFmt numFmtId="252" formatCode="#,##0;-;0"/>
    <numFmt numFmtId="253" formatCode="#,##0;-;0"/>
    <numFmt numFmtId="254" formatCode="0%;-;0%"/>
    <numFmt numFmtId="255" formatCode="#,##0;-;0"/>
    <numFmt numFmtId="256" formatCode="#,##0;-;0"/>
    <numFmt numFmtId="257" formatCode="#,##0;-;0"/>
    <numFmt numFmtId="258" formatCode="#,##0;-;0"/>
    <numFmt numFmtId="259" formatCode="#,##0;-;0"/>
    <numFmt numFmtId="260" formatCode="0%;-;0%"/>
    <numFmt numFmtId="261" formatCode="0%;-;0%"/>
    <numFmt numFmtId="262" formatCode="0%;-;0%"/>
    <numFmt numFmtId="263" formatCode="#,##0;-;0"/>
    <numFmt numFmtId="264" formatCode="0%;-;0%"/>
    <numFmt numFmtId="265" formatCode="#,##0;-;0"/>
    <numFmt numFmtId="266" formatCode="#,##0;-;0"/>
    <numFmt numFmtId="267" formatCode="#,##0;-;0"/>
    <numFmt numFmtId="268" formatCode="#,##0;-;0"/>
    <numFmt numFmtId="269" formatCode="#,##0;-;0"/>
    <numFmt numFmtId="270" formatCode="0%;-;0%"/>
    <numFmt numFmtId="271" formatCode="0%;-;0%"/>
    <numFmt numFmtId="272" formatCode="0%;-;0%"/>
    <numFmt numFmtId="273" formatCode="0%;-;0%"/>
    <numFmt numFmtId="274" formatCode="#,##0;-;0"/>
    <numFmt numFmtId="275" formatCode="#,##0;-;0"/>
    <numFmt numFmtId="276" formatCode="#,##0;-;0"/>
    <numFmt numFmtId="277" formatCode="#,##0;-;0"/>
    <numFmt numFmtId="278" formatCode="0%;-;0%"/>
    <numFmt numFmtId="279" formatCode="0%;-;0%"/>
    <numFmt numFmtId="280" formatCode="0%;-;0%"/>
    <numFmt numFmtId="281" formatCode="0%;-;0%"/>
    <numFmt numFmtId="282" formatCode="#,##0;-;0"/>
    <numFmt numFmtId="283" formatCode="0%;-;0%"/>
    <numFmt numFmtId="284" formatCode="#,##0;-;0"/>
    <numFmt numFmtId="285" formatCode="#,##0;-;0"/>
    <numFmt numFmtId="286" formatCode="#,##0;-;0"/>
    <numFmt numFmtId="287" formatCode="0%;-;0%"/>
    <numFmt numFmtId="288" formatCode="0%;-;0%"/>
    <numFmt numFmtId="289" formatCode="0%;-;0%"/>
    <numFmt numFmtId="290" formatCode="#,##0;-;0"/>
    <numFmt numFmtId="291" formatCode="0%;-;0%"/>
    <numFmt numFmtId="292" formatCode="#,##0;-;0"/>
    <numFmt numFmtId="293" formatCode="#,##0;-;0"/>
    <numFmt numFmtId="294" formatCode="#,##0;-;0"/>
    <numFmt numFmtId="295" formatCode="0%;-;0%"/>
    <numFmt numFmtId="296" formatCode="0%;-;0%"/>
    <numFmt numFmtId="297" formatCode="0%;-;0%"/>
    <numFmt numFmtId="298" formatCode="#,##0;-;0"/>
    <numFmt numFmtId="299" formatCode="#,##0;-;0"/>
    <numFmt numFmtId="300" formatCode="#,##0;-;0"/>
    <numFmt numFmtId="301" formatCode="#,##0;-;0"/>
    <numFmt numFmtId="302" formatCode="#,##0;-;0"/>
    <numFmt numFmtId="303" formatCode="0%;-;0%"/>
    <numFmt numFmtId="304" formatCode="0%;-;0%"/>
    <numFmt numFmtId="305" formatCode="0%;-;0%"/>
    <numFmt numFmtId="306" formatCode="0%;-;0%"/>
    <numFmt numFmtId="307" formatCode="#,##0;-;0"/>
    <numFmt numFmtId="308" formatCode="#,##0;-;0"/>
    <numFmt numFmtId="309" formatCode="#,##0;-;0"/>
    <numFmt numFmtId="310" formatCode="#,##0;-;0"/>
    <numFmt numFmtId="311" formatCode="#,##0;-;0"/>
    <numFmt numFmtId="312" formatCode="0%;-;0%"/>
    <numFmt numFmtId="313" formatCode="0%;-;0%"/>
    <numFmt numFmtId="314" formatCode="#,##0;-;0"/>
    <numFmt numFmtId="315" formatCode="0%;-;0%"/>
    <numFmt numFmtId="316" formatCode="#,##0;-;0"/>
    <numFmt numFmtId="317" formatCode="#,##0;-;0"/>
    <numFmt numFmtId="318" formatCode="#,##0;-;0"/>
    <numFmt numFmtId="319" formatCode="#,##0;-;0"/>
    <numFmt numFmtId="320" formatCode="0%;-;0%"/>
    <numFmt numFmtId="321" formatCode="0%;-;0%"/>
    <numFmt numFmtId="322" formatCode="0%;-;0%"/>
    <numFmt numFmtId="323" formatCode="#,##0;-;0"/>
    <numFmt numFmtId="324" formatCode="#,##0;-;0"/>
    <numFmt numFmtId="325" formatCode="#,##0;-;0"/>
    <numFmt numFmtId="326" formatCode="#,##0;-;0"/>
    <numFmt numFmtId="327" formatCode="0%;-;0%"/>
    <numFmt numFmtId="328" formatCode="0%;-;0%"/>
    <numFmt numFmtId="329" formatCode="0%;-;0%"/>
    <numFmt numFmtId="330" formatCode="#,##0;-;0"/>
    <numFmt numFmtId="331" formatCode="0%;-;0%"/>
    <numFmt numFmtId="332" formatCode="#,##0;-;0"/>
    <numFmt numFmtId="333" formatCode="0%;-;0%"/>
    <numFmt numFmtId="334" formatCode="#,##0;-;0"/>
    <numFmt numFmtId="335" formatCode="0%;-;0%"/>
    <numFmt numFmtId="336" formatCode="#,##0;-;0"/>
    <numFmt numFmtId="337" formatCode="0%;-;0%"/>
    <numFmt numFmtId="338" formatCode="0%;-;0%"/>
    <numFmt numFmtId="339" formatCode="#,##0;-;0"/>
    <numFmt numFmtId="340" formatCode="#,##0;-;0"/>
    <numFmt numFmtId="341" formatCode="#,##0;-;0"/>
    <numFmt numFmtId="342" formatCode="#,##0;-;0"/>
    <numFmt numFmtId="343" formatCode="#,##0;-;0"/>
    <numFmt numFmtId="344" formatCode="0%;-;0%"/>
    <numFmt numFmtId="345" formatCode="0%;-;0%"/>
    <numFmt numFmtId="346" formatCode="0%;-;0%"/>
    <numFmt numFmtId="347" formatCode="0%;-;0%"/>
    <numFmt numFmtId="348" formatCode="0%;-;0%"/>
    <numFmt numFmtId="349" formatCode="#,##0;-;0"/>
    <numFmt numFmtId="350" formatCode="#,##0;-;0"/>
    <numFmt numFmtId="351" formatCode="#,##0;-;0"/>
    <numFmt numFmtId="352" formatCode="#,##0;-;0"/>
    <numFmt numFmtId="353" formatCode="0%;-;0%"/>
    <numFmt numFmtId="354" formatCode="0%;-;0%"/>
  </numFmts>
  <fonts count="4">
    <font>
      <sz val="12"/>
      <color rgb="FF000000"/>
      <name val="Roboto"/>
    </font>
    <font>
      <sz val="15"/>
      <color rgb="FF000000"/>
      <name val="Roboto"/>
      <b/>
    </font>
    <font>
      <sz val="12"/>
      <color rgb="FF0000FF"/>
      <name val="Roboto"/>
      <u val="single"/>
    </font>
    <font>
      <sz val="12"/>
      <color rgb="FF000000"/>
      <name val="Roboto"/>
      <b/>
    </font>
  </fonts>
  <fills count="2">
    <fill>
      <patternFill patternType="none"/>
    </fill>
    <fill>
      <patternFill patternType="gray125"/>
    </fill>
  </fills>
  <borders count="1">
    <border>
      <left/>
      <right/>
      <top/>
      <bottom/>
      <diagonal/>
    </border>
  </borders>
  <cellStyleXfs count="1">
    <xf numFmtId="0" fontId="0" fillId="0" borderId="0"/>
  </cellStyleXfs>
  <cellXfs count="289">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0" borderId="0" xfId="0" applyFont="1"/>
    <xf numFmtId="0" fontId="0" fillId="0" borderId="0" xfId="0" applyFont="1" applyAlignment="1">
      <alignment horizontal="center" wrapText="1"/>
    </xf>
    <xf numFmtId="166" fontId="0" fillId="0" borderId="0" xfId="0" applyFont="1" applyNumberFormat="1" applyAlignment="1">
      <alignment horizontal="right"/>
    </xf>
    <xf numFmtId="167" fontId="0" fillId="0" borderId="0" xfId="0" applyFont="1" applyNumberFormat="1" applyAlignment="1">
      <alignment horizontal="right"/>
    </xf>
    <xf numFmtId="168" fontId="0" fillId="0" borderId="0" xfId="0" applyFont="1" applyNumberFormat="1" applyAlignment="1">
      <alignment horizontal="right"/>
    </xf>
    <xf numFmtId="169" fontId="0" fillId="0" borderId="0" xfId="0" applyFont="1" applyNumberFormat="1" applyAlignment="1">
      <alignment horizontal="right"/>
    </xf>
    <xf numFmtId="170" fontId="0" fillId="0" borderId="0" xfId="0" applyFont="1" applyNumberFormat="1" applyAlignment="1">
      <alignment horizontal="right"/>
    </xf>
    <xf numFmtId="171" fontId="0" fillId="0" borderId="0" xfId="0" applyFont="1" applyNumberFormat="1" applyAlignment="1">
      <alignment horizontal="right"/>
    </xf>
    <xf numFmtId="172" fontId="0" fillId="0" borderId="0" xfId="0" applyFont="1" applyNumberFormat="1" applyAlignment="1">
      <alignment horizontal="right"/>
    </xf>
    <xf numFmtId="173" fontId="0" fillId="0" borderId="0" xfId="0" applyFont="1" applyNumberFormat="1" applyAlignment="1">
      <alignment horizontal="right"/>
    </xf>
    <xf numFmtId="174" fontId="0" fillId="0" borderId="0" xfId="0" applyFont="1" applyNumberFormat="1" applyAlignment="1">
      <alignment horizontal="right"/>
    </xf>
    <xf numFmtId="175" fontId="0" fillId="0" borderId="0" xfId="0" applyFont="1" applyNumberFormat="1" applyAlignment="1">
      <alignment horizontal="right"/>
    </xf>
    <xf numFmtId="176" fontId="0" fillId="0" borderId="0" xfId="0" applyFont="1" applyNumberFormat="1" applyAlignment="1">
      <alignment horizontal="right"/>
    </xf>
    <xf numFmtId="166" fontId="3" fillId="0" borderId="0" xfId="0" applyFont="1" applyNumberFormat="1" applyAlignment="1">
      <alignment horizontal="right"/>
    </xf>
    <xf numFmtId="167" fontId="3" fillId="0" borderId="0" xfId="0" applyFont="1" applyNumberFormat="1" applyAlignment="1">
      <alignment horizontal="right"/>
    </xf>
    <xf numFmtId="168" fontId="3" fillId="0" borderId="0" xfId="0" applyFont="1" applyNumberFormat="1" applyAlignment="1">
      <alignment horizontal="right"/>
    </xf>
    <xf numFmtId="169" fontId="3" fillId="0" borderId="0" xfId="0" applyFont="1" applyNumberFormat="1" applyAlignment="1">
      <alignment horizontal="right"/>
    </xf>
    <xf numFmtId="170" fontId="3" fillId="0" borderId="0" xfId="0" applyFont="1" applyNumberFormat="1" applyAlignment="1">
      <alignment horizontal="right"/>
    </xf>
    <xf numFmtId="171" fontId="3" fillId="0" borderId="0" xfId="0" applyFont="1" applyNumberFormat="1" applyAlignment="1">
      <alignment horizontal="right"/>
    </xf>
    <xf numFmtId="172" fontId="3" fillId="0" borderId="0" xfId="0" applyFont="1" applyNumberFormat="1" applyAlignment="1">
      <alignment horizontal="right"/>
    </xf>
    <xf numFmtId="173" fontId="3" fillId="0" borderId="0" xfId="0" applyFont="1" applyNumberFormat="1" applyAlignment="1">
      <alignment horizontal="right"/>
    </xf>
    <xf numFmtId="174" fontId="3" fillId="0" borderId="0" xfId="0" applyFont="1" applyNumberFormat="1" applyAlignment="1">
      <alignment horizontal="right"/>
    </xf>
    <xf numFmtId="175" fontId="3" fillId="0" borderId="0" xfId="0" applyFont="1" applyNumberFormat="1" applyAlignment="1">
      <alignment horizontal="right"/>
    </xf>
    <xf numFmtId="176" fontId="3" fillId="0" borderId="0" xfId="0" applyFont="1" applyNumberFormat="1" applyAlignment="1">
      <alignment horizontal="right"/>
    </xf>
    <xf numFmtId="0" fontId="3" fillId="0" borderId="0" xfId="0" applyFont="1"/>
    <xf numFmtId="177" fontId="0" fillId="0" borderId="0" xfId="0" applyFont="1" applyNumberFormat="1" applyAlignment="1">
      <alignment horizontal="right"/>
    </xf>
    <xf numFmtId="178" fontId="0" fillId="0" borderId="0" xfId="0" applyFont="1" applyNumberFormat="1" applyAlignment="1">
      <alignment horizontal="right"/>
    </xf>
    <xf numFmtId="179" fontId="0" fillId="0" borderId="0" xfId="0" applyFont="1" applyNumberFormat="1" applyAlignment="1">
      <alignment horizontal="right"/>
    </xf>
    <xf numFmtId="180" fontId="0" fillId="0" borderId="0" xfId="0" applyFont="1" applyNumberFormat="1" applyAlignment="1">
      <alignment horizontal="right"/>
    </xf>
    <xf numFmtId="181" fontId="0" fillId="0" borderId="0" xfId="0" applyFont="1" applyNumberFormat="1" applyAlignment="1">
      <alignment horizontal="right"/>
    </xf>
    <xf numFmtId="182" fontId="0" fillId="0" borderId="0" xfId="0" applyFont="1" applyNumberFormat="1" applyAlignment="1">
      <alignment horizontal="right"/>
    </xf>
    <xf numFmtId="183" fontId="0" fillId="0" borderId="0" xfId="0" applyFont="1" applyNumberFormat="1" applyAlignment="1">
      <alignment horizontal="right"/>
    </xf>
    <xf numFmtId="177" fontId="3" fillId="0" borderId="0" xfId="0" applyFont="1" applyNumberFormat="1" applyAlignment="1">
      <alignment horizontal="right"/>
    </xf>
    <xf numFmtId="178" fontId="3" fillId="0" borderId="0" xfId="0" applyFont="1" applyNumberFormat="1" applyAlignment="1">
      <alignment horizontal="right"/>
    </xf>
    <xf numFmtId="179" fontId="3" fillId="0" borderId="0" xfId="0" applyFont="1" applyNumberFormat="1" applyAlignment="1">
      <alignment horizontal="right"/>
    </xf>
    <xf numFmtId="180" fontId="3" fillId="0" borderId="0" xfId="0" applyFont="1" applyNumberFormat="1" applyAlignment="1">
      <alignment horizontal="right"/>
    </xf>
    <xf numFmtId="181" fontId="3" fillId="0" borderId="0" xfId="0" applyFont="1" applyNumberFormat="1" applyAlignment="1">
      <alignment horizontal="right"/>
    </xf>
    <xf numFmtId="182" fontId="3" fillId="0" borderId="0" xfId="0" applyFont="1" applyNumberFormat="1" applyAlignment="1">
      <alignment horizontal="right"/>
    </xf>
    <xf numFmtId="183" fontId="3" fillId="0" borderId="0" xfId="0" applyFont="1" applyNumberFormat="1" applyAlignment="1">
      <alignment horizontal="right"/>
    </xf>
    <xf numFmtId="184" fontId="0" fillId="0" borderId="0" xfId="0" applyFont="1" applyNumberFormat="1" applyAlignment="1">
      <alignment horizontal="right"/>
    </xf>
    <xf numFmtId="185" fontId="0" fillId="0" borderId="0" xfId="0" applyFont="1" applyNumberFormat="1" applyAlignment="1">
      <alignment horizontal="right"/>
    </xf>
    <xf numFmtId="186" fontId="0" fillId="0" borderId="0" xfId="0" applyFont="1" applyNumberFormat="1" applyAlignment="1">
      <alignment horizontal="right"/>
    </xf>
    <xf numFmtId="187" fontId="0" fillId="0" borderId="0" xfId="0" applyFont="1" applyNumberFormat="1" applyAlignment="1">
      <alignment horizontal="right"/>
    </xf>
    <xf numFmtId="188" fontId="0" fillId="0" borderId="0" xfId="0" applyFont="1" applyNumberFormat="1" applyAlignment="1">
      <alignment horizontal="right"/>
    </xf>
    <xf numFmtId="184" fontId="3" fillId="0" borderId="0" xfId="0" applyFont="1" applyNumberFormat="1" applyAlignment="1">
      <alignment horizontal="right"/>
    </xf>
    <xf numFmtId="185" fontId="3" fillId="0" borderId="0" xfId="0" applyFont="1" applyNumberFormat="1" applyAlignment="1">
      <alignment horizontal="right"/>
    </xf>
    <xf numFmtId="186" fontId="3" fillId="0" borderId="0" xfId="0" applyFont="1" applyNumberFormat="1" applyAlignment="1">
      <alignment horizontal="right"/>
    </xf>
    <xf numFmtId="187" fontId="3" fillId="0" borderId="0" xfId="0" applyFont="1" applyNumberFormat="1" applyAlignment="1">
      <alignment horizontal="right"/>
    </xf>
    <xf numFmtId="188" fontId="3" fillId="0" borderId="0" xfId="0" applyFont="1" applyNumberFormat="1" applyAlignment="1">
      <alignment horizontal="right"/>
    </xf>
    <xf numFmtId="189" fontId="0" fillId="0" borderId="0" xfId="0" applyFont="1" applyNumberFormat="1" applyAlignment="1">
      <alignment horizontal="right"/>
    </xf>
    <xf numFmtId="190" fontId="0" fillId="0" borderId="0" xfId="0" applyFont="1" applyNumberFormat="1" applyAlignment="1">
      <alignment horizontal="right"/>
    </xf>
    <xf numFmtId="191" fontId="0" fillId="0" borderId="0" xfId="0" applyFont="1" applyNumberFormat="1" applyAlignment="1">
      <alignment horizontal="right"/>
    </xf>
    <xf numFmtId="192" fontId="0" fillId="0" borderId="0" xfId="0" applyFont="1" applyNumberFormat="1" applyAlignment="1">
      <alignment horizontal="right"/>
    </xf>
    <xf numFmtId="193" fontId="0" fillId="0" borderId="0" xfId="0" applyFont="1" applyNumberFormat="1" applyAlignment="1">
      <alignment horizontal="right"/>
    </xf>
    <xf numFmtId="189" fontId="3" fillId="0" borderId="0" xfId="0" applyFont="1" applyNumberFormat="1" applyAlignment="1">
      <alignment horizontal="right"/>
    </xf>
    <xf numFmtId="190" fontId="3" fillId="0" borderId="0" xfId="0" applyFont="1" applyNumberFormat="1" applyAlignment="1">
      <alignment horizontal="right"/>
    </xf>
    <xf numFmtId="191" fontId="3" fillId="0" borderId="0" xfId="0" applyFont="1" applyNumberFormat="1" applyAlignment="1">
      <alignment horizontal="right"/>
    </xf>
    <xf numFmtId="192" fontId="3" fillId="0" borderId="0" xfId="0" applyFont="1" applyNumberFormat="1" applyAlignment="1">
      <alignment horizontal="right"/>
    </xf>
    <xf numFmtId="193" fontId="3" fillId="0" borderId="0" xfId="0" applyFont="1" applyNumberFormat="1" applyAlignment="1">
      <alignment horizontal="right"/>
    </xf>
    <xf numFmtId="194" fontId="0" fillId="0" borderId="0" xfId="0" applyFont="1" applyNumberFormat="1" applyAlignment="1">
      <alignment horizontal="right"/>
    </xf>
    <xf numFmtId="195" fontId="0" fillId="0" borderId="0" xfId="0" applyFont="1" applyNumberFormat="1" applyAlignment="1">
      <alignment horizontal="right"/>
    </xf>
    <xf numFmtId="196" fontId="0" fillId="0" borderId="0" xfId="0" applyFont="1" applyNumberFormat="1" applyAlignment="1">
      <alignment horizontal="right"/>
    </xf>
    <xf numFmtId="197" fontId="0" fillId="0" borderId="0" xfId="0" applyFont="1" applyNumberFormat="1" applyAlignment="1">
      <alignment horizontal="right"/>
    </xf>
    <xf numFmtId="198" fontId="0" fillId="0" borderId="0" xfId="0" applyFont="1" applyNumberFormat="1" applyAlignment="1">
      <alignment horizontal="right"/>
    </xf>
    <xf numFmtId="199" fontId="0" fillId="0" borderId="0" xfId="0" applyFont="1" applyNumberFormat="1" applyAlignment="1">
      <alignment horizontal="right"/>
    </xf>
    <xf numFmtId="200" fontId="0" fillId="0" borderId="0" xfId="0" applyFont="1" applyNumberFormat="1" applyAlignment="1">
      <alignment horizontal="right"/>
    </xf>
    <xf numFmtId="201" fontId="0" fillId="0" borderId="0" xfId="0" applyFont="1" applyNumberFormat="1" applyAlignment="1">
      <alignment horizontal="right"/>
    </xf>
    <xf numFmtId="202" fontId="0" fillId="0" borderId="0" xfId="0" applyFont="1" applyNumberFormat="1" applyAlignment="1">
      <alignment horizontal="right"/>
    </xf>
    <xf numFmtId="203" fontId="0" fillId="0" borderId="0" xfId="0" applyFont="1" applyNumberFormat="1" applyAlignment="1">
      <alignment horizontal="right"/>
    </xf>
    <xf numFmtId="204" fontId="0" fillId="0" borderId="0" xfId="0" applyFont="1" applyNumberFormat="1" applyAlignment="1">
      <alignment horizontal="right"/>
    </xf>
    <xf numFmtId="194" fontId="3" fillId="0" borderId="0" xfId="0" applyFont="1" applyNumberFormat="1" applyAlignment="1">
      <alignment horizontal="right"/>
    </xf>
    <xf numFmtId="195" fontId="3" fillId="0" borderId="0" xfId="0" applyFont="1" applyNumberFormat="1" applyAlignment="1">
      <alignment horizontal="right"/>
    </xf>
    <xf numFmtId="196" fontId="3" fillId="0" borderId="0" xfId="0" applyFont="1" applyNumberFormat="1" applyAlignment="1">
      <alignment horizontal="right"/>
    </xf>
    <xf numFmtId="197" fontId="3" fillId="0" borderId="0" xfId="0" applyFont="1" applyNumberFormat="1" applyAlignment="1">
      <alignment horizontal="right"/>
    </xf>
    <xf numFmtId="198" fontId="3" fillId="0" borderId="0" xfId="0" applyFont="1" applyNumberFormat="1" applyAlignment="1">
      <alignment horizontal="right"/>
    </xf>
    <xf numFmtId="199" fontId="3" fillId="0" borderId="0" xfId="0" applyFont="1" applyNumberFormat="1" applyAlignment="1">
      <alignment horizontal="right"/>
    </xf>
    <xf numFmtId="200" fontId="3" fillId="0" borderId="0" xfId="0" applyFont="1" applyNumberFormat="1" applyAlignment="1">
      <alignment horizontal="right"/>
    </xf>
    <xf numFmtId="201" fontId="3" fillId="0" borderId="0" xfId="0" applyFont="1" applyNumberFormat="1" applyAlignment="1">
      <alignment horizontal="right"/>
    </xf>
    <xf numFmtId="202" fontId="3" fillId="0" borderId="0" xfId="0" applyFont="1" applyNumberFormat="1" applyAlignment="1">
      <alignment horizontal="right"/>
    </xf>
    <xf numFmtId="203" fontId="3" fillId="0" borderId="0" xfId="0" applyFont="1" applyNumberFormat="1" applyAlignment="1">
      <alignment horizontal="right"/>
    </xf>
    <xf numFmtId="204" fontId="3" fillId="0" borderId="0" xfId="0" applyFont="1" applyNumberFormat="1" applyAlignment="1">
      <alignment horizontal="right"/>
    </xf>
    <xf numFmtId="205" fontId="0" fillId="0" borderId="0" xfId="0" applyFont="1" applyNumberFormat="1" applyAlignment="1">
      <alignment horizontal="right"/>
    </xf>
    <xf numFmtId="206" fontId="0" fillId="0" borderId="0" xfId="0" applyFont="1" applyNumberFormat="1" applyAlignment="1">
      <alignment horizontal="right"/>
    </xf>
    <xf numFmtId="207" fontId="0" fillId="0" borderId="0" xfId="0" applyFont="1" applyNumberFormat="1" applyAlignment="1">
      <alignment horizontal="right"/>
    </xf>
    <xf numFmtId="208" fontId="0" fillId="0" borderId="0" xfId="0" applyFont="1" applyNumberFormat="1" applyAlignment="1">
      <alignment horizontal="right"/>
    </xf>
    <xf numFmtId="209" fontId="0" fillId="0" borderId="0" xfId="0" applyFont="1" applyNumberFormat="1" applyAlignment="1">
      <alignment horizontal="right"/>
    </xf>
    <xf numFmtId="210" fontId="0" fillId="0" borderId="0" xfId="0" applyFont="1" applyNumberFormat="1" applyAlignment="1">
      <alignment horizontal="right"/>
    </xf>
    <xf numFmtId="211" fontId="0" fillId="0" borderId="0" xfId="0" applyFont="1" applyNumberFormat="1" applyAlignment="1">
      <alignment horizontal="right"/>
    </xf>
    <xf numFmtId="212" fontId="0" fillId="0" borderId="0" xfId="0" applyFont="1" applyNumberFormat="1" applyAlignment="1">
      <alignment horizontal="right"/>
    </xf>
    <xf numFmtId="213" fontId="0" fillId="0" borderId="0" xfId="0" applyFont="1" applyNumberFormat="1" applyAlignment="1">
      <alignment horizontal="right"/>
    </xf>
    <xf numFmtId="205" fontId="3" fillId="0" borderId="0" xfId="0" applyFont="1" applyNumberFormat="1" applyAlignment="1">
      <alignment horizontal="right"/>
    </xf>
    <xf numFmtId="206" fontId="3" fillId="0" borderId="0" xfId="0" applyFont="1" applyNumberFormat="1" applyAlignment="1">
      <alignment horizontal="right"/>
    </xf>
    <xf numFmtId="207" fontId="3" fillId="0" borderId="0" xfId="0" applyFont="1" applyNumberFormat="1" applyAlignment="1">
      <alignment horizontal="right"/>
    </xf>
    <xf numFmtId="208" fontId="3" fillId="0" borderId="0" xfId="0" applyFont="1" applyNumberFormat="1" applyAlignment="1">
      <alignment horizontal="right"/>
    </xf>
    <xf numFmtId="209" fontId="3" fillId="0" borderId="0" xfId="0" applyFont="1" applyNumberFormat="1" applyAlignment="1">
      <alignment horizontal="right"/>
    </xf>
    <xf numFmtId="210" fontId="3" fillId="0" borderId="0" xfId="0" applyFont="1" applyNumberFormat="1" applyAlignment="1">
      <alignment horizontal="right"/>
    </xf>
    <xf numFmtId="211" fontId="3" fillId="0" borderId="0" xfId="0" applyFont="1" applyNumberFormat="1" applyAlignment="1">
      <alignment horizontal="right"/>
    </xf>
    <xf numFmtId="212" fontId="3" fillId="0" borderId="0" xfId="0" applyFont="1" applyNumberFormat="1" applyAlignment="1">
      <alignment horizontal="right"/>
    </xf>
    <xf numFmtId="213" fontId="3" fillId="0" borderId="0" xfId="0" applyFont="1" applyNumberFormat="1" applyAlignment="1">
      <alignment horizontal="right"/>
    </xf>
    <xf numFmtId="214" fontId="0" fillId="0" borderId="0" xfId="0" applyFont="1" applyNumberFormat="1" applyAlignment="1">
      <alignment horizontal="right"/>
    </xf>
    <xf numFmtId="215" fontId="0" fillId="0" borderId="0" xfId="0" applyFont="1" applyNumberFormat="1" applyAlignment="1">
      <alignment horizontal="right"/>
    </xf>
    <xf numFmtId="216" fontId="0" fillId="0" borderId="0" xfId="0" applyFont="1" applyNumberFormat="1" applyAlignment="1">
      <alignment horizontal="right"/>
    </xf>
    <xf numFmtId="217" fontId="0" fillId="0" borderId="0" xfId="0" applyFont="1" applyNumberFormat="1" applyAlignment="1">
      <alignment horizontal="right"/>
    </xf>
    <xf numFmtId="218" fontId="0" fillId="0" borderId="0" xfId="0" applyFont="1" applyNumberFormat="1" applyAlignment="1">
      <alignment horizontal="right"/>
    </xf>
    <xf numFmtId="219" fontId="0" fillId="0" borderId="0" xfId="0" applyFont="1" applyNumberFormat="1" applyAlignment="1">
      <alignment horizontal="right"/>
    </xf>
    <xf numFmtId="220" fontId="0" fillId="0" borderId="0" xfId="0" applyFont="1" applyNumberFormat="1" applyAlignment="1">
      <alignment horizontal="right"/>
    </xf>
    <xf numFmtId="221" fontId="0" fillId="0" borderId="0" xfId="0" applyFont="1" applyNumberFormat="1" applyAlignment="1">
      <alignment horizontal="right"/>
    </xf>
    <xf numFmtId="222" fontId="0" fillId="0" borderId="0" xfId="0" applyFont="1" applyNumberFormat="1" applyAlignment="1">
      <alignment horizontal="right"/>
    </xf>
    <xf numFmtId="214" fontId="3" fillId="0" borderId="0" xfId="0" applyFont="1" applyNumberFormat="1" applyAlignment="1">
      <alignment horizontal="right"/>
    </xf>
    <xf numFmtId="215" fontId="3" fillId="0" borderId="0" xfId="0" applyFont="1" applyNumberFormat="1" applyAlignment="1">
      <alignment horizontal="right"/>
    </xf>
    <xf numFmtId="216" fontId="3" fillId="0" borderId="0" xfId="0" applyFont="1" applyNumberFormat="1" applyAlignment="1">
      <alignment horizontal="right"/>
    </xf>
    <xf numFmtId="217" fontId="3" fillId="0" borderId="0" xfId="0" applyFont="1" applyNumberFormat="1" applyAlignment="1">
      <alignment horizontal="right"/>
    </xf>
    <xf numFmtId="218" fontId="3" fillId="0" borderId="0" xfId="0" applyFont="1" applyNumberFormat="1" applyAlignment="1">
      <alignment horizontal="right"/>
    </xf>
    <xf numFmtId="219" fontId="3" fillId="0" borderId="0" xfId="0" applyFont="1" applyNumberFormat="1" applyAlignment="1">
      <alignment horizontal="right"/>
    </xf>
    <xf numFmtId="220" fontId="3" fillId="0" borderId="0" xfId="0" applyFont="1" applyNumberFormat="1" applyAlignment="1">
      <alignment horizontal="right"/>
    </xf>
    <xf numFmtId="221" fontId="3" fillId="0" borderId="0" xfId="0" applyFont="1" applyNumberFormat="1" applyAlignment="1">
      <alignment horizontal="right"/>
    </xf>
    <xf numFmtId="222" fontId="3" fillId="0" borderId="0" xfId="0" applyFont="1" applyNumberFormat="1" applyAlignment="1">
      <alignment horizontal="right"/>
    </xf>
    <xf numFmtId="223" fontId="0" fillId="0" borderId="0" xfId="0" applyFont="1" applyNumberFormat="1" applyAlignment="1">
      <alignment horizontal="right"/>
    </xf>
    <xf numFmtId="224" fontId="0" fillId="0" borderId="0" xfId="0" applyFont="1" applyNumberFormat="1" applyAlignment="1">
      <alignment horizontal="right"/>
    </xf>
    <xf numFmtId="225" fontId="0" fillId="0" borderId="0" xfId="0" applyFont="1" applyNumberFormat="1" applyAlignment="1">
      <alignment horizontal="right"/>
    </xf>
    <xf numFmtId="226" fontId="0" fillId="0" borderId="0" xfId="0" applyFont="1" applyNumberFormat="1" applyAlignment="1">
      <alignment horizontal="right"/>
    </xf>
    <xf numFmtId="227" fontId="0" fillId="0" borderId="0" xfId="0" applyFont="1" applyNumberFormat="1" applyAlignment="1">
      <alignment horizontal="right"/>
    </xf>
    <xf numFmtId="228" fontId="0" fillId="0" borderId="0" xfId="0" applyFont="1" applyNumberFormat="1" applyAlignment="1">
      <alignment horizontal="right"/>
    </xf>
    <xf numFmtId="229" fontId="0" fillId="0" borderId="0" xfId="0" applyFont="1" applyNumberFormat="1" applyAlignment="1">
      <alignment horizontal="right"/>
    </xf>
    <xf numFmtId="230" fontId="0" fillId="0" borderId="0" xfId="0" applyFont="1" applyNumberFormat="1" applyAlignment="1">
      <alignment horizontal="right"/>
    </xf>
    <xf numFmtId="231" fontId="0" fillId="0" borderId="0" xfId="0" applyFont="1" applyNumberFormat="1" applyAlignment="1">
      <alignment horizontal="right"/>
    </xf>
    <xf numFmtId="223" fontId="3" fillId="0" borderId="0" xfId="0" applyFont="1" applyNumberFormat="1" applyAlignment="1">
      <alignment horizontal="right"/>
    </xf>
    <xf numFmtId="224" fontId="3" fillId="0" borderId="0" xfId="0" applyFont="1" applyNumberFormat="1" applyAlignment="1">
      <alignment horizontal="right"/>
    </xf>
    <xf numFmtId="225" fontId="3" fillId="0" borderId="0" xfId="0" applyFont="1" applyNumberFormat="1" applyAlignment="1">
      <alignment horizontal="right"/>
    </xf>
    <xf numFmtId="226" fontId="3" fillId="0" borderId="0" xfId="0" applyFont="1" applyNumberFormat="1" applyAlignment="1">
      <alignment horizontal="right"/>
    </xf>
    <xf numFmtId="227" fontId="3" fillId="0" borderId="0" xfId="0" applyFont="1" applyNumberFormat="1" applyAlignment="1">
      <alignment horizontal="right"/>
    </xf>
    <xf numFmtId="228" fontId="3" fillId="0" borderId="0" xfId="0" applyFont="1" applyNumberFormat="1" applyAlignment="1">
      <alignment horizontal="right"/>
    </xf>
    <xf numFmtId="229" fontId="3" fillId="0" borderId="0" xfId="0" applyFont="1" applyNumberFormat="1" applyAlignment="1">
      <alignment horizontal="right"/>
    </xf>
    <xf numFmtId="230" fontId="3" fillId="0" borderId="0" xfId="0" applyFont="1" applyNumberFormat="1" applyAlignment="1">
      <alignment horizontal="right"/>
    </xf>
    <xf numFmtId="231" fontId="3" fillId="0" borderId="0" xfId="0" applyFont="1" applyNumberFormat="1" applyAlignment="1">
      <alignment horizontal="right"/>
    </xf>
    <xf numFmtId="232" fontId="0" fillId="0" borderId="0" xfId="0" applyFont="1" applyNumberFormat="1" applyAlignment="1">
      <alignment horizontal="right"/>
    </xf>
    <xf numFmtId="232" fontId="3" fillId="0" borderId="0" xfId="0" applyFont="1" applyNumberFormat="1" applyAlignment="1">
      <alignment horizontal="right"/>
    </xf>
    <xf numFmtId="233" fontId="0" fillId="0" borderId="0" xfId="0" applyFont="1" applyNumberFormat="1" applyAlignment="1">
      <alignment horizontal="right"/>
    </xf>
    <xf numFmtId="234" fontId="0" fillId="0" borderId="0" xfId="0" applyFont="1" applyNumberFormat="1" applyAlignment="1">
      <alignment horizontal="right"/>
    </xf>
    <xf numFmtId="235" fontId="0" fillId="0" borderId="0" xfId="0" applyFont="1" applyNumberFormat="1" applyAlignment="1">
      <alignment horizontal="right"/>
    </xf>
    <xf numFmtId="236" fontId="0" fillId="0" borderId="0" xfId="0" applyFont="1" applyNumberFormat="1" applyAlignment="1">
      <alignment horizontal="right"/>
    </xf>
    <xf numFmtId="237" fontId="0" fillId="0" borderId="0" xfId="0" applyFont="1" applyNumberFormat="1" applyAlignment="1">
      <alignment horizontal="right"/>
    </xf>
    <xf numFmtId="238" fontId="0" fillId="0" borderId="0" xfId="0" applyFont="1" applyNumberFormat="1" applyAlignment="1">
      <alignment horizontal="right"/>
    </xf>
    <xf numFmtId="239" fontId="0" fillId="0" borderId="0" xfId="0" applyFont="1" applyNumberFormat="1" applyAlignment="1">
      <alignment horizontal="right"/>
    </xf>
    <xf numFmtId="240" fontId="0" fillId="0" borderId="0" xfId="0" applyFont="1" applyNumberFormat="1" applyAlignment="1">
      <alignment horizontal="right"/>
    </xf>
    <xf numFmtId="241" fontId="0" fillId="0" borderId="0" xfId="0" applyFont="1" applyNumberFormat="1" applyAlignment="1">
      <alignment horizontal="right"/>
    </xf>
    <xf numFmtId="233" fontId="3" fillId="0" borderId="0" xfId="0" applyFont="1" applyNumberFormat="1" applyAlignment="1">
      <alignment horizontal="right"/>
    </xf>
    <xf numFmtId="234" fontId="3" fillId="0" borderId="0" xfId="0" applyFont="1" applyNumberFormat="1" applyAlignment="1">
      <alignment horizontal="right"/>
    </xf>
    <xf numFmtId="235" fontId="3" fillId="0" borderId="0" xfId="0" applyFont="1" applyNumberFormat="1" applyAlignment="1">
      <alignment horizontal="right"/>
    </xf>
    <xf numFmtId="236" fontId="3" fillId="0" borderId="0" xfId="0" applyFont="1" applyNumberFormat="1" applyAlignment="1">
      <alignment horizontal="right"/>
    </xf>
    <xf numFmtId="237" fontId="3" fillId="0" borderId="0" xfId="0" applyFont="1" applyNumberFormat="1" applyAlignment="1">
      <alignment horizontal="right"/>
    </xf>
    <xf numFmtId="238" fontId="3" fillId="0" borderId="0" xfId="0" applyFont="1" applyNumberFormat="1" applyAlignment="1">
      <alignment horizontal="right"/>
    </xf>
    <xf numFmtId="239" fontId="3" fillId="0" borderId="0" xfId="0" applyFont="1" applyNumberFormat="1" applyAlignment="1">
      <alignment horizontal="right"/>
    </xf>
    <xf numFmtId="240" fontId="3" fillId="0" borderId="0" xfId="0" applyFont="1" applyNumberFormat="1" applyAlignment="1">
      <alignment horizontal="right"/>
    </xf>
    <xf numFmtId="241" fontId="3" fillId="0" borderId="0" xfId="0" applyFont="1" applyNumberFormat="1" applyAlignment="1">
      <alignment horizontal="right"/>
    </xf>
    <xf numFmtId="242" fontId="0" fillId="0" borderId="0" xfId="0" applyFont="1" applyNumberFormat="1" applyAlignment="1">
      <alignment horizontal="right"/>
    </xf>
    <xf numFmtId="243" fontId="0" fillId="0" borderId="0" xfId="0" applyFont="1" applyNumberFormat="1" applyAlignment="1">
      <alignment horizontal="right"/>
    </xf>
    <xf numFmtId="244" fontId="0" fillId="0" borderId="0" xfId="0" applyFont="1" applyNumberFormat="1" applyAlignment="1">
      <alignment horizontal="right"/>
    </xf>
    <xf numFmtId="245" fontId="0" fillId="0" borderId="0" xfId="0" applyFont="1" applyNumberFormat="1" applyAlignment="1">
      <alignment horizontal="right"/>
    </xf>
    <xf numFmtId="246" fontId="0" fillId="0" borderId="0" xfId="0" applyFont="1" applyNumberFormat="1" applyAlignment="1">
      <alignment horizontal="right"/>
    </xf>
    <xf numFmtId="247" fontId="0" fillId="0" borderId="0" xfId="0" applyFont="1" applyNumberFormat="1" applyAlignment="1">
      <alignment horizontal="right"/>
    </xf>
    <xf numFmtId="248" fontId="0" fillId="0" borderId="0" xfId="0" applyFont="1" applyNumberFormat="1" applyAlignment="1">
      <alignment horizontal="right"/>
    </xf>
    <xf numFmtId="249" fontId="0" fillId="0" borderId="0" xfId="0" applyFont="1" applyNumberFormat="1" applyAlignment="1">
      <alignment horizontal="right"/>
    </xf>
    <xf numFmtId="250" fontId="0" fillId="0" borderId="0" xfId="0" applyFont="1" applyNumberFormat="1" applyAlignment="1">
      <alignment horizontal="right"/>
    </xf>
    <xf numFmtId="251" fontId="0" fillId="0" borderId="0" xfId="0" applyFont="1" applyNumberFormat="1" applyAlignment="1">
      <alignment horizontal="right"/>
    </xf>
    <xf numFmtId="252" fontId="0" fillId="0" borderId="0" xfId="0" applyFont="1" applyNumberFormat="1" applyAlignment="1">
      <alignment horizontal="right"/>
    </xf>
    <xf numFmtId="253" fontId="0" fillId="0" borderId="0" xfId="0" applyFont="1" applyNumberFormat="1" applyAlignment="1">
      <alignment horizontal="right"/>
    </xf>
    <xf numFmtId="254" fontId="0" fillId="0" borderId="0" xfId="0" applyFont="1" applyNumberFormat="1" applyAlignment="1">
      <alignment horizontal="right"/>
    </xf>
    <xf numFmtId="252" fontId="3" fillId="0" borderId="0" xfId="0" applyFont="1" applyNumberFormat="1" applyAlignment="1">
      <alignment horizontal="right"/>
    </xf>
    <xf numFmtId="253" fontId="3" fillId="0" borderId="0" xfId="0" applyFont="1" applyNumberFormat="1" applyAlignment="1">
      <alignment horizontal="right"/>
    </xf>
    <xf numFmtId="254" fontId="3" fillId="0" borderId="0" xfId="0" applyFont="1" applyNumberFormat="1" applyAlignment="1">
      <alignment horizontal="right"/>
    </xf>
    <xf numFmtId="255" fontId="0" fillId="0" borderId="0" xfId="0" applyFont="1" applyNumberFormat="1" applyAlignment="1">
      <alignment horizontal="right"/>
    </xf>
    <xf numFmtId="255" fontId="3" fillId="0" borderId="0" xfId="0" applyFont="1" applyNumberFormat="1" applyAlignment="1">
      <alignment horizontal="right"/>
    </xf>
    <xf numFmtId="256" fontId="0" fillId="0" borderId="0" xfId="0" applyFont="1" applyNumberFormat="1" applyAlignment="1">
      <alignment horizontal="right"/>
    </xf>
    <xf numFmtId="257" fontId="0" fillId="0" borderId="0" xfId="0" applyFont="1" applyNumberFormat="1" applyAlignment="1">
      <alignment horizontal="right"/>
    </xf>
    <xf numFmtId="258" fontId="0" fillId="0" borderId="0" xfId="0" applyFont="1" applyNumberFormat="1" applyAlignment="1">
      <alignment horizontal="right"/>
    </xf>
    <xf numFmtId="259" fontId="0" fillId="0" borderId="0" xfId="0" applyFont="1" applyNumberFormat="1" applyAlignment="1">
      <alignment horizontal="right"/>
    </xf>
    <xf numFmtId="260" fontId="0" fillId="0" borderId="0" xfId="0" applyFont="1" applyNumberFormat="1" applyAlignment="1">
      <alignment horizontal="right"/>
    </xf>
    <xf numFmtId="261" fontId="0" fillId="0" borderId="0" xfId="0" applyFont="1" applyNumberFormat="1" applyAlignment="1">
      <alignment horizontal="right"/>
    </xf>
    <xf numFmtId="262" fontId="0" fillId="0" borderId="0" xfId="0" applyFont="1" applyNumberFormat="1" applyAlignment="1">
      <alignment horizontal="right"/>
    </xf>
    <xf numFmtId="263" fontId="0" fillId="0" borderId="0" xfId="0" applyFont="1" applyNumberFormat="1" applyAlignment="1">
      <alignment horizontal="right"/>
    </xf>
    <xf numFmtId="264" fontId="0" fillId="0" borderId="0" xfId="0" applyFont="1" applyNumberFormat="1" applyAlignment="1">
      <alignment horizontal="right"/>
    </xf>
    <xf numFmtId="265" fontId="0" fillId="0" borderId="0" xfId="0" applyFont="1" applyNumberFormat="1" applyAlignment="1">
      <alignment horizontal="right"/>
    </xf>
    <xf numFmtId="266" fontId="0" fillId="0" borderId="0" xfId="0" applyFont="1" applyNumberFormat="1" applyAlignment="1">
      <alignment horizontal="right"/>
    </xf>
    <xf numFmtId="267" fontId="0" fillId="0" borderId="0" xfId="0" applyFont="1" applyNumberFormat="1" applyAlignment="1">
      <alignment horizontal="right"/>
    </xf>
    <xf numFmtId="268" fontId="0" fillId="0" borderId="0" xfId="0" applyFont="1" applyNumberFormat="1" applyAlignment="1">
      <alignment horizontal="right"/>
    </xf>
    <xf numFmtId="269" fontId="0" fillId="0" borderId="0" xfId="0" applyFont="1" applyNumberFormat="1" applyAlignment="1">
      <alignment horizontal="right"/>
    </xf>
    <xf numFmtId="270" fontId="0" fillId="0" borderId="0" xfId="0" applyFont="1" applyNumberFormat="1" applyAlignment="1">
      <alignment horizontal="right"/>
    </xf>
    <xf numFmtId="271" fontId="0" fillId="0" borderId="0" xfId="0" applyFont="1" applyNumberFormat="1" applyAlignment="1">
      <alignment horizontal="right"/>
    </xf>
    <xf numFmtId="272" fontId="0" fillId="0" borderId="0" xfId="0" applyFont="1" applyNumberFormat="1" applyAlignment="1">
      <alignment horizontal="right"/>
    </xf>
    <xf numFmtId="273" fontId="0" fillId="0" borderId="0" xfId="0" applyFont="1" applyNumberFormat="1" applyAlignment="1">
      <alignment horizontal="right"/>
    </xf>
    <xf numFmtId="274" fontId="0" fillId="0" borderId="0" xfId="0" applyFont="1" applyNumberFormat="1" applyAlignment="1">
      <alignment horizontal="right"/>
    </xf>
    <xf numFmtId="275" fontId="0" fillId="0" borderId="0" xfId="0" applyFont="1" applyNumberFormat="1" applyAlignment="1">
      <alignment horizontal="right"/>
    </xf>
    <xf numFmtId="276" fontId="0" fillId="0" borderId="0" xfId="0" applyFont="1" applyNumberFormat="1" applyAlignment="1">
      <alignment horizontal="right"/>
    </xf>
    <xf numFmtId="277" fontId="0" fillId="0" borderId="0" xfId="0" applyFont="1" applyNumberFormat="1" applyAlignment="1">
      <alignment horizontal="right"/>
    </xf>
    <xf numFmtId="278" fontId="0" fillId="0" borderId="0" xfId="0" applyFont="1" applyNumberFormat="1" applyAlignment="1">
      <alignment horizontal="right"/>
    </xf>
    <xf numFmtId="279" fontId="0" fillId="0" borderId="0" xfId="0" applyFont="1" applyNumberFormat="1" applyAlignment="1">
      <alignment horizontal="right"/>
    </xf>
    <xf numFmtId="280" fontId="0" fillId="0" borderId="0" xfId="0" applyFont="1" applyNumberFormat="1" applyAlignment="1">
      <alignment horizontal="right"/>
    </xf>
    <xf numFmtId="281" fontId="0" fillId="0" borderId="0" xfId="0" applyFont="1" applyNumberFormat="1" applyAlignment="1">
      <alignment horizontal="right"/>
    </xf>
    <xf numFmtId="281" fontId="3" fillId="0" borderId="0" xfId="0" applyFont="1" applyNumberFormat="1" applyAlignment="1">
      <alignment horizontal="right"/>
    </xf>
    <xf numFmtId="282" fontId="0" fillId="0" borderId="0" xfId="0" applyFont="1" applyNumberFormat="1" applyAlignment="1">
      <alignment horizontal="right"/>
    </xf>
    <xf numFmtId="283" fontId="0" fillId="0" borderId="0" xfId="0" applyFont="1" applyNumberFormat="1" applyAlignment="1">
      <alignment horizontal="right"/>
    </xf>
    <xf numFmtId="284" fontId="0" fillId="0" borderId="0" xfId="0" applyFont="1" applyNumberFormat="1" applyAlignment="1">
      <alignment horizontal="right"/>
    </xf>
    <xf numFmtId="285" fontId="0" fillId="0" borderId="0" xfId="0" applyFont="1" applyNumberFormat="1" applyAlignment="1">
      <alignment horizontal="right"/>
    </xf>
    <xf numFmtId="286" fontId="0" fillId="0" borderId="0" xfId="0" applyFont="1" applyNumberFormat="1" applyAlignment="1">
      <alignment horizontal="right"/>
    </xf>
    <xf numFmtId="287" fontId="0" fillId="0" borderId="0" xfId="0" applyFont="1" applyNumberFormat="1" applyAlignment="1">
      <alignment horizontal="right"/>
    </xf>
    <xf numFmtId="288" fontId="0" fillId="0" borderId="0" xfId="0" applyFont="1" applyNumberFormat="1" applyAlignment="1">
      <alignment horizontal="right"/>
    </xf>
    <xf numFmtId="289" fontId="0" fillId="0" borderId="0" xfId="0" applyFont="1" applyNumberFormat="1" applyAlignment="1">
      <alignment horizontal="right"/>
    </xf>
    <xf numFmtId="290" fontId="0" fillId="0" borderId="0" xfId="0" applyFont="1" applyNumberFormat="1" applyAlignment="1">
      <alignment horizontal="right"/>
    </xf>
    <xf numFmtId="291" fontId="0" fillId="0" borderId="0" xfId="0" applyFont="1" applyNumberFormat="1" applyAlignment="1">
      <alignment horizontal="right"/>
    </xf>
    <xf numFmtId="292" fontId="0" fillId="0" borderId="0" xfId="0" applyFont="1" applyNumberFormat="1" applyAlignment="1">
      <alignment horizontal="right"/>
    </xf>
    <xf numFmtId="293" fontId="0" fillId="0" borderId="0" xfId="0" applyFont="1" applyNumberFormat="1" applyAlignment="1">
      <alignment horizontal="right"/>
    </xf>
    <xf numFmtId="294" fontId="0" fillId="0" borderId="0" xfId="0" applyFont="1" applyNumberFormat="1" applyAlignment="1">
      <alignment horizontal="right"/>
    </xf>
    <xf numFmtId="295" fontId="0" fillId="0" borderId="0" xfId="0" applyFont="1" applyNumberFormat="1" applyAlignment="1">
      <alignment horizontal="right"/>
    </xf>
    <xf numFmtId="296" fontId="0" fillId="0" borderId="0" xfId="0" applyFont="1" applyNumberFormat="1" applyAlignment="1">
      <alignment horizontal="right"/>
    </xf>
    <xf numFmtId="297" fontId="0" fillId="0" borderId="0" xfId="0" applyFont="1" applyNumberFormat="1" applyAlignment="1">
      <alignment horizontal="right"/>
    </xf>
    <xf numFmtId="298" fontId="0" fillId="0" borderId="0" xfId="0" applyFont="1" applyNumberFormat="1" applyAlignment="1">
      <alignment horizontal="right"/>
    </xf>
    <xf numFmtId="299" fontId="0" fillId="0" borderId="0" xfId="0" applyFont="1" applyNumberFormat="1" applyAlignment="1">
      <alignment horizontal="right"/>
    </xf>
    <xf numFmtId="300" fontId="0" fillId="0" borderId="0" xfId="0" applyFont="1" applyNumberFormat="1" applyAlignment="1">
      <alignment horizontal="right"/>
    </xf>
    <xf numFmtId="301" fontId="0" fillId="0" borderId="0" xfId="0" applyFont="1" applyNumberFormat="1" applyAlignment="1">
      <alignment horizontal="right"/>
    </xf>
    <xf numFmtId="302" fontId="0" fillId="0" borderId="0" xfId="0" applyFont="1" applyNumberFormat="1" applyAlignment="1">
      <alignment horizontal="right"/>
    </xf>
    <xf numFmtId="303" fontId="0" fillId="0" borderId="0" xfId="0" applyFont="1" applyNumberFormat="1" applyAlignment="1">
      <alignment horizontal="right"/>
    </xf>
    <xf numFmtId="304" fontId="0" fillId="0" borderId="0" xfId="0" applyFont="1" applyNumberFormat="1" applyAlignment="1">
      <alignment horizontal="right"/>
    </xf>
    <xf numFmtId="305" fontId="0" fillId="0" borderId="0" xfId="0" applyFont="1" applyNumberFormat="1" applyAlignment="1">
      <alignment horizontal="right"/>
    </xf>
    <xf numFmtId="306" fontId="0" fillId="0" borderId="0" xfId="0" applyFont="1" applyNumberFormat="1" applyAlignment="1">
      <alignment horizontal="right"/>
    </xf>
    <xf numFmtId="307" fontId="0" fillId="0" borderId="0" xfId="0" applyFont="1" applyNumberFormat="1" applyAlignment="1">
      <alignment horizontal="right"/>
    </xf>
    <xf numFmtId="308" fontId="0" fillId="0" borderId="0" xfId="0" applyFont="1" applyNumberFormat="1" applyAlignment="1">
      <alignment horizontal="right"/>
    </xf>
    <xf numFmtId="309" fontId="0" fillId="0" borderId="0" xfId="0" applyFont="1" applyNumberFormat="1" applyAlignment="1">
      <alignment horizontal="right"/>
    </xf>
    <xf numFmtId="310" fontId="0" fillId="0" borderId="0" xfId="0" applyFont="1" applyNumberFormat="1" applyAlignment="1">
      <alignment horizontal="right"/>
    </xf>
    <xf numFmtId="311" fontId="0" fillId="0" borderId="0" xfId="0" applyFont="1" applyNumberFormat="1" applyAlignment="1">
      <alignment horizontal="right"/>
    </xf>
    <xf numFmtId="312" fontId="0" fillId="0" borderId="0" xfId="0" applyFont="1" applyNumberFormat="1" applyAlignment="1">
      <alignment horizontal="right"/>
    </xf>
    <xf numFmtId="313" fontId="0" fillId="0" borderId="0" xfId="0" applyFont="1" applyNumberFormat="1" applyAlignment="1">
      <alignment horizontal="right"/>
    </xf>
    <xf numFmtId="314" fontId="0" fillId="0" borderId="0" xfId="0" applyFont="1" applyNumberFormat="1" applyAlignment="1">
      <alignment horizontal="right"/>
    </xf>
    <xf numFmtId="315" fontId="0" fillId="0" borderId="0" xfId="0" applyFont="1" applyNumberFormat="1" applyAlignment="1">
      <alignment horizontal="right"/>
    </xf>
    <xf numFmtId="316" fontId="0" fillId="0" borderId="0" xfId="0" applyFont="1" applyNumberFormat="1" applyAlignment="1">
      <alignment horizontal="right"/>
    </xf>
    <xf numFmtId="317" fontId="0" fillId="0" borderId="0" xfId="0" applyFont="1" applyNumberFormat="1" applyAlignment="1">
      <alignment horizontal="right"/>
    </xf>
    <xf numFmtId="318" fontId="0" fillId="0" borderId="0" xfId="0" applyFont="1" applyNumberFormat="1" applyAlignment="1">
      <alignment horizontal="right"/>
    </xf>
    <xf numFmtId="319" fontId="0" fillId="0" borderId="0" xfId="0" applyFont="1" applyNumberFormat="1" applyAlignment="1">
      <alignment horizontal="right"/>
    </xf>
    <xf numFmtId="320" fontId="0" fillId="0" borderId="0" xfId="0" applyFont="1" applyNumberFormat="1" applyAlignment="1">
      <alignment horizontal="right"/>
    </xf>
    <xf numFmtId="321" fontId="0" fillId="0" borderId="0" xfId="0" applyFont="1" applyNumberFormat="1" applyAlignment="1">
      <alignment horizontal="right"/>
    </xf>
    <xf numFmtId="322" fontId="0" fillId="0" borderId="0" xfId="0" applyFont="1" applyNumberFormat="1" applyAlignment="1">
      <alignment horizontal="right"/>
    </xf>
    <xf numFmtId="323" fontId="0" fillId="0" borderId="0" xfId="0" applyFont="1" applyNumberFormat="1" applyAlignment="1">
      <alignment horizontal="right"/>
    </xf>
    <xf numFmtId="324" fontId="0" fillId="0" borderId="0" xfId="0" applyFont="1" applyNumberFormat="1" applyAlignment="1">
      <alignment horizontal="right"/>
    </xf>
    <xf numFmtId="325" fontId="0" fillId="0" borderId="0" xfId="0" applyFont="1" applyNumberFormat="1" applyAlignment="1">
      <alignment horizontal="right"/>
    </xf>
    <xf numFmtId="326" fontId="0" fillId="0" borderId="0" xfId="0" applyFont="1" applyNumberFormat="1" applyAlignment="1">
      <alignment horizontal="right"/>
    </xf>
    <xf numFmtId="327" fontId="0" fillId="0" borderId="0" xfId="0" applyFont="1" applyNumberFormat="1" applyAlignment="1">
      <alignment horizontal="right"/>
    </xf>
    <xf numFmtId="328" fontId="0" fillId="0" borderId="0" xfId="0" applyFont="1" applyNumberFormat="1" applyAlignment="1">
      <alignment horizontal="right"/>
    </xf>
    <xf numFmtId="329" fontId="0" fillId="0" borderId="0" xfId="0" applyFont="1" applyNumberFormat="1" applyAlignment="1">
      <alignment horizontal="right"/>
    </xf>
    <xf numFmtId="330" fontId="0" fillId="0" borderId="0" xfId="0" applyFont="1" applyNumberFormat="1" applyAlignment="1">
      <alignment horizontal="right"/>
    </xf>
    <xf numFmtId="331" fontId="0" fillId="0" borderId="0" xfId="0" applyFont="1" applyNumberFormat="1" applyAlignment="1">
      <alignment horizontal="right"/>
    </xf>
    <xf numFmtId="330" fontId="3" fillId="0" borderId="0" xfId="0" applyFont="1" applyNumberFormat="1" applyAlignment="1">
      <alignment horizontal="right"/>
    </xf>
    <xf numFmtId="331" fontId="3" fillId="0" borderId="0" xfId="0" applyFont="1" applyNumberFormat="1" applyAlignment="1">
      <alignment horizontal="right"/>
    </xf>
    <xf numFmtId="332" fontId="0" fillId="0" borderId="0" xfId="0" applyFont="1" applyNumberFormat="1" applyAlignment="1">
      <alignment horizontal="right"/>
    </xf>
    <xf numFmtId="333" fontId="0" fillId="0" borderId="0" xfId="0" applyFont="1" applyNumberFormat="1" applyAlignment="1">
      <alignment horizontal="right"/>
    </xf>
    <xf numFmtId="332" fontId="3" fillId="0" borderId="0" xfId="0" applyFont="1" applyNumberFormat="1" applyAlignment="1">
      <alignment horizontal="right"/>
    </xf>
    <xf numFmtId="333" fontId="3" fillId="0" borderId="0" xfId="0" applyFont="1" applyNumberFormat="1" applyAlignment="1">
      <alignment horizontal="right"/>
    </xf>
    <xf numFmtId="334" fontId="0" fillId="0" borderId="0" xfId="0" applyFont="1" applyNumberFormat="1" applyAlignment="1">
      <alignment horizontal="right"/>
    </xf>
    <xf numFmtId="335" fontId="0" fillId="0" borderId="0" xfId="0" applyFont="1" applyNumberFormat="1" applyAlignment="1">
      <alignment horizontal="right"/>
    </xf>
    <xf numFmtId="334" fontId="3" fillId="0" borderId="0" xfId="0" applyFont="1" applyNumberFormat="1" applyAlignment="1">
      <alignment horizontal="right"/>
    </xf>
    <xf numFmtId="335" fontId="3" fillId="0" borderId="0" xfId="0" applyFont="1" applyNumberFormat="1" applyAlignment="1">
      <alignment horizontal="right"/>
    </xf>
    <xf numFmtId="336" fontId="0" fillId="0" borderId="0" xfId="0" applyFont="1" applyNumberFormat="1" applyAlignment="1">
      <alignment horizontal="right"/>
    </xf>
    <xf numFmtId="337" fontId="0" fillId="0" borderId="0" xfId="0" applyFont="1" applyNumberFormat="1" applyAlignment="1">
      <alignment horizontal="right"/>
    </xf>
    <xf numFmtId="338" fontId="0" fillId="0" borderId="0" xfId="0" applyFont="1" applyNumberFormat="1" applyAlignment="1">
      <alignment horizontal="right"/>
    </xf>
    <xf numFmtId="339" fontId="0" fillId="0" borderId="0" xfId="0" applyFont="1" applyNumberFormat="1" applyAlignment="1">
      <alignment horizontal="right"/>
    </xf>
    <xf numFmtId="340" fontId="0" fillId="0" borderId="0" xfId="0" applyFont="1" applyNumberFormat="1" applyAlignment="1">
      <alignment horizontal="right"/>
    </xf>
    <xf numFmtId="341" fontId="0" fillId="0" borderId="0" xfId="0" applyFont="1" applyNumberFormat="1" applyAlignment="1">
      <alignment horizontal="right"/>
    </xf>
    <xf numFmtId="342" fontId="0" fillId="0" borderId="0" xfId="0" applyFont="1" applyNumberFormat="1" applyAlignment="1">
      <alignment horizontal="right"/>
    </xf>
    <xf numFmtId="343" fontId="0" fillId="0" borderId="0" xfId="0" applyFont="1" applyNumberFormat="1" applyAlignment="1">
      <alignment horizontal="right"/>
    </xf>
    <xf numFmtId="344" fontId="0" fillId="0" borderId="0" xfId="0" applyFont="1" applyNumberFormat="1" applyAlignment="1">
      <alignment horizontal="right"/>
    </xf>
    <xf numFmtId="345" fontId="0" fillId="0" borderId="0" xfId="0" applyFont="1" applyNumberFormat="1" applyAlignment="1">
      <alignment horizontal="right"/>
    </xf>
    <xf numFmtId="346" fontId="0" fillId="0" borderId="0" xfId="0" applyFont="1" applyNumberFormat="1" applyAlignment="1">
      <alignment horizontal="right"/>
    </xf>
    <xf numFmtId="347" fontId="0" fillId="0" borderId="0" xfId="0" applyFont="1" applyNumberFormat="1" applyAlignment="1">
      <alignment horizontal="right"/>
    </xf>
    <xf numFmtId="348" fontId="0" fillId="0" borderId="0" xfId="0" applyFont="1" applyNumberFormat="1" applyAlignment="1">
      <alignment horizontal="right"/>
    </xf>
    <xf numFmtId="349" fontId="0" fillId="0" borderId="0" xfId="0" applyFont="1" applyNumberFormat="1" applyAlignment="1">
      <alignment horizontal="right"/>
    </xf>
    <xf numFmtId="350" fontId="0" fillId="0" borderId="0" xfId="0" applyFont="1" applyNumberFormat="1" applyAlignment="1">
      <alignment horizontal="right"/>
    </xf>
    <xf numFmtId="351" fontId="0" fillId="0" borderId="0" xfId="0" applyFont="1" applyNumberFormat="1" applyAlignment="1">
      <alignment horizontal="right"/>
    </xf>
    <xf numFmtId="352" fontId="0" fillId="0" borderId="0" xfId="0" applyFont="1" applyNumberFormat="1" applyAlignment="1">
      <alignment horizontal="right"/>
    </xf>
    <xf numFmtId="353" fontId="0" fillId="0" borderId="0" xfId="0" applyFont="1" applyNumberFormat="1" applyAlignment="1">
      <alignment horizontal="right"/>
    </xf>
    <xf numFmtId="354" fontId="0" fillId="0" borderId="0" xfId="0" applyFont="1" applyNumberFormat="1" applyAlignment="1">
      <alignment horizontal="right"/>
    </xf>
    <xf numFmtId="349" fontId="3" fillId="0" borderId="0" xfId="0" applyFont="1" applyNumberFormat="1" applyAlignment="1">
      <alignment horizontal="right"/>
    </xf>
    <xf numFmtId="350" fontId="3" fillId="0" borderId="0" xfId="0" applyFont="1" applyNumberFormat="1" applyAlignment="1">
      <alignment horizontal="right"/>
    </xf>
    <xf numFmtId="351" fontId="3" fillId="0" borderId="0" xfId="0" applyFont="1" applyNumberFormat="1" applyAlignment="1">
      <alignment horizontal="right"/>
    </xf>
    <xf numFmtId="352" fontId="3" fillId="0" borderId="0" xfId="0" applyFont="1" applyNumberFormat="1" applyAlignment="1">
      <alignment horizontal="right"/>
    </xf>
    <xf numFmtId="353" fontId="3" fillId="0" borderId="0" xfId="0" applyFont="1" applyNumberFormat="1" applyAlignment="1">
      <alignment horizontal="right"/>
    </xf>
    <xf numFmtId="354" fontId="3" fillId="0" borderId="0" xfId="0" applyFont="1" applyNumberFormat="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ables/table3.xml><?xml version="1.0" encoding="utf-8"?>
<table xmlns="http://schemas.openxmlformats.org/spreadsheetml/2006/main" id="3" name="Table3" displayName="Table3" ref="A3:B29" totalsRowCount="0" totalsRowShown="0">
  <tableColumns count="2">
    <tableColumn id="1" name="Table Number"/>
    <tableColumn id="2" name="Description"/>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4:B65" totalsRowCount="0" totalsRowShown="0">
  <tableColumns count="2">
    <tableColumn id="1" name="Note number"/>
    <tableColumn id="2" name="Note text"/>
  </tableColumns>
  <tableStyleInfo name="TableStyleLight1" showFirstColumn="0" showLastColumn="0" showRowStripes="1" showColumnStripes="0"/>
</table>
</file>

<file path=xl/tables/table5.xml><?xml version="1.0" encoding="utf-8"?>
<table xmlns="http://schemas.openxmlformats.org/spreadsheetml/2006/main" id="5" name="table_1" displayName="table_1" ref="A6:L37" totalsRowCount="0" totalsRowShown="0">
  <tableColumns count="12">
    <tableColumn id="1" name="Month"/>
    <tableColumn id="2" name="Total part 1 applications registered"/>
    <tableColumn id="3" name="Percentage of total part 1 applications registered"/>
    <tableColumn id="4" name="Total part 2 applications received"/>
    <tableColumn id="5" name="Percentage of total part 2 applications received"/>
    <tableColumn id="6" name="Total applications processed"/>
    <tableColumn id="7" name="Authorised applications"/>
    <tableColumn id="8" name="Denied applications"/>
    <tableColumn id="9" name="Withdrawn applications"/>
    <tableColumn id="10" name="Percentage of processed applications authorised"/>
    <tableColumn id="11" name="Percentage of processed applications denied"/>
    <tableColumn id="12" name="Percentage of processed applications withdrawn "/>
  </tableColumns>
  <tableStyleInfo name="TableStyleLight1" showFirstColumn="0" showLastColumn="0" showRowStripes="1" showColumnStripes="0"/>
</table>
</file>

<file path=xl/tables/table6.xml><?xml version="1.0" encoding="utf-8"?>
<table xmlns="http://schemas.openxmlformats.org/spreadsheetml/2006/main" id="6" name="table_2" displayName="table_2" ref="A6:H37" totalsRowCount="0" totalsRowShown="0">
  <tableColumns count="8">
    <tableColumn id="1" name="Month"/>
    <tableColumn id="2" name="Total"/>
    <tableColumn id="3" name="Daily Living only"/>
    <tableColumn id="4" name="Mobility only"/>
    <tableColumn id="5" name="Both Daily Living and Mobility"/>
    <tableColumn id="6" name="Percentage receiving Daily Living only"/>
    <tableColumn id="7" name="Percentage receiving Mobility only"/>
    <tableColumn id="8" name="Percentage receiving Both Daily Living and Mobility"/>
  </tableColumns>
  <tableStyleInfo name="TableStyleLight1" showFirstColumn="0" showLastColumn="0" showRowStripes="1" showColumnStripes="0"/>
</table>
</file>

<file path=xl/tables/table7.xml><?xml version="1.0" encoding="utf-8"?>
<table xmlns="http://schemas.openxmlformats.org/spreadsheetml/2006/main" id="7" name="table_3" displayName="table_3" ref="A6:F37" totalsRowCount="0" totalsRowShown="0">
  <tableColumns count="6">
    <tableColumn id="1" name="Month"/>
    <tableColumn id="2" name="Total"/>
    <tableColumn id="3" name="Enhanced"/>
    <tableColumn id="4" name="Standard "/>
    <tableColumn id="5" name="Percentage Enhanced"/>
    <tableColumn id="6" name="Percentage Standard"/>
  </tableColumns>
  <tableStyleInfo name="TableStyleLight1" showFirstColumn="0" showLastColumn="0" showRowStripes="1" showColumnStripes="0"/>
</table>
</file>

<file path=xl/tables/table8.xml><?xml version="1.0" encoding="utf-8"?>
<table xmlns="http://schemas.openxmlformats.org/spreadsheetml/2006/main" id="8" name="table_4" displayName="table_4" ref="A6:F37" totalsRowCount="0" totalsRowShown="0">
  <tableColumns count="6">
    <tableColumn id="1" name="Month"/>
    <tableColumn id="2" name="Total"/>
    <tableColumn id="3" name="Enhanced"/>
    <tableColumn id="4" name="Standard "/>
    <tableColumn id="5" name="Percentage Enhanced"/>
    <tableColumn id="6" name="Percentage Standard"/>
  </tableColumns>
  <tableStyleInfo name="TableStyleLight1" showFirstColumn="0" showLastColumn="0" showRowStripes="1" showColumnStripes="0"/>
</table>
</file>

<file path=xl/tables/table9.xml><?xml version="1.0" encoding="utf-8"?>
<table xmlns="http://schemas.openxmlformats.org/spreadsheetml/2006/main" id="9" name="table_5" displayName="table_5" ref="A6:L29" totalsRowCount="0" totalsRowShown="0">
  <tableColumns count="12">
    <tableColumn id="1" name="Month"/>
    <tableColumn id="2" name="Total part 1 applications registered"/>
    <tableColumn id="3" name="Percentage of total part 1 applications registered"/>
    <tableColumn id="4" name="Total part 2 applications received"/>
    <tableColumn id="5" name="Percentage of total part 2 applications received"/>
    <tableColumn id="6" name="Total applications processed"/>
    <tableColumn id="7" name="Authorised applications"/>
    <tableColumn id="8" name="Denied applications"/>
    <tableColumn id="9" name="Withdrawn applications"/>
    <tableColumn id="10" name="Percentage of processed applications authorised"/>
    <tableColumn id="11" name="Percentage of processed applications denied"/>
    <tableColumn id="12" name="Percentage of processed applications withdrawn "/>
  </tableColumns>
  <tableStyleInfo name="TableStyleLight1" showFirstColumn="0" showLastColumn="0" showRowStripes="1" showColumnStripes="0"/>
</table>
</file>

<file path=xl/tables/table10.xml><?xml version="1.0" encoding="utf-8"?>
<table xmlns="http://schemas.openxmlformats.org/spreadsheetml/2006/main" id="10" name="table_6" displayName="table_6" ref="A6:J37" totalsRowCount="0" totalsRowShown="0">
  <tableColumns count="10">
    <tableColumn id="1" name="Month"/>
    <tableColumn id="2" name="Total "/>
    <tableColumn id="3" name="Online applications "/>
    <tableColumn id="4" name="Phone applications "/>
    <tableColumn id="5" name="Paper applications"/>
    <tableColumn id="6" name="Other channel"/>
    <tableColumn id="7" name="Percentage of online applications "/>
    <tableColumn id="8" name="Percentage of phone applications"/>
    <tableColumn id="9" name="Percentage of paper applications"/>
    <tableColumn id="10" name="Percentage of other channel"/>
  </tableColumns>
  <tableStyleInfo name="TableStyleLight1" showFirstColumn="0" showLastColumn="0" showRowStripes="1" showColumnStripes="0"/>
</table>
</file>

<file path=xl/tables/table11.xml><?xml version="1.0" encoding="utf-8"?>
<table xmlns="http://schemas.openxmlformats.org/spreadsheetml/2006/main" id="11" name="table_7" displayName="table_7" ref="A6:J16" totalsRowCount="0" totalsRowShown="0">
  <tableColumns count="10">
    <tableColumn id="1" name="Age Band"/>
    <tableColumn id="2" name="Total part 1 applications registered"/>
    <tableColumn id="3" name="Percentage of total part 1 applications registered"/>
    <tableColumn id="4" name="Total applications processed"/>
    <tableColumn id="5" name="Authorised applications "/>
    <tableColumn id="6" name="Denied applications "/>
    <tableColumn id="7" name="Withdrawn applications "/>
    <tableColumn id="8" name="Percentage of processed applications authorised"/>
    <tableColumn id="9" name="Percentage of processed applications denied"/>
    <tableColumn id="10" name="Percentage of processed applications withdrawn "/>
  </tableColumns>
  <tableStyleInfo name="TableStyleLight1" showFirstColumn="0" showLastColumn="0" showRowStripes="1" showColumnStripes="0"/>
</table>
</file>

<file path=xl/tables/table12.xml><?xml version="1.0" encoding="utf-8"?>
<table xmlns="http://schemas.openxmlformats.org/spreadsheetml/2006/main" id="12" name="table_8" displayName="table_8" ref="A6:J40" totalsRowCount="0" totalsRowShown="0">
  <tableColumns count="10">
    <tableColumn id="1" name="Local authority"/>
    <tableColumn id="2" name="Total part 1 applications registered"/>
    <tableColumn id="3" name="Percentage of total part 1 applications registered"/>
    <tableColumn id="4" name="Total applications processed"/>
    <tableColumn id="5" name="Authorised applications"/>
    <tableColumn id="6" name="Denied applications"/>
    <tableColumn id="7" name="Withdrawn applications"/>
    <tableColumn id="8" name="Percentage of processed applications authorised"/>
    <tableColumn id="9" name="Percentage of processed applications denied"/>
    <tableColumn id="10" name="Percentage of processed applications withdrawn "/>
  </tableColumns>
  <tableStyleInfo name="TableStyleLight1" showFirstColumn="0" showLastColumn="0" showRowStripes="1" showColumnStripes="0"/>
</table>
</file>

<file path=xl/tables/table13.xml><?xml version="1.0" encoding="utf-8"?>
<table xmlns="http://schemas.openxmlformats.org/spreadsheetml/2006/main" id="13" name="table_9a" displayName="table_9a" ref="A7:K39" totalsRowCount="0" totalsRowShown="0">
  <tableColumns count="11">
    <tableColumn id="1" name="Processing Time by Month"/>
    <tableColumn id="2" name="Total applications processed where a part 2 application date is available"/>
    <tableColumn id="3" name="Part 2 Applications processed in  0 20  working days"/>
    <tableColumn id="4" name="Part 2 Applications processed in  21 40  working days"/>
    <tableColumn id="5" name="Part 2 Applications processed in  41 60  working days"/>
    <tableColumn id="6" name="Part 2 Applications processed in  61 80  working days"/>
    <tableColumn id="7" name="Part 2 Applications processed in  81 100  working days"/>
    <tableColumn id="8" name="Part 2 Applications processed in  101 120  working days"/>
    <tableColumn id="9" name="Part 2 Applications processed in  121 140  working days"/>
    <tableColumn id="10" name="Part 2 Applications processed in  141 or more  working days"/>
    <tableColumn id="11" name="Median Average Processing Time from part 2 in working days"/>
  </tableColumns>
  <tableStyleInfo name="TableStyleLight1" showFirstColumn="0" showLastColumn="0" showRowStripes="1" showColumnStripes="0"/>
</table>
</file>

<file path=xl/tables/table14.xml><?xml version="1.0" encoding="utf-8"?>
<table xmlns="http://schemas.openxmlformats.org/spreadsheetml/2006/main" id="14" name="table_9b" displayName="table_9b" ref="A42:J73" totalsRowCount="0" totalsRowShown="0">
  <tableColumns count="10">
    <tableColumn id="1" name="Processing time by month"/>
    <tableColumn id="2" name="Total applications processed where a part 2 application date is available"/>
    <tableColumn id="3" name="Proportion of applications processed within  20 working days  within 1 month "/>
    <tableColumn id="4" name="Proportion of applications processed within  40 working days  within 2 months "/>
    <tableColumn id="5" name="Proportion of applications processed within  60 working days  within 3 months "/>
    <tableColumn id="6" name="Proportion of applications processed within  80 working days   within 4 months "/>
    <tableColumn id="7" name="Proportion of applications processed within  100 working days   within 5 months "/>
    <tableColumn id="8" name="Proportion of applications processed within  120 working days   within 6 months "/>
    <tableColumn id="9" name="Proportion of applications processed within  140 working days   within 7 months "/>
    <tableColumn id="10" name="Proportion of applications processed in  141 or more  working days "/>
  </tableColumns>
  <tableStyleInfo name="TableStyleLight1" showFirstColumn="0" showLastColumn="0" showRowStripes="1" showColumnStripes="0"/>
</table>
</file>

<file path=xl/tables/table15.xml><?xml version="1.0" encoding="utf-8"?>
<table xmlns="http://schemas.openxmlformats.org/spreadsheetml/2006/main" id="15" name="table_10" displayName="table_10" ref="A6:C42" totalsRowCount="0" totalsRowShown="0">
  <tableColumns count="3">
    <tableColumn id="1" name="Processing Time by Month"/>
    <tableColumn id="2" name="Total applications processed"/>
    <tableColumn id="3" name="Median Average Processing Time in working days"/>
  </tableColumns>
  <tableStyleInfo name="TableStyleLight1" showFirstColumn="0" showLastColumn="0" showRowStripes="1" showColumnStripes="0"/>
</table>
</file>

<file path=xl/tables/table16.xml><?xml version="1.0" encoding="utf-8"?>
<table xmlns="http://schemas.openxmlformats.org/spreadsheetml/2006/main" id="16" name="table_11" displayName="table_11" ref="A6:L99" totalsRowCount="0" totalsRowShown="0">
  <tableColumns count="12">
    <tableColumn id="1" name="Type of Client"/>
    <tableColumn id="2" name="Month"/>
    <tableColumn id="3" name="Total number of payments"/>
    <tableColumn id="4" name="Number of Daily Living payments"/>
    <tableColumn id="5" name="Number of Mobility payments"/>
    <tableColumn id="6" name="Total value of payments"/>
    <tableColumn id="7" name="Value of Daily Living payments"/>
    <tableColumn id="8" name="Value of Mobility payments"/>
    <tableColumn id="9" name="Percentage of Daily Living payments value"/>
    <tableColumn id="10" name="Percentage of Mobility payments value"/>
    <tableColumn id="11" name="Number of mobility payments which are for Accessible Vehicles and Equipment Scheme"/>
    <tableColumn id="12" name="Value of mobility payments which are for Accessible Vehicles and Equipment Scheme"/>
  </tableColumns>
  <tableStyleInfo name="TableStyleLight1" showFirstColumn="0" showLastColumn="0" showRowStripes="1" showColumnStripes="0"/>
</table>
</file>

<file path=xl/tables/table17.xml><?xml version="1.0" encoding="utf-8"?>
<table xmlns="http://schemas.openxmlformats.org/spreadsheetml/2006/main" id="17" name="table_12" displayName="table_12" ref="A6:D40" totalsRowCount="0" totalsRowShown="0">
  <tableColumns count="4">
    <tableColumn id="1" name="Local Authority "/>
    <tableColumn id="2" name="Total number  of payments"/>
    <tableColumn id="3" name="Total value  of payments"/>
    <tableColumn id="4" name="Percentage of  value of payments"/>
  </tableColumns>
  <tableStyleInfo name="TableStyleLight1" showFirstColumn="0" showLastColumn="0" showRowStripes="1" showColumnStripes="0"/>
</table>
</file>

<file path=xl/tables/table18.xml><?xml version="1.0" encoding="utf-8"?>
<table xmlns="http://schemas.openxmlformats.org/spreadsheetml/2006/main" id="18" name="table_13" displayName="table_13" ref="A6:B10" totalsRowCount="0" totalsRowShown="0">
  <tableColumns count="2">
    <tableColumn id="1" name="Year of Payment "/>
    <tableColumn id="2" name="Number of individual clients paid "/>
  </tableColumns>
  <tableStyleInfo name="TableStyleLight1" showFirstColumn="0" showLastColumn="0" showRowStripes="1" showColumnStripes="0"/>
</table>
</file>

<file path=xl/tables/table19.xml><?xml version="1.0" encoding="utf-8"?>
<table xmlns="http://schemas.openxmlformats.org/spreadsheetml/2006/main" id="19" name="table_14" displayName="table_14" ref="A6:K84" totalsRowCount="0" totalsRowShown="0">
  <tableColumns count="11">
    <tableColumn id="1" name="Type of Client"/>
    <tableColumn id="2" name="Month"/>
    <tableColumn id="3" name="Caseload"/>
    <tableColumn id="4" name="Number in receipt of Daily Living award only"/>
    <tableColumn id="5" name="Number in receipt of Mobility award only "/>
    <tableColumn id="6" name="Number in receipt of both Daily Living and Mobility award"/>
    <tableColumn id="7" name="Percent Daily Living award only "/>
    <tableColumn id="8" name="Percent Mobility award only "/>
    <tableColumn id="9" name="Percent both Daily Living and Mobility award"/>
    <tableColumn id="10" name="Number in receipt of Mobility award who receive Accessible Vehicles and Equipment payment"/>
    <tableColumn id="11" name="Proportion in receipt of Mobility award who receive Accessible Vehicles and Equipment payment"/>
  </tableColumns>
  <tableStyleInfo name="TableStyleLight1" showFirstColumn="0" showLastColumn="0" showRowStripes="1" showColumnStripes="0"/>
</table>
</file>

<file path=xl/tables/table20.xml><?xml version="1.0" encoding="utf-8"?>
<table xmlns="http://schemas.openxmlformats.org/spreadsheetml/2006/main" id="20" name="table_15" displayName="table_15" ref="A6:K84" totalsRowCount="0" totalsRowShown="0">
  <tableColumns count="11">
    <tableColumn id="1" name="Type of Client"/>
    <tableColumn id="2" name="Month"/>
    <tableColumn id="3" name="Caseload"/>
    <tableColumn id="4" name="Number on Enhanced Daily Living "/>
    <tableColumn id="5" name="Number on Standard Daily Living"/>
    <tableColumn id="6" name="Number on transitional Daily Living"/>
    <tableColumn id="7" name="Number not awarded"/>
    <tableColumn id="8" name="Percent Enhanced Daily Living "/>
    <tableColumn id="9" name="Percentage Standard Daily Living"/>
    <tableColumn id="10" name="Percentage transitional Daily Living "/>
    <tableColumn id="11" name="Percentage not awarded"/>
  </tableColumns>
  <tableStyleInfo name="TableStyleLight1" showFirstColumn="0" showLastColumn="0" showRowStripes="1" showColumnStripes="0"/>
</table>
</file>

<file path=xl/tables/table21.xml><?xml version="1.0" encoding="utf-8"?>
<table xmlns="http://schemas.openxmlformats.org/spreadsheetml/2006/main" id="21" name="table_16" displayName="table_16" ref="A6:I84" totalsRowCount="0" totalsRowShown="0">
  <tableColumns count="9">
    <tableColumn id="1" name="Type of Client"/>
    <tableColumn id="2" name="Month"/>
    <tableColumn id="3" name="Caseload"/>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22.xml><?xml version="1.0" encoding="utf-8"?>
<table xmlns="http://schemas.openxmlformats.org/spreadsheetml/2006/main" id="22" name="table_17" displayName="table_17" ref="A6:N85" totalsRowCount="0" totalsRowShown="0">
  <tableColumns count="14">
    <tableColumn id="1" name="Type of Client"/>
    <tableColumn id="2" name="Month"/>
    <tableColumn id="3" name="Caseload    "/>
    <tableColumn id="4" name="Mobility Enhanced"/>
    <tableColumn id="5" name="Mobility Enhanced 1"/>
    <tableColumn id="6" name="Mobility Enhanced 2"/>
    <tableColumn id="7" name="Mobility Enhanced 3"/>
    <tableColumn id="8" name="Mobility Standard"/>
    <tableColumn id="9" name="Mobility Standard 1"/>
    <tableColumn id="10" name="Mobility Standard 2"/>
    <tableColumn id="11" name="Mobility Standard 3"/>
    <tableColumn id="12" name="Mobility Not Awarded"/>
    <tableColumn id="13" name="Mobility Not Awarded 1"/>
    <tableColumn id="14" name="Mobility Not Awarded 2"/>
  </tableColumns>
  <tableStyleInfo name="TableStyleLight1" showFirstColumn="0" showLastColumn="0" showRowStripes="1" showColumnStripes="0"/>
</table>
</file>

<file path=xl/tables/table23.xml><?xml version="1.0" encoding="utf-8"?>
<table xmlns="http://schemas.openxmlformats.org/spreadsheetml/2006/main" id="23" name="table_18" displayName="table_18" ref="A6:C16" totalsRowCount="0" totalsRowShown="0">
  <tableColumns count="3">
    <tableColumn id="1" name="Age Band"/>
    <tableColumn id="2" name="Caseload "/>
    <tableColumn id="3" name="Percentage of Caseload "/>
  </tableColumns>
  <tableStyleInfo name="TableStyleLight1" showFirstColumn="0" showLastColumn="0" showRowStripes="1" showColumnStripes="0"/>
</table>
</file>

<file path=xl/tables/table24.xml><?xml version="1.0" encoding="utf-8"?>
<table xmlns="http://schemas.openxmlformats.org/spreadsheetml/2006/main" id="24" name="table_19a" displayName="table_19a" ref="A7:J76" totalsRowCount="0" totalsRowShown="0">
  <tableColumns count="10">
    <tableColumn id="1" name="Client Type"/>
    <tableColumn id="2" name="Condition Category    "/>
    <tableColumn id="3" name="Total number of People in receipt as of April 2024"/>
    <tableColumn id="4" name="Percentage of People in receipt as of April 2024"/>
    <tableColumn id="5" name="Daily Living only"/>
    <tableColumn id="6" name="Mobility only"/>
    <tableColumn id="7" name="Both Daily Living and Mobility"/>
    <tableColumn id="8" name="Percent receiving Daily Living Only"/>
    <tableColumn id="9" name="Percent receiving Mobility Only"/>
    <tableColumn id="10" name="Percent receiving Both Daily Living and Mobility"/>
  </tableColumns>
  <tableStyleInfo name="TableStyleLight1" showFirstColumn="0" showLastColumn="0" showRowStripes="1" showColumnStripes="0"/>
</table>
</file>

<file path=xl/tables/table25.xml><?xml version="1.0" encoding="utf-8"?>
<table xmlns="http://schemas.openxmlformats.org/spreadsheetml/2006/main" id="25" name="table_19b" displayName="table_19b" ref="A79:J115" totalsRowCount="0" totalsRowShown="0">
  <tableColumns count="10">
    <tableColumn id="1" name="Client Type"/>
    <tableColumn id="2" name="Condition Category    "/>
    <tableColumn id="3" name="Total number of People in receipt as of April 2024"/>
    <tableColumn id="4" name="Percentage of People in receipt as of April 2024"/>
    <tableColumn id="5" name="Daily Living only"/>
    <tableColumn id="6" name="Mobility only"/>
    <tableColumn id="7" name="Both Daily Living and Mobility"/>
    <tableColumn id="8" name="Percent receiving Daily Living Only"/>
    <tableColumn id="9" name="Percent receiving Mobility Only"/>
    <tableColumn id="10" name="Percent receiving Both Daily Living and Mobility"/>
  </tableColumns>
  <tableStyleInfo name="TableStyleLight1" showFirstColumn="0" showLastColumn="0" showRowStripes="1" showColumnStripes="0"/>
</table>
</file>

<file path=xl/tables/table26.xml><?xml version="1.0" encoding="utf-8"?>
<table xmlns="http://schemas.openxmlformats.org/spreadsheetml/2006/main" id="26" name="table_20a" displayName="table_20a" ref="A7:K76" totalsRowCount="0" totalsRowShown="0">
  <tableColumns count="11">
    <tableColumn id="1" name="Type of Client"/>
    <tableColumn id="2" name="Condition Category    "/>
    <tableColumn id="3" name="Total number of People in receipt "/>
    <tableColumn id="4" name="Daily Living Enhanced"/>
    <tableColumn id="5" name="Daily Living Standard"/>
    <tableColumn id="6" name="Daily Living Transitional"/>
    <tableColumn id="7" name="Daily Living Nil"/>
    <tableColumn id="8" name="Percent Enhanced"/>
    <tableColumn id="9" name="Percentage Standard"/>
    <tableColumn id="10" name="Percentage Transitional"/>
    <tableColumn id="11" name="Percentage not awarded"/>
  </tableColumns>
  <tableStyleInfo name="TableStyleLight1" showFirstColumn="0" showLastColumn="0" showRowStripes="1" showColumnStripes="0"/>
</table>
</file>

<file path=xl/tables/table27.xml><?xml version="1.0" encoding="utf-8"?>
<table xmlns="http://schemas.openxmlformats.org/spreadsheetml/2006/main" id="27" name="table_20b" displayName="table_20b" ref="A79:K115" totalsRowCount="0" totalsRowShown="0">
  <tableColumns count="11">
    <tableColumn id="1" name="Client Type"/>
    <tableColumn id="2" name="Condition Category    "/>
    <tableColumn id="3" name="Total number of People in receipt "/>
    <tableColumn id="4" name="Daily Living Enhanced"/>
    <tableColumn id="5" name="Daily Living Standard"/>
    <tableColumn id="6" name="Daily Living Transitional"/>
    <tableColumn id="7" name="Daily Living Nil"/>
    <tableColumn id="8" name="Percent Enhanced"/>
    <tableColumn id="9" name="Percentage Standard"/>
    <tableColumn id="10" name="Percentage Transitional"/>
    <tableColumn id="11" name="Percentage not awarded"/>
  </tableColumns>
  <tableStyleInfo name="TableStyleLight1" showFirstColumn="0" showLastColumn="0" showRowStripes="1" showColumnStripes="0"/>
</table>
</file>

<file path=xl/tables/table28.xml><?xml version="1.0" encoding="utf-8"?>
<table xmlns="http://schemas.openxmlformats.org/spreadsheetml/2006/main" id="28" name="table_21a" displayName="table_21a" ref="A7:I76" totalsRowCount="0" totalsRowShown="0">
  <tableColumns count="9">
    <tableColumn id="1" name="Type of Client"/>
    <tableColumn id="2" name="Condition Category    "/>
    <tableColumn id="3" name="Total number of People in receipt "/>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29.xml><?xml version="1.0" encoding="utf-8"?>
<table xmlns="http://schemas.openxmlformats.org/spreadsheetml/2006/main" id="29" name="table_21b" displayName="table_21b" ref="A79:I115" totalsRowCount="0" totalsRowShown="0">
  <tableColumns count="9">
    <tableColumn id="1" name="Client Type"/>
    <tableColumn id="2" name="Condition Category    "/>
    <tableColumn id="3" name="Total number of People in receipt "/>
    <tableColumn id="4" name="Number on Enhanced mobility"/>
    <tableColumn id="5" name="Number on Standard mobility"/>
    <tableColumn id="6" name="Number not awarded"/>
    <tableColumn id="7" name="Percent Enhanced mobility"/>
    <tableColumn id="8" name="Percentage Standard mobility"/>
    <tableColumn id="9" name="Percentage not awarded"/>
  </tableColumns>
  <tableStyleInfo name="TableStyleLight1" showFirstColumn="0" showLastColumn="0" showRowStripes="1" showColumnStripes="0"/>
</table>
</file>

<file path=xl/tables/table30.xml><?xml version="1.0" encoding="utf-8"?>
<table xmlns="http://schemas.openxmlformats.org/spreadsheetml/2006/main" id="30" name="table_22" displayName="table_22" ref="A6:C9" totalsRowCount="0" totalsRowShown="0">
  <tableColumns count="3">
    <tableColumn id="1" name="Type of Client"/>
    <tableColumn id="2" name="Caseload"/>
    <tableColumn id="3" name="Percentage of caseload"/>
  </tableColumns>
  <tableStyleInfo name="TableStyleLight1" showFirstColumn="0" showLastColumn="0" showRowStripes="1" showColumnStripes="0"/>
</table>
</file>

<file path=xl/tables/table31.xml><?xml version="1.0" encoding="utf-8"?>
<table xmlns="http://schemas.openxmlformats.org/spreadsheetml/2006/main" id="31" name="table_23" displayName="table_23" ref="A6:C15" totalsRowCount="0" totalsRowShown="0">
  <tableColumns count="3">
    <tableColumn id="1" name="Duration on Caseload"/>
    <tableColumn id="2" name="Caseload"/>
    <tableColumn id="3" name="Percentage of Caseload"/>
  </tableColumns>
  <tableStyleInfo name="TableStyleLight1" showFirstColumn="0" showLastColumn="0" showRowStripes="1" showColumnStripes="0"/>
</table>
</file>

<file path=xl/tables/table32.xml><?xml version="1.0" encoding="utf-8"?>
<table xmlns="http://schemas.openxmlformats.org/spreadsheetml/2006/main" id="32" name="table_24" displayName="table_24" ref="A6:C40" totalsRowCount="0" totalsRowShown="0">
  <tableColumns count="3">
    <tableColumn id="1" name="Local authority"/>
    <tableColumn id="2" name="Caseload"/>
    <tableColumn id="3" name="Percentage of Caseload"/>
  </tableColumns>
  <tableStyleInfo name="TableStyleLight1" showFirstColumn="0" showLastColumn="0" showRowStripes="1" showColumnStripes="0"/>
</table>
</file>

<file path=xl/tables/table33.xml><?xml version="1.0" encoding="utf-8"?>
<table xmlns="http://schemas.openxmlformats.org/spreadsheetml/2006/main" id="33" name="table_25" displayName="table_25" ref="A6:O99" totalsRowCount="0" totalsRowShown="0">
  <tableColumns count="15">
    <tableColumn id="1" name="Type of Client"/>
    <tableColumn id="2" name="Month"/>
    <tableColumn id="3" name="Number of  re determinations  received"/>
    <tableColumn id="4" name="Re determinations as a percentage of all decisions processed"/>
    <tableColumn id="5" name="Re determinations which are allowed or partially allowed as a percentage of all decisions processed"/>
    <tableColumn id="6" name="Re determinations completed"/>
    <tableColumn id="7" name="Completed  re determinations which are disallowed "/>
    <tableColumn id="8" name="Completed  re determinations which are allowed or partially allowed"/>
    <tableColumn id="9" name="Completed re determinations which are invalid"/>
    <tableColumn id="10" name="Exceeded redetermination deadline   appeal lodged"/>
    <tableColumn id="11" name="Percentage of completed  re determinations which are disallowed "/>
    <tableColumn id="12" name="Percentage of completed  re determinations which are allowed or partially allowed"/>
    <tableColumn id="13" name="Percentage of completed  re determinations which are invalid"/>
    <tableColumn id="14" name="Percentage exceeded redetermination deadline   appeal lodged"/>
    <tableColumn id="15" name="Percentage of  re determinations closed within 56 days"/>
  </tableColumns>
  <tableStyleInfo name="TableStyleLight1" showFirstColumn="0" showLastColumn="0" showRowStripes="1" showColumnStripes="0"/>
</table>
</file>

<file path=xl/tables/table34.xml><?xml version="1.0" encoding="utf-8"?>
<table xmlns="http://schemas.openxmlformats.org/spreadsheetml/2006/main" id="34" name="table_26" displayName="table_26" ref="A6:G28" totalsRowCount="0" totalsRowShown="0">
  <tableColumns count="7">
    <tableColumn id="1" name="Month "/>
    <tableColumn id="2" name="Number of appeals received"/>
    <tableColumn id="3" name="Appeal hearings taking place"/>
    <tableColumn id="4" name="Appeals upheld"/>
    <tableColumn id="5" name="Appeals not upheld"/>
    <tableColumn id="6" name="Percentage of appeals upheld"/>
    <tableColumn id="7" name="Percentage of appeals not uphel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14" Type="http://schemas.openxmlformats.org/officeDocument/2006/relationships/table" Target="../tables/table14.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5" Type="http://schemas.openxmlformats.org/officeDocument/2006/relationships/table" Target="../tables/table15.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6" Type="http://schemas.openxmlformats.org/officeDocument/2006/relationships/table" Target="../tables/table16.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7" Type="http://schemas.openxmlformats.org/officeDocument/2006/relationships/table" Target="../tables/table17.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8" Type="http://schemas.openxmlformats.org/officeDocument/2006/relationships/table" Target="../tables/table18.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9" Type="http://schemas.openxmlformats.org/officeDocument/2006/relationships/table" Target="../tables/table19.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0" Type="http://schemas.openxmlformats.org/officeDocument/2006/relationships/table" Target="../tables/table20.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1" Type="http://schemas.openxmlformats.org/officeDocument/2006/relationships/table" Target="../tables/table21.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2" Type="http://schemas.openxmlformats.org/officeDocument/2006/relationships/table" Target="../tables/table22.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3" Type="http://schemas.openxmlformats.org/officeDocument/2006/relationships/table" Target="../tables/table23.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4" Type="http://schemas.openxmlformats.org/officeDocument/2006/relationships/table" Target="../tables/table24.xml"/><Relationship Id="rId25" Type="http://schemas.openxmlformats.org/officeDocument/2006/relationships/table" Target="../tables/table25.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6" Type="http://schemas.openxmlformats.org/officeDocument/2006/relationships/table" Target="../tables/table26.xml"/><Relationship Id="rId27" Type="http://schemas.openxmlformats.org/officeDocument/2006/relationships/table" Target="../tables/table27.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8" Type="http://schemas.openxmlformats.org/officeDocument/2006/relationships/table" Target="../tables/table28.xml"/><Relationship Id="rId29" Type="http://schemas.openxmlformats.org/officeDocument/2006/relationships/table" Target="../tables/table29.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30" Type="http://schemas.openxmlformats.org/officeDocument/2006/relationships/table" Target="../tables/table30.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31" Type="http://schemas.openxmlformats.org/officeDocument/2006/relationships/table" Target="../tables/table31.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32" Type="http://schemas.openxmlformats.org/officeDocument/2006/relationships/table" Target="../tables/table32.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33" Type="http://schemas.openxmlformats.org/officeDocument/2006/relationships/table" Target="../tables/table33.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 Id="rId34"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20.71" hidden="0" customWidth="1"/>
    <col min="2" max="2" width="107.709996537242" hidden="0" customWidth="1"/>
  </cols>
  <sheetData>
    <row r="1">
      <c r="A1" s="1" t="s">
        <v>0</v>
      </c>
    </row>
    <row r="2">
      <c r="A2" t="s">
        <v>1</v>
      </c>
    </row>
    <row r="3">
      <c r="A3" t="s">
        <v>2</v>
      </c>
      <c r="B3" t="s">
        <v>3</v>
      </c>
    </row>
    <row r="4">
      <c r="A4" s="2" t="str">
        <f>=HYPERLINK("#'Table 1'!A1", "Table 1")</f>
      </c>
      <c r="B4" t="s">
        <v>4</v>
      </c>
    </row>
    <row r="5">
      <c r="A5" s="2" t="str">
        <f>=HYPERLINK("#'Table 2'!A1", "Table 2")</f>
      </c>
      <c r="B5" t="s">
        <v>5</v>
      </c>
    </row>
    <row r="6">
      <c r="A6" s="2" t="str">
        <f>=HYPERLINK("#'Table 3'!A1", "Table 3")</f>
      </c>
      <c r="B6" t="s">
        <v>6</v>
      </c>
    </row>
    <row r="7">
      <c r="A7" s="2" t="str">
        <f>=HYPERLINK("#'Table 4'!A1", "Table 4")</f>
      </c>
      <c r="B7" t="s">
        <v>7</v>
      </c>
    </row>
    <row r="8">
      <c r="A8" s="2" t="str">
        <f>=HYPERLINK("#'Table 5'!A1", "Table 5")</f>
      </c>
      <c r="B8" t="s">
        <v>8</v>
      </c>
    </row>
    <row r="9">
      <c r="A9" s="2" t="str">
        <f>=HYPERLINK("#'Table 6'!A1", "Table 6")</f>
      </c>
      <c r="B9" t="s">
        <v>9</v>
      </c>
    </row>
    <row r="10">
      <c r="A10" s="2" t="str">
        <f>=HYPERLINK("#'Table 7'!A1", "Table 7")</f>
      </c>
      <c r="B10" t="s">
        <v>10</v>
      </c>
    </row>
    <row r="11">
      <c r="A11" s="2" t="str">
        <f>=HYPERLINK("#'Table 8'!A1", "Table 8")</f>
      </c>
      <c r="B11" t="s">
        <v>11</v>
      </c>
    </row>
    <row r="12">
      <c r="A12" s="2" t="str">
        <f>=HYPERLINK("#'Table 9'!A1", "Table 9")</f>
      </c>
      <c r="B12" t="s">
        <v>12</v>
      </c>
    </row>
    <row r="13">
      <c r="A13" s="2" t="str">
        <f>=HYPERLINK("#'Table 10'!A1", "Table 10")</f>
      </c>
      <c r="B13" t="s">
        <v>13</v>
      </c>
    </row>
    <row r="14">
      <c r="A14" s="2" t="str">
        <f>=HYPERLINK("#'Table 11'!A1", "Table 11")</f>
      </c>
      <c r="B14" t="s">
        <v>14</v>
      </c>
    </row>
    <row r="15">
      <c r="A15" s="2" t="str">
        <f>=HYPERLINK("#'Table 12'!A1", "Table 12")</f>
      </c>
      <c r="B15" t="s">
        <v>15</v>
      </c>
    </row>
    <row r="16">
      <c r="A16" s="2" t="str">
        <f>=HYPERLINK("#'Table 13'!A1", "Table 13")</f>
      </c>
      <c r="B16" t="s">
        <v>16</v>
      </c>
    </row>
    <row r="17">
      <c r="A17" s="2" t="str">
        <f>=HYPERLINK("#'Table 14'!A1", "Table 14")</f>
      </c>
      <c r="B17" t="s">
        <v>17</v>
      </c>
    </row>
    <row r="18">
      <c r="A18" s="2" t="str">
        <f>=HYPERLINK("#'Table 15'!A1", "Table 15")</f>
      </c>
      <c r="B18" t="s">
        <v>18</v>
      </c>
    </row>
    <row r="19">
      <c r="A19" s="2" t="str">
        <f>=HYPERLINK("#'Table 16'!A1", "Table 16")</f>
      </c>
      <c r="B19" t="s">
        <v>19</v>
      </c>
    </row>
    <row r="20">
      <c r="A20" s="2" t="str">
        <f>=HYPERLINK("#'Table 17'!A1", "Table 17")</f>
      </c>
      <c r="B20" t="s">
        <v>20</v>
      </c>
    </row>
    <row r="21">
      <c r="A21" s="2" t="str">
        <f>=HYPERLINK("#'Table 18'!A1", "Table 18")</f>
      </c>
      <c r="B21" t="s">
        <v>21</v>
      </c>
    </row>
    <row r="22">
      <c r="A22" s="2" t="str">
        <f>=HYPERLINK("#'Table 19'!A1", "Table 19")</f>
      </c>
      <c r="B22" t="s">
        <v>22</v>
      </c>
    </row>
    <row r="23">
      <c r="A23" s="2" t="str">
        <f>=HYPERLINK("#'Table 20'!A1", "Table 20")</f>
      </c>
      <c r="B23" t="s">
        <v>23</v>
      </c>
    </row>
    <row r="24">
      <c r="A24" s="2" t="str">
        <f>=HYPERLINK("#'Table 21'!A1", "Table 21")</f>
      </c>
      <c r="B24" t="s">
        <v>24</v>
      </c>
    </row>
    <row r="25">
      <c r="A25" s="2" t="str">
        <f>=HYPERLINK("#'Table 22'!A1", "Table 22")</f>
      </c>
      <c r="B25" t="s">
        <v>25</v>
      </c>
    </row>
    <row r="26">
      <c r="A26" s="2" t="str">
        <f>=HYPERLINK("#'Table 23'!A1", "Table 23")</f>
      </c>
      <c r="B26" t="s">
        <v>26</v>
      </c>
    </row>
    <row r="27">
      <c r="A27" s="2" t="str">
        <f>=HYPERLINK("#'Table 24'!A1", "Table 24")</f>
      </c>
      <c r="B27" t="s">
        <v>27</v>
      </c>
    </row>
    <row r="28">
      <c r="A28" s="2" t="str">
        <f>=HYPERLINK("#'Table 25'!A1", "Table 25")</f>
      </c>
      <c r="B28" t="s">
        <v>28</v>
      </c>
    </row>
    <row r="29">
      <c r="A29" s="2" t="str">
        <f>=HYPERLINK("#'Table 26'!A1", "Table 26")</f>
      </c>
      <c r="B29" t="s">
        <v>29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0.71" hidden="0" customWidth="1"/>
  </cols>
  <sheetData>
    <row r="1">
      <c r="A1" s="1" t="s">
        <v>30</v>
      </c>
    </row>
    <row r="2">
      <c r="A2" t="s">
        <v>31</v>
      </c>
    </row>
    <row r="3">
      <c r="A3" t="s">
        <v>32</v>
      </c>
    </row>
    <row r="4">
      <c r="A4" t="s">
        <v>33</v>
      </c>
      <c r="B4" t="s">
        <v>34</v>
      </c>
    </row>
    <row r="5">
      <c r="A5" t="s">
        <v>35</v>
      </c>
      <c r="B5" s="3" t="s">
        <v>36</v>
      </c>
    </row>
    <row r="6">
      <c r="A6" t="s">
        <v>37</v>
      </c>
      <c r="B6" s="3" t="s">
        <v>38</v>
      </c>
    </row>
    <row r="7">
      <c r="A7" t="s">
        <v>39</v>
      </c>
      <c r="B7" s="3" t="s">
        <v>40</v>
      </c>
    </row>
    <row r="8">
      <c r="A8" t="s">
        <v>41</v>
      </c>
      <c r="B8" s="3" t="s">
        <v>42</v>
      </c>
    </row>
    <row r="9">
      <c r="A9" t="s">
        <v>43</v>
      </c>
      <c r="B9" s="3" t="s">
        <v>44</v>
      </c>
    </row>
    <row r="10">
      <c r="A10" t="s">
        <v>45</v>
      </c>
      <c r="B10" s="3" t="s">
        <v>46</v>
      </c>
    </row>
    <row r="11">
      <c r="A11" t="s">
        <v>47</v>
      </c>
      <c r="B11" s="3" t="s">
        <v>48</v>
      </c>
    </row>
    <row r="12">
      <c r="A12" t="s">
        <v>49</v>
      </c>
      <c r="B12" s="3" t="s">
        <v>50</v>
      </c>
    </row>
    <row r="13">
      <c r="A13" t="s">
        <v>51</v>
      </c>
      <c r="B13" s="3" t="s">
        <v>52</v>
      </c>
    </row>
    <row r="14">
      <c r="A14" t="s">
        <v>53</v>
      </c>
      <c r="B14" s="3" t="s">
        <v>54</v>
      </c>
    </row>
    <row r="15">
      <c r="A15" t="s">
        <v>55</v>
      </c>
      <c r="B15" s="3" t="s">
        <v>56</v>
      </c>
    </row>
    <row r="16">
      <c r="A16" t="s">
        <v>57</v>
      </c>
      <c r="B16" s="3" t="s">
        <v>58</v>
      </c>
    </row>
    <row r="17">
      <c r="A17" t="s">
        <v>59</v>
      </c>
      <c r="B17" s="3" t="s">
        <v>60</v>
      </c>
    </row>
    <row r="18">
      <c r="A18" t="s">
        <v>61</v>
      </c>
      <c r="B18" s="3" t="s">
        <v>62</v>
      </c>
    </row>
    <row r="19">
      <c r="A19" t="s">
        <v>63</v>
      </c>
      <c r="B19" s="3" t="s">
        <v>64</v>
      </c>
    </row>
    <row r="20">
      <c r="A20" t="s">
        <v>65</v>
      </c>
      <c r="B20" s="3" t="s">
        <v>66</v>
      </c>
    </row>
    <row r="21">
      <c r="A21" t="s">
        <v>67</v>
      </c>
      <c r="B21" s="3" t="s">
        <v>68</v>
      </c>
    </row>
    <row r="22">
      <c r="A22" t="s">
        <v>69</v>
      </c>
      <c r="B22" s="3" t="s">
        <v>70</v>
      </c>
    </row>
    <row r="23">
      <c r="A23" t="s">
        <v>71</v>
      </c>
      <c r="B23" s="3" t="s">
        <v>72</v>
      </c>
    </row>
    <row r="24">
      <c r="A24" t="s">
        <v>73</v>
      </c>
      <c r="B24" s="3" t="s">
        <v>74</v>
      </c>
    </row>
    <row r="25">
      <c r="A25" t="s">
        <v>75</v>
      </c>
      <c r="B25" s="3" t="s">
        <v>76</v>
      </c>
    </row>
    <row r="26">
      <c r="A26" t="s">
        <v>77</v>
      </c>
      <c r="B26" s="3" t="s">
        <v>78</v>
      </c>
    </row>
    <row r="27">
      <c r="A27" t="s">
        <v>79</v>
      </c>
      <c r="B27" s="3" t="s">
        <v>80</v>
      </c>
    </row>
    <row r="28">
      <c r="A28" t="s">
        <v>81</v>
      </c>
      <c r="B28" s="3" t="s">
        <v>82</v>
      </c>
    </row>
    <row r="29">
      <c r="A29" t="s">
        <v>83</v>
      </c>
      <c r="B29" s="3" t="s">
        <v>84</v>
      </c>
    </row>
    <row r="30">
      <c r="A30" t="s">
        <v>85</v>
      </c>
      <c r="B30" s="3" t="s">
        <v>86</v>
      </c>
    </row>
    <row r="31">
      <c r="A31" t="s">
        <v>87</v>
      </c>
      <c r="B31" s="3" t="s">
        <v>88</v>
      </c>
    </row>
    <row r="32">
      <c r="A32" t="s">
        <v>89</v>
      </c>
      <c r="B32" s="3" t="s">
        <v>90</v>
      </c>
    </row>
    <row r="33">
      <c r="A33" t="s">
        <v>91</v>
      </c>
      <c r="B33" s="3" t="s">
        <v>92</v>
      </c>
    </row>
    <row r="34">
      <c r="A34" t="s">
        <v>93</v>
      </c>
      <c r="B34" s="3" t="s">
        <v>94</v>
      </c>
    </row>
    <row r="35">
      <c r="A35" t="s">
        <v>95</v>
      </c>
      <c r="B35" s="3" t="s">
        <v>96</v>
      </c>
    </row>
    <row r="36">
      <c r="A36" t="s">
        <v>97</v>
      </c>
      <c r="B36" s="3" t="s">
        <v>98</v>
      </c>
    </row>
    <row r="37">
      <c r="A37" t="s">
        <v>99</v>
      </c>
      <c r="B37" s="3" t="s">
        <v>100</v>
      </c>
    </row>
    <row r="38">
      <c r="A38" t="s">
        <v>101</v>
      </c>
      <c r="B38" s="3" t="s">
        <v>102</v>
      </c>
    </row>
    <row r="39">
      <c r="A39" t="s">
        <v>103</v>
      </c>
      <c r="B39" s="3" t="s">
        <v>104</v>
      </c>
    </row>
    <row r="40">
      <c r="A40" t="s">
        <v>105</v>
      </c>
      <c r="B40" s="3" t="s">
        <v>106</v>
      </c>
    </row>
    <row r="41">
      <c r="A41" t="s">
        <v>107</v>
      </c>
      <c r="B41" s="3" t="s">
        <v>108</v>
      </c>
    </row>
    <row r="42">
      <c r="A42" t="s">
        <v>109</v>
      </c>
      <c r="B42" s="3" t="s">
        <v>110</v>
      </c>
    </row>
    <row r="43">
      <c r="A43" t="s">
        <v>111</v>
      </c>
      <c r="B43" s="3" t="s">
        <v>112</v>
      </c>
    </row>
    <row r="44">
      <c r="A44" t="s">
        <v>113</v>
      </c>
      <c r="B44" s="3" t="s">
        <v>114</v>
      </c>
    </row>
    <row r="45">
      <c r="A45" t="s">
        <v>115</v>
      </c>
      <c r="B45" s="3" t="s">
        <v>116</v>
      </c>
    </row>
    <row r="46">
      <c r="A46" t="s">
        <v>117</v>
      </c>
      <c r="B46" s="3" t="s">
        <v>118</v>
      </c>
    </row>
    <row r="47">
      <c r="A47" t="s">
        <v>119</v>
      </c>
      <c r="B47" s="3" t="s">
        <v>120</v>
      </c>
    </row>
    <row r="48">
      <c r="A48" t="s">
        <v>121</v>
      </c>
      <c r="B48" s="3" t="s">
        <v>122</v>
      </c>
    </row>
    <row r="49">
      <c r="A49" t="s">
        <v>123</v>
      </c>
      <c r="B49" s="3" t="s">
        <v>124</v>
      </c>
    </row>
    <row r="50">
      <c r="A50" t="s">
        <v>125</v>
      </c>
      <c r="B50" s="3" t="s">
        <v>126</v>
      </c>
    </row>
    <row r="51">
      <c r="A51" t="s">
        <v>127</v>
      </c>
      <c r="B51" s="3" t="s">
        <v>128</v>
      </c>
    </row>
    <row r="52">
      <c r="A52" t="s">
        <v>129</v>
      </c>
      <c r="B52" s="3" t="s">
        <v>130</v>
      </c>
    </row>
    <row r="53">
      <c r="A53" t="s">
        <v>131</v>
      </c>
      <c r="B53" s="3" t="s">
        <v>132</v>
      </c>
    </row>
    <row r="54">
      <c r="A54" t="s">
        <v>133</v>
      </c>
      <c r="B54" s="3" t="s">
        <v>134</v>
      </c>
    </row>
    <row r="55">
      <c r="A55" t="s">
        <v>135</v>
      </c>
      <c r="B55" s="3" t="s">
        <v>136</v>
      </c>
    </row>
    <row r="56">
      <c r="A56" t="s">
        <v>137</v>
      </c>
      <c r="B56" s="3" t="s">
        <v>138</v>
      </c>
    </row>
    <row r="57">
      <c r="A57" t="s">
        <v>139</v>
      </c>
      <c r="B57" s="3" t="s">
        <v>140</v>
      </c>
    </row>
    <row r="58">
      <c r="A58" t="s">
        <v>141</v>
      </c>
      <c r="B58" s="3" t="s">
        <v>142</v>
      </c>
    </row>
    <row r="59">
      <c r="A59" t="s">
        <v>143</v>
      </c>
      <c r="B59" s="3" t="s">
        <v>144</v>
      </c>
    </row>
    <row r="60">
      <c r="A60" t="s">
        <v>145</v>
      </c>
      <c r="B60" s="3" t="s">
        <v>146</v>
      </c>
    </row>
    <row r="61">
      <c r="A61" t="s">
        <v>147</v>
      </c>
      <c r="B61" s="3" t="s">
        <v>148</v>
      </c>
    </row>
    <row r="62">
      <c r="A62" t="s">
        <v>149</v>
      </c>
      <c r="B62" s="3" t="s">
        <v>150</v>
      </c>
    </row>
    <row r="63">
      <c r="A63" t="s">
        <v>151</v>
      </c>
      <c r="B63" s="3" t="s">
        <v>152</v>
      </c>
    </row>
    <row r="64">
      <c r="A64" t="s">
        <v>153</v>
      </c>
      <c r="B64" s="3" t="s">
        <v>154</v>
      </c>
    </row>
    <row r="65">
      <c r="A65" t="s">
        <v>155</v>
      </c>
      <c r="B65" s="3" t="s">
        <v>156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157</v>
      </c>
    </row>
    <row r="2">
      <c r="A2" t="s">
        <v>158</v>
      </c>
    </row>
    <row r="3">
      <c r="A3" t="s">
        <v>159</v>
      </c>
    </row>
    <row r="4">
      <c r="A4" t="s">
        <v>160</v>
      </c>
    </row>
    <row r="5">
      <c r="A5" t="s">
        <v>161</v>
      </c>
    </row>
    <row r="6">
      <c r="A6" s="5" t="s">
        <v>162</v>
      </c>
      <c r="B6" s="5" t="s">
        <v>163</v>
      </c>
      <c r="C6" s="5" t="s">
        <v>164</v>
      </c>
      <c r="D6" s="5" t="s">
        <v>165</v>
      </c>
      <c r="E6" s="5" t="s">
        <v>166</v>
      </c>
      <c r="F6" s="5" t="s">
        <v>167</v>
      </c>
      <c r="G6" s="5" t="s">
        <v>168</v>
      </c>
      <c r="H6" s="5" t="s">
        <v>169</v>
      </c>
      <c r="I6" s="5" t="s">
        <v>170</v>
      </c>
      <c r="J6" s="5" t="s">
        <v>171</v>
      </c>
      <c r="K6" s="5" t="s">
        <v>172</v>
      </c>
      <c r="L6" s="5" t="s">
        <v>173</v>
      </c>
    </row>
    <row r="7">
      <c r="A7" s="28" t="s">
        <v>174</v>
      </c>
      <c r="B7" s="17" t="n">
        <v>220775</v>
      </c>
      <c r="C7" s="18" t="n">
        <v>1</v>
      </c>
      <c r="D7" s="19" t="n">
        <v>184800</v>
      </c>
      <c r="E7" s="20" t="n">
        <v>1</v>
      </c>
      <c r="F7" s="21" t="n">
        <v>183515</v>
      </c>
      <c r="G7" s="22" t="n">
        <v>103690</v>
      </c>
      <c r="H7" s="23" t="n">
        <v>70620</v>
      </c>
      <c r="I7" s="24" t="n">
        <v>9200</v>
      </c>
      <c r="J7" s="25" t="n">
        <v>0.57</v>
      </c>
      <c r="K7" s="26" t="n">
        <v>0.38</v>
      </c>
      <c r="L7" s="27" t="n">
        <v>0.05</v>
      </c>
    </row>
    <row r="8">
      <c r="A8" t="s">
        <v>175</v>
      </c>
      <c r="B8" s="6" t="n">
        <v>520</v>
      </c>
      <c r="C8" s="7" t="n">
        <v>0</v>
      </c>
      <c r="D8" s="8" t="n">
        <v>205</v>
      </c>
      <c r="E8" s="9" t="n">
        <v>0</v>
      </c>
      <c r="F8" s="10" t="n">
        <v>20</v>
      </c>
      <c r="G8" s="11" t="n">
        <v>5</v>
      </c>
      <c r="H8" s="12" t="n">
        <v>0</v>
      </c>
      <c r="I8" s="13" t="n">
        <v>10</v>
      </c>
      <c r="J8" s="14" t="n">
        <v>0.33</v>
      </c>
      <c r="K8" s="15" t="n">
        <v>0</v>
      </c>
      <c r="L8" s="16" t="n">
        <v>0.67</v>
      </c>
    </row>
    <row r="9">
      <c r="A9" t="s">
        <v>176</v>
      </c>
      <c r="B9" s="6" t="n">
        <v>760</v>
      </c>
      <c r="C9" s="7" t="n">
        <v>0</v>
      </c>
      <c r="D9" s="8" t="n">
        <v>440</v>
      </c>
      <c r="E9" s="9" t="n">
        <v>0</v>
      </c>
      <c r="F9" s="10" t="n">
        <v>60</v>
      </c>
      <c r="G9" s="11" t="n">
        <v>20</v>
      </c>
      <c r="H9" s="12" t="n">
        <v>5</v>
      </c>
      <c r="I9" s="13" t="n">
        <v>40</v>
      </c>
      <c r="J9" s="14" t="n">
        <v>0.31</v>
      </c>
      <c r="K9" s="15" t="n">
        <v>0.05</v>
      </c>
      <c r="L9" s="16" t="n">
        <v>0.64</v>
      </c>
    </row>
    <row r="10">
      <c r="A10" t="s">
        <v>177</v>
      </c>
      <c r="B10" s="6" t="n">
        <v>715</v>
      </c>
      <c r="C10" s="7" t="n">
        <v>0</v>
      </c>
      <c r="D10" s="8" t="n">
        <v>570</v>
      </c>
      <c r="E10" s="9" t="n">
        <v>0</v>
      </c>
      <c r="F10" s="10" t="n">
        <v>110</v>
      </c>
      <c r="G10" s="11" t="n">
        <v>60</v>
      </c>
      <c r="H10" s="12" t="n">
        <v>15</v>
      </c>
      <c r="I10" s="13" t="n">
        <v>35</v>
      </c>
      <c r="J10" s="14" t="n">
        <v>0.55</v>
      </c>
      <c r="K10" s="15" t="n">
        <v>0.14</v>
      </c>
      <c r="L10" s="16" t="n">
        <v>0.3</v>
      </c>
    </row>
    <row r="11">
      <c r="A11" t="s">
        <v>178</v>
      </c>
      <c r="B11" s="6" t="n">
        <v>1645</v>
      </c>
      <c r="C11" s="7" t="n">
        <v>0.01</v>
      </c>
      <c r="D11" s="8" t="n">
        <v>1005</v>
      </c>
      <c r="E11" s="9" t="n">
        <v>0.01</v>
      </c>
      <c r="F11" s="10" t="n">
        <v>255</v>
      </c>
      <c r="G11" s="11" t="n">
        <v>150</v>
      </c>
      <c r="H11" s="12" t="n">
        <v>40</v>
      </c>
      <c r="I11" s="13" t="n">
        <v>65</v>
      </c>
      <c r="J11" s="14" t="n">
        <v>0.59</v>
      </c>
      <c r="K11" s="15" t="n">
        <v>0.16</v>
      </c>
      <c r="L11" s="16" t="n">
        <v>0.25</v>
      </c>
    </row>
    <row r="12">
      <c r="A12" t="s">
        <v>179</v>
      </c>
      <c r="B12" s="6" t="n">
        <v>3510</v>
      </c>
      <c r="C12" s="7" t="n">
        <v>0.02</v>
      </c>
      <c r="D12" s="8" t="n">
        <v>2135</v>
      </c>
      <c r="E12" s="9" t="n">
        <v>0.01</v>
      </c>
      <c r="F12" s="10" t="n">
        <v>500</v>
      </c>
      <c r="G12" s="11" t="n">
        <v>305</v>
      </c>
      <c r="H12" s="12" t="n">
        <v>115</v>
      </c>
      <c r="I12" s="13" t="n">
        <v>80</v>
      </c>
      <c r="J12" s="14" t="n">
        <v>0.6</v>
      </c>
      <c r="K12" s="15" t="n">
        <v>0.23</v>
      </c>
      <c r="L12" s="16" t="n">
        <v>0.16</v>
      </c>
    </row>
    <row r="13">
      <c r="A13" t="s">
        <v>180</v>
      </c>
      <c r="B13" s="6" t="n">
        <v>8895</v>
      </c>
      <c r="C13" s="7" t="n">
        <v>0.04</v>
      </c>
      <c r="D13" s="8" t="n">
        <v>5320</v>
      </c>
      <c r="E13" s="9" t="n">
        <v>0.03</v>
      </c>
      <c r="F13" s="10" t="n">
        <v>1040</v>
      </c>
      <c r="G13" s="11" t="n">
        <v>685</v>
      </c>
      <c r="H13" s="12" t="n">
        <v>210</v>
      </c>
      <c r="I13" s="13" t="n">
        <v>145</v>
      </c>
      <c r="J13" s="14" t="n">
        <v>0.66</v>
      </c>
      <c r="K13" s="15" t="n">
        <v>0.2</v>
      </c>
      <c r="L13" s="16" t="n">
        <v>0.14</v>
      </c>
    </row>
    <row r="14">
      <c r="A14" t="s">
        <v>181</v>
      </c>
      <c r="B14" s="6" t="n">
        <v>12765</v>
      </c>
      <c r="C14" s="7" t="n">
        <v>0.06</v>
      </c>
      <c r="D14" s="8" t="n">
        <v>8905</v>
      </c>
      <c r="E14" s="9" t="n">
        <v>0.05</v>
      </c>
      <c r="F14" s="10" t="n">
        <v>1440</v>
      </c>
      <c r="G14" s="11" t="n">
        <v>980</v>
      </c>
      <c r="H14" s="12" t="n">
        <v>275</v>
      </c>
      <c r="I14" s="13" t="n">
        <v>190</v>
      </c>
      <c r="J14" s="14" t="n">
        <v>0.68</v>
      </c>
      <c r="K14" s="15" t="n">
        <v>0.19</v>
      </c>
      <c r="L14" s="16" t="n">
        <v>0.13</v>
      </c>
    </row>
    <row r="15">
      <c r="A15" t="s">
        <v>182</v>
      </c>
      <c r="B15" s="6" t="n">
        <v>10570</v>
      </c>
      <c r="C15" s="7" t="n">
        <v>0.05</v>
      </c>
      <c r="D15" s="8" t="n">
        <v>9325</v>
      </c>
      <c r="E15" s="9" t="n">
        <v>0.05</v>
      </c>
      <c r="F15" s="10" t="n">
        <v>2290</v>
      </c>
      <c r="G15" s="11" t="n">
        <v>1435</v>
      </c>
      <c r="H15" s="12" t="n">
        <v>510</v>
      </c>
      <c r="I15" s="13" t="n">
        <v>345</v>
      </c>
      <c r="J15" s="14" t="n">
        <v>0.63</v>
      </c>
      <c r="K15" s="15" t="n">
        <v>0.22</v>
      </c>
      <c r="L15" s="16" t="n">
        <v>0.15</v>
      </c>
    </row>
    <row r="16">
      <c r="A16" t="s">
        <v>183</v>
      </c>
      <c r="B16" s="6" t="n">
        <v>9940</v>
      </c>
      <c r="C16" s="7" t="n">
        <v>0.05</v>
      </c>
      <c r="D16" s="8" t="n">
        <v>9190</v>
      </c>
      <c r="E16" s="9" t="n">
        <v>0.05</v>
      </c>
      <c r="F16" s="10" t="n">
        <v>3855</v>
      </c>
      <c r="G16" s="11" t="n">
        <v>2410</v>
      </c>
      <c r="H16" s="12" t="n">
        <v>975</v>
      </c>
      <c r="I16" s="13" t="n">
        <v>465</v>
      </c>
      <c r="J16" s="14" t="n">
        <v>0.63</v>
      </c>
      <c r="K16" s="15" t="n">
        <v>0.25</v>
      </c>
      <c r="L16" s="16" t="n">
        <v>0.12</v>
      </c>
    </row>
    <row r="17">
      <c r="A17" t="s">
        <v>184</v>
      </c>
      <c r="B17" s="6" t="n">
        <v>6635</v>
      </c>
      <c r="C17" s="7" t="n">
        <v>0.03</v>
      </c>
      <c r="D17" s="8" t="n">
        <v>7485</v>
      </c>
      <c r="E17" s="9" t="n">
        <v>0.04</v>
      </c>
      <c r="F17" s="10" t="n">
        <v>4575</v>
      </c>
      <c r="G17" s="11" t="n">
        <v>2775</v>
      </c>
      <c r="H17" s="12" t="n">
        <v>1425</v>
      </c>
      <c r="I17" s="13" t="n">
        <v>375</v>
      </c>
      <c r="J17" s="14" t="n">
        <v>0.61</v>
      </c>
      <c r="K17" s="15" t="n">
        <v>0.31</v>
      </c>
      <c r="L17" s="16" t="n">
        <v>0.08</v>
      </c>
    </row>
    <row r="18">
      <c r="A18" t="s">
        <v>185</v>
      </c>
      <c r="B18" s="6" t="n">
        <v>9705</v>
      </c>
      <c r="C18" s="7" t="n">
        <v>0.04</v>
      </c>
      <c r="D18" s="8" t="n">
        <v>8565</v>
      </c>
      <c r="E18" s="9" t="n">
        <v>0.05</v>
      </c>
      <c r="F18" s="10" t="n">
        <v>5940</v>
      </c>
      <c r="G18" s="11" t="n">
        <v>3565</v>
      </c>
      <c r="H18" s="12" t="n">
        <v>1985</v>
      </c>
      <c r="I18" s="13" t="n">
        <v>390</v>
      </c>
      <c r="J18" s="14" t="n">
        <v>0.6</v>
      </c>
      <c r="K18" s="15" t="n">
        <v>0.33</v>
      </c>
      <c r="L18" s="16" t="n">
        <v>0.07</v>
      </c>
    </row>
    <row r="19">
      <c r="A19" t="s">
        <v>186</v>
      </c>
      <c r="B19" s="6" t="n">
        <v>10400</v>
      </c>
      <c r="C19" s="7" t="n">
        <v>0.05</v>
      </c>
      <c r="D19" s="8" t="n">
        <v>9220</v>
      </c>
      <c r="E19" s="9" t="n">
        <v>0.05</v>
      </c>
      <c r="F19" s="10" t="n">
        <v>7115</v>
      </c>
      <c r="G19" s="11" t="n">
        <v>4280</v>
      </c>
      <c r="H19" s="12" t="n">
        <v>2325</v>
      </c>
      <c r="I19" s="13" t="n">
        <v>510</v>
      </c>
      <c r="J19" s="14" t="n">
        <v>0.6</v>
      </c>
      <c r="K19" s="15" t="n">
        <v>0.33</v>
      </c>
      <c r="L19" s="16" t="n">
        <v>0.07</v>
      </c>
    </row>
    <row r="20">
      <c r="A20" t="s">
        <v>187</v>
      </c>
      <c r="B20" s="6" t="n">
        <v>11800</v>
      </c>
      <c r="C20" s="7" t="n">
        <v>0.05</v>
      </c>
      <c r="D20" s="8" t="n">
        <v>10600</v>
      </c>
      <c r="E20" s="9" t="n">
        <v>0.06</v>
      </c>
      <c r="F20" s="10" t="n">
        <v>8755</v>
      </c>
      <c r="G20" s="11" t="n">
        <v>5345</v>
      </c>
      <c r="H20" s="12" t="n">
        <v>2840</v>
      </c>
      <c r="I20" s="13" t="n">
        <v>570</v>
      </c>
      <c r="J20" s="14" t="n">
        <v>0.61</v>
      </c>
      <c r="K20" s="15" t="n">
        <v>0.32</v>
      </c>
      <c r="L20" s="16" t="n">
        <v>0.06</v>
      </c>
    </row>
    <row r="21">
      <c r="A21" t="s">
        <v>188</v>
      </c>
      <c r="B21" s="6" t="n">
        <v>9220</v>
      </c>
      <c r="C21" s="7" t="n">
        <v>0.04</v>
      </c>
      <c r="D21" s="8" t="n">
        <v>8725</v>
      </c>
      <c r="E21" s="9" t="n">
        <v>0.05</v>
      </c>
      <c r="F21" s="10" t="n">
        <v>6940</v>
      </c>
      <c r="G21" s="11" t="n">
        <v>4180</v>
      </c>
      <c r="H21" s="12" t="n">
        <v>2320</v>
      </c>
      <c r="I21" s="13" t="n">
        <v>440</v>
      </c>
      <c r="J21" s="14" t="n">
        <v>0.6</v>
      </c>
      <c r="K21" s="15" t="n">
        <v>0.33</v>
      </c>
      <c r="L21" s="16" t="n">
        <v>0.06</v>
      </c>
    </row>
    <row r="22">
      <c r="A22" t="s">
        <v>189</v>
      </c>
      <c r="B22" s="6" t="n">
        <v>10280</v>
      </c>
      <c r="C22" s="7" t="n">
        <v>0.05</v>
      </c>
      <c r="D22" s="8" t="n">
        <v>9065</v>
      </c>
      <c r="E22" s="9" t="n">
        <v>0.05</v>
      </c>
      <c r="F22" s="10" t="n">
        <v>9485</v>
      </c>
      <c r="G22" s="11" t="n">
        <v>5695</v>
      </c>
      <c r="H22" s="12" t="n">
        <v>3335</v>
      </c>
      <c r="I22" s="13" t="n">
        <v>460</v>
      </c>
      <c r="J22" s="14" t="n">
        <v>0.6</v>
      </c>
      <c r="K22" s="15" t="n">
        <v>0.35</v>
      </c>
      <c r="L22" s="16" t="n">
        <v>0.05</v>
      </c>
    </row>
    <row r="23">
      <c r="A23" t="s">
        <v>190</v>
      </c>
      <c r="B23" s="6" t="n">
        <v>10020</v>
      </c>
      <c r="C23" s="7" t="n">
        <v>0.05</v>
      </c>
      <c r="D23" s="8" t="n">
        <v>8815</v>
      </c>
      <c r="E23" s="9" t="n">
        <v>0.05</v>
      </c>
      <c r="F23" s="10" t="n">
        <v>12755</v>
      </c>
      <c r="G23" s="11" t="n">
        <v>7365</v>
      </c>
      <c r="H23" s="12" t="n">
        <v>4820</v>
      </c>
      <c r="I23" s="13" t="n">
        <v>570</v>
      </c>
      <c r="J23" s="14" t="n">
        <v>0.58</v>
      </c>
      <c r="K23" s="15" t="n">
        <v>0.38</v>
      </c>
      <c r="L23" s="16" t="n">
        <v>0.04</v>
      </c>
    </row>
    <row r="24">
      <c r="A24" t="s">
        <v>191</v>
      </c>
      <c r="B24" s="6" t="n">
        <v>10280</v>
      </c>
      <c r="C24" s="7" t="n">
        <v>0.05</v>
      </c>
      <c r="D24" s="8" t="n">
        <v>9105</v>
      </c>
      <c r="E24" s="9" t="n">
        <v>0.05</v>
      </c>
      <c r="F24" s="10" t="n">
        <v>10970</v>
      </c>
      <c r="G24" s="11" t="n">
        <v>6270</v>
      </c>
      <c r="H24" s="12" t="n">
        <v>4245</v>
      </c>
      <c r="I24" s="13" t="n">
        <v>460</v>
      </c>
      <c r="J24" s="14" t="n">
        <v>0.57</v>
      </c>
      <c r="K24" s="15" t="n">
        <v>0.39</v>
      </c>
      <c r="L24" s="16" t="n">
        <v>0.04</v>
      </c>
    </row>
    <row r="25">
      <c r="A25" t="s">
        <v>192</v>
      </c>
      <c r="B25" s="6" t="n">
        <v>10875</v>
      </c>
      <c r="C25" s="7" t="n">
        <v>0.05</v>
      </c>
      <c r="D25" s="8" t="n">
        <v>9160</v>
      </c>
      <c r="E25" s="9" t="n">
        <v>0.05</v>
      </c>
      <c r="F25" s="10" t="n">
        <v>13200</v>
      </c>
      <c r="G25" s="11" t="n">
        <v>7765</v>
      </c>
      <c r="H25" s="12" t="n">
        <v>4900</v>
      </c>
      <c r="I25" s="13" t="n">
        <v>535</v>
      </c>
      <c r="J25" s="14" t="n">
        <v>0.59</v>
      </c>
      <c r="K25" s="15" t="n">
        <v>0.37</v>
      </c>
      <c r="L25" s="16" t="n">
        <v>0.04</v>
      </c>
    </row>
    <row r="26">
      <c r="A26" t="s">
        <v>193</v>
      </c>
      <c r="B26" s="6" t="n">
        <v>9945</v>
      </c>
      <c r="C26" s="7" t="n">
        <v>0.05</v>
      </c>
      <c r="D26" s="8" t="n">
        <v>8465</v>
      </c>
      <c r="E26" s="9" t="n">
        <v>0.05</v>
      </c>
      <c r="F26" s="10" t="n">
        <v>11390</v>
      </c>
      <c r="G26" s="11" t="n">
        <v>6740</v>
      </c>
      <c r="H26" s="12" t="n">
        <v>4285</v>
      </c>
      <c r="I26" s="13" t="n">
        <v>365</v>
      </c>
      <c r="J26" s="14" t="n">
        <v>0.59</v>
      </c>
      <c r="K26" s="15" t="n">
        <v>0.38</v>
      </c>
      <c r="L26" s="16" t="n">
        <v>0.03</v>
      </c>
    </row>
    <row r="27">
      <c r="A27" t="s">
        <v>194</v>
      </c>
      <c r="B27" s="6" t="n">
        <v>10385</v>
      </c>
      <c r="C27" s="7" t="n">
        <v>0.05</v>
      </c>
      <c r="D27" s="8" t="n">
        <v>8735</v>
      </c>
      <c r="E27" s="9" t="n">
        <v>0.05</v>
      </c>
      <c r="F27" s="10" t="n">
        <v>11740</v>
      </c>
      <c r="G27" s="11" t="n">
        <v>6805</v>
      </c>
      <c r="H27" s="12" t="n">
        <v>4465</v>
      </c>
      <c r="I27" s="13" t="n">
        <v>470</v>
      </c>
      <c r="J27" s="14" t="n">
        <v>0.58</v>
      </c>
      <c r="K27" s="15" t="n">
        <v>0.38</v>
      </c>
      <c r="L27" s="16" t="n">
        <v>0.04</v>
      </c>
    </row>
    <row r="28">
      <c r="A28" t="s">
        <v>195</v>
      </c>
      <c r="B28" s="6" t="n">
        <v>9950</v>
      </c>
      <c r="C28" s="7" t="n">
        <v>0.05</v>
      </c>
      <c r="D28" s="8" t="n">
        <v>8695</v>
      </c>
      <c r="E28" s="9" t="n">
        <v>0.05</v>
      </c>
      <c r="F28" s="10" t="n">
        <v>14985</v>
      </c>
      <c r="G28" s="11" t="n">
        <v>8440</v>
      </c>
      <c r="H28" s="12" t="n">
        <v>5950</v>
      </c>
      <c r="I28" s="13" t="n">
        <v>600</v>
      </c>
      <c r="J28" s="14" t="n">
        <v>0.56</v>
      </c>
      <c r="K28" s="15" t="n">
        <v>0.4</v>
      </c>
      <c r="L28" s="16" t="n">
        <v>0.04</v>
      </c>
    </row>
    <row r="29">
      <c r="A29" t="s">
        <v>196</v>
      </c>
      <c r="B29" s="6" t="n">
        <v>7115</v>
      </c>
      <c r="C29" s="7" t="n">
        <v>0.03</v>
      </c>
      <c r="D29" s="8" t="n">
        <v>6615</v>
      </c>
      <c r="E29" s="9" t="n">
        <v>0.04</v>
      </c>
      <c r="F29" s="10" t="n">
        <v>11245</v>
      </c>
      <c r="G29" s="11" t="n">
        <v>5930</v>
      </c>
      <c r="H29" s="12" t="n">
        <v>4980</v>
      </c>
      <c r="I29" s="13" t="n">
        <v>335</v>
      </c>
      <c r="J29" s="14" t="n">
        <v>0.53</v>
      </c>
      <c r="K29" s="15" t="n">
        <v>0.44</v>
      </c>
      <c r="L29" s="16" t="n">
        <v>0.03</v>
      </c>
    </row>
    <row r="30">
      <c r="A30" t="s">
        <v>197</v>
      </c>
      <c r="B30" s="6" t="n">
        <v>11255</v>
      </c>
      <c r="C30" s="7" t="n">
        <v>0.05</v>
      </c>
      <c r="D30" s="8" t="n">
        <v>8360</v>
      </c>
      <c r="E30" s="9" t="n">
        <v>0.05</v>
      </c>
      <c r="F30" s="10" t="n">
        <v>13585</v>
      </c>
      <c r="G30" s="11" t="n">
        <v>7060</v>
      </c>
      <c r="H30" s="12" t="n">
        <v>6060</v>
      </c>
      <c r="I30" s="13" t="n">
        <v>460</v>
      </c>
      <c r="J30" s="14" t="n">
        <v>0.52</v>
      </c>
      <c r="K30" s="15" t="n">
        <v>0.45</v>
      </c>
      <c r="L30" s="16" t="n">
        <v>0.03</v>
      </c>
    </row>
    <row r="31">
      <c r="A31" t="s">
        <v>198</v>
      </c>
      <c r="B31" s="6" t="n">
        <v>11505</v>
      </c>
      <c r="C31" s="7" t="n">
        <v>0.05</v>
      </c>
      <c r="D31" s="8" t="n">
        <v>8685</v>
      </c>
      <c r="E31" s="9" t="n">
        <v>0.05</v>
      </c>
      <c r="F31" s="10" t="n">
        <v>12000</v>
      </c>
      <c r="G31" s="11" t="n">
        <v>6540</v>
      </c>
      <c r="H31" s="12" t="n">
        <v>4895</v>
      </c>
      <c r="I31" s="13" t="n">
        <v>560</v>
      </c>
      <c r="J31" s="14" t="n">
        <v>0.55</v>
      </c>
      <c r="K31" s="15" t="n">
        <v>0.41</v>
      </c>
      <c r="L31" s="16" t="n">
        <v>0.05</v>
      </c>
    </row>
    <row r="32">
      <c r="A32" t="s">
        <v>199</v>
      </c>
      <c r="B32" s="6" t="n">
        <v>11130</v>
      </c>
      <c r="C32" s="7" t="n">
        <v>0.05</v>
      </c>
      <c r="D32" s="8" t="n">
        <v>8725</v>
      </c>
      <c r="E32" s="9" t="n">
        <v>0.05</v>
      </c>
      <c r="F32" s="10" t="n">
        <v>9710</v>
      </c>
      <c r="G32" s="11" t="n">
        <v>4705</v>
      </c>
      <c r="H32" s="12" t="n">
        <v>4555</v>
      </c>
      <c r="I32" s="13" t="n">
        <v>455</v>
      </c>
      <c r="J32" s="14" t="n">
        <v>0.48</v>
      </c>
      <c r="K32" s="15" t="n">
        <v>0.47</v>
      </c>
      <c r="L32" s="16" t="n">
        <v>0.05</v>
      </c>
    </row>
    <row r="33">
      <c r="A33" t="s">
        <v>200</v>
      </c>
      <c r="B33" s="6" t="n">
        <v>10965</v>
      </c>
      <c r="C33" s="7" t="n">
        <v>0.05</v>
      </c>
      <c r="D33" s="8" t="n">
        <v>8680</v>
      </c>
      <c r="E33" s="9" t="n">
        <v>0.05</v>
      </c>
      <c r="F33" s="10" t="n">
        <v>9560</v>
      </c>
      <c r="G33" s="11" t="n">
        <v>4185</v>
      </c>
      <c r="H33" s="12" t="n">
        <v>5095</v>
      </c>
      <c r="I33" s="13" t="n">
        <v>280</v>
      </c>
      <c r="J33" s="14" t="n">
        <v>0.44</v>
      </c>
      <c r="K33" s="15" t="n">
        <v>0.53</v>
      </c>
      <c r="L33" s="16" t="n">
        <v>0.03</v>
      </c>
    </row>
    <row r="34">
      <c r="A34" s="28" t="s">
        <v>201</v>
      </c>
      <c r="B34" s="17" t="n">
        <v>520</v>
      </c>
      <c r="C34" s="18" t="n">
        <v>0</v>
      </c>
      <c r="D34" s="19" t="n">
        <v>205</v>
      </c>
      <c r="E34" s="20" t="n">
        <v>0</v>
      </c>
      <c r="F34" s="21" t="n">
        <v>20</v>
      </c>
      <c r="G34" s="22" t="n">
        <v>5</v>
      </c>
      <c r="H34" s="23" t="n">
        <v>0</v>
      </c>
      <c r="I34" s="24" t="n">
        <v>10</v>
      </c>
      <c r="J34" s="25" t="n">
        <v>0.33</v>
      </c>
      <c r="K34" s="26" t="n">
        <v>0</v>
      </c>
      <c r="L34" s="27" t="n">
        <v>0.67</v>
      </c>
    </row>
    <row r="35">
      <c r="A35" s="28" t="s">
        <v>202</v>
      </c>
      <c r="B35" s="17" t="n">
        <v>87340</v>
      </c>
      <c r="C35" s="18" t="n">
        <v>0.4</v>
      </c>
      <c r="D35" s="19" t="n">
        <v>72760</v>
      </c>
      <c r="E35" s="20" t="n">
        <v>0.39</v>
      </c>
      <c r="F35" s="21" t="n">
        <v>35930</v>
      </c>
      <c r="G35" s="22" t="n">
        <v>22005</v>
      </c>
      <c r="H35" s="23" t="n">
        <v>10725</v>
      </c>
      <c r="I35" s="24" t="n">
        <v>3205</v>
      </c>
      <c r="J35" s="25" t="n">
        <v>0.61</v>
      </c>
      <c r="K35" s="26" t="n">
        <v>0.3</v>
      </c>
      <c r="L35" s="27" t="n">
        <v>0.09</v>
      </c>
    </row>
    <row r="36">
      <c r="A36" s="28" t="s">
        <v>203</v>
      </c>
      <c r="B36" s="17" t="n">
        <v>121945</v>
      </c>
      <c r="C36" s="18" t="n">
        <v>0.55</v>
      </c>
      <c r="D36" s="19" t="n">
        <v>103155</v>
      </c>
      <c r="E36" s="20" t="n">
        <v>0.56</v>
      </c>
      <c r="F36" s="21" t="n">
        <v>138005</v>
      </c>
      <c r="G36" s="22" t="n">
        <v>77495</v>
      </c>
      <c r="H36" s="23" t="n">
        <v>54805</v>
      </c>
      <c r="I36" s="24" t="n">
        <v>5705</v>
      </c>
      <c r="J36" s="25" t="n">
        <v>0.56</v>
      </c>
      <c r="K36" s="26" t="n">
        <v>0.4</v>
      </c>
      <c r="L36" s="27" t="n">
        <v>0.04</v>
      </c>
    </row>
    <row r="37">
      <c r="A37" s="28" t="s">
        <v>204</v>
      </c>
      <c r="B37" s="17" t="n">
        <v>10965</v>
      </c>
      <c r="C37" s="18" t="n">
        <v>0.05</v>
      </c>
      <c r="D37" s="19" t="n">
        <v>8680</v>
      </c>
      <c r="E37" s="20" t="n">
        <v>0.05</v>
      </c>
      <c r="F37" s="21" t="n">
        <v>9560</v>
      </c>
      <c r="G37" s="22" t="n">
        <v>4185</v>
      </c>
      <c r="H37" s="23" t="n">
        <v>5095</v>
      </c>
      <c r="I37" s="24" t="n">
        <v>280</v>
      </c>
      <c r="J37" s="25" t="n">
        <v>0.44</v>
      </c>
      <c r="K37" s="26" t="n">
        <v>0.53</v>
      </c>
      <c r="L37" s="27" t="n">
        <v>0.03</v>
      </c>
    </row>
    <row r="38">
      <c r="A38" s="4" t="s">
        <v>35</v>
      </c>
      <c r="B38" t="s">
        <v>36</v>
      </c>
    </row>
    <row r="39">
      <c r="A39" s="4" t="s">
        <v>37</v>
      </c>
      <c r="B39" t="s">
        <v>38</v>
      </c>
    </row>
    <row r="40">
      <c r="A40" s="4" t="s">
        <v>39</v>
      </c>
      <c r="B40" t="s">
        <v>40</v>
      </c>
    </row>
    <row r="41">
      <c r="A41" s="4" t="s">
        <v>41</v>
      </c>
      <c r="B41" t="s">
        <v>42</v>
      </c>
    </row>
    <row r="42">
      <c r="A42" s="4" t="s">
        <v>43</v>
      </c>
      <c r="B42" t="s">
        <v>44</v>
      </c>
    </row>
    <row r="43">
      <c r="A43" t="s">
        <v>45</v>
      </c>
      <c r="B43" t="s">
        <v>46</v>
      </c>
    </row>
    <row r="44">
      <c r="A44" t="s">
        <v>47</v>
      </c>
      <c r="B44" t="s">
        <v>48</v>
      </c>
    </row>
    <row r="45">
      <c r="A45" t="s">
        <v>49</v>
      </c>
      <c r="B45" t="s">
        <v>50</v>
      </c>
    </row>
    <row r="46">
      <c r="A46" t="s">
        <v>51</v>
      </c>
      <c r="B46" t="s">
        <v>52</v>
      </c>
    </row>
    <row r="47">
      <c r="A47" t="s">
        <v>53</v>
      </c>
      <c r="B47" t="s">
        <v>54</v>
      </c>
    </row>
    <row r="48">
      <c r="A48" t="s">
        <v>153</v>
      </c>
      <c r="B48" t="s">
        <v>154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s>
  <sheetData>
    <row r="1">
      <c r="A1" s="1" t="s">
        <v>205</v>
      </c>
    </row>
    <row r="2">
      <c r="A2" t="s">
        <v>158</v>
      </c>
    </row>
    <row r="3">
      <c r="A3" t="s">
        <v>159</v>
      </c>
    </row>
    <row r="4">
      <c r="A4" t="s">
        <v>160</v>
      </c>
    </row>
    <row r="5">
      <c r="A5" t="s">
        <v>161</v>
      </c>
    </row>
    <row r="6">
      <c r="A6" s="5" t="s">
        <v>162</v>
      </c>
      <c r="B6" s="5" t="s">
        <v>174</v>
      </c>
      <c r="C6" s="5" t="s">
        <v>206</v>
      </c>
      <c r="D6" s="5" t="s">
        <v>207</v>
      </c>
      <c r="E6" s="5" t="s">
        <v>208</v>
      </c>
      <c r="F6" s="5" t="s">
        <v>209</v>
      </c>
      <c r="G6" s="5" t="s">
        <v>210</v>
      </c>
      <c r="H6" s="5" t="s">
        <v>211</v>
      </c>
    </row>
    <row r="7">
      <c r="A7" s="28" t="s">
        <v>174</v>
      </c>
      <c r="B7" s="36" t="n">
        <v>103690</v>
      </c>
      <c r="C7" s="37" t="n">
        <v>38080</v>
      </c>
      <c r="D7" s="38" t="n">
        <v>7730</v>
      </c>
      <c r="E7" s="39" t="n">
        <v>57850</v>
      </c>
      <c r="F7" s="40" t="n">
        <v>0.37</v>
      </c>
      <c r="G7" s="41" t="n">
        <v>0.07</v>
      </c>
      <c r="H7" s="42" t="n">
        <v>0.56</v>
      </c>
    </row>
    <row r="8">
      <c r="A8" t="s">
        <v>175</v>
      </c>
      <c r="B8" s="29" t="n">
        <v>5</v>
      </c>
      <c r="C8" s="30" t="n">
        <v>0</v>
      </c>
      <c r="D8" s="31" t="n">
        <v>0</v>
      </c>
      <c r="E8" s="32" t="n">
        <v>5</v>
      </c>
      <c r="F8" s="33" t="n">
        <v>0</v>
      </c>
      <c r="G8" s="34" t="n">
        <v>0</v>
      </c>
      <c r="H8" s="35" t="n">
        <v>1</v>
      </c>
    </row>
    <row r="9">
      <c r="A9" t="s">
        <v>176</v>
      </c>
      <c r="B9" s="29" t="n">
        <v>20</v>
      </c>
      <c r="C9" s="30" t="s">
        <v>216</v>
      </c>
      <c r="D9" s="31" t="s">
        <v>216</v>
      </c>
      <c r="E9" s="32" t="n">
        <v>15</v>
      </c>
      <c r="F9" s="33" t="s">
        <v>216</v>
      </c>
      <c r="G9" s="34" t="s">
        <v>216</v>
      </c>
      <c r="H9" s="35" t="n">
        <v>0.94</v>
      </c>
    </row>
    <row r="10">
      <c r="A10" t="s">
        <v>177</v>
      </c>
      <c r="B10" s="29" t="n">
        <v>60</v>
      </c>
      <c r="C10" s="30" t="n">
        <v>10</v>
      </c>
      <c r="D10" s="31" t="n">
        <v>5</v>
      </c>
      <c r="E10" s="32" t="n">
        <v>50</v>
      </c>
      <c r="F10" s="33" t="n">
        <v>0.16</v>
      </c>
      <c r="G10" s="34" t="n">
        <v>0.06</v>
      </c>
      <c r="H10" s="35" t="n">
        <v>0.77</v>
      </c>
    </row>
    <row r="11">
      <c r="A11" t="s">
        <v>178</v>
      </c>
      <c r="B11" s="29" t="n">
        <v>150</v>
      </c>
      <c r="C11" s="30" t="n">
        <v>30</v>
      </c>
      <c r="D11" s="31" t="n">
        <v>15</v>
      </c>
      <c r="E11" s="32" t="n">
        <v>110</v>
      </c>
      <c r="F11" s="33" t="n">
        <v>0.19</v>
      </c>
      <c r="G11" s="34" t="n">
        <v>0.09</v>
      </c>
      <c r="H11" s="35" t="n">
        <v>0.72</v>
      </c>
    </row>
    <row r="12">
      <c r="A12" t="s">
        <v>179</v>
      </c>
      <c r="B12" s="29" t="n">
        <v>305</v>
      </c>
      <c r="C12" s="30" t="n">
        <v>75</v>
      </c>
      <c r="D12" s="31" t="n">
        <v>15</v>
      </c>
      <c r="E12" s="32" t="n">
        <v>210</v>
      </c>
      <c r="F12" s="33" t="n">
        <v>0.25</v>
      </c>
      <c r="G12" s="34" t="n">
        <v>0.06</v>
      </c>
      <c r="H12" s="35" t="n">
        <v>0.69</v>
      </c>
    </row>
    <row r="13">
      <c r="A13" t="s">
        <v>180</v>
      </c>
      <c r="B13" s="29" t="n">
        <v>685</v>
      </c>
      <c r="C13" s="30" t="n">
        <v>140</v>
      </c>
      <c r="D13" s="31" t="n">
        <v>60</v>
      </c>
      <c r="E13" s="32" t="n">
        <v>485</v>
      </c>
      <c r="F13" s="33" t="n">
        <v>0.2</v>
      </c>
      <c r="G13" s="34" t="n">
        <v>0.08</v>
      </c>
      <c r="H13" s="35" t="n">
        <v>0.71</v>
      </c>
    </row>
    <row r="14">
      <c r="A14" t="s">
        <v>181</v>
      </c>
      <c r="B14" s="29" t="n">
        <v>980</v>
      </c>
      <c r="C14" s="30" t="n">
        <v>210</v>
      </c>
      <c r="D14" s="31" t="n">
        <v>65</v>
      </c>
      <c r="E14" s="32" t="n">
        <v>705</v>
      </c>
      <c r="F14" s="33" t="n">
        <v>0.21</v>
      </c>
      <c r="G14" s="34" t="n">
        <v>0.07</v>
      </c>
      <c r="H14" s="35" t="n">
        <v>0.72</v>
      </c>
    </row>
    <row r="15">
      <c r="A15" t="s">
        <v>182</v>
      </c>
      <c r="B15" s="29" t="n">
        <v>1435</v>
      </c>
      <c r="C15" s="30" t="n">
        <v>340</v>
      </c>
      <c r="D15" s="31" t="n">
        <v>90</v>
      </c>
      <c r="E15" s="32" t="n">
        <v>1005</v>
      </c>
      <c r="F15" s="33" t="n">
        <v>0.24</v>
      </c>
      <c r="G15" s="34" t="n">
        <v>0.06</v>
      </c>
      <c r="H15" s="35" t="n">
        <v>0.7</v>
      </c>
    </row>
    <row r="16">
      <c r="A16" t="s">
        <v>183</v>
      </c>
      <c r="B16" s="29" t="n">
        <v>2410</v>
      </c>
      <c r="C16" s="30" t="n">
        <v>560</v>
      </c>
      <c r="D16" s="31" t="n">
        <v>190</v>
      </c>
      <c r="E16" s="32" t="n">
        <v>1655</v>
      </c>
      <c r="F16" s="33" t="n">
        <v>0.23</v>
      </c>
      <c r="G16" s="34" t="n">
        <v>0.08</v>
      </c>
      <c r="H16" s="35" t="n">
        <v>0.69</v>
      </c>
    </row>
    <row r="17">
      <c r="A17" t="s">
        <v>184</v>
      </c>
      <c r="B17" s="29" t="n">
        <v>2775</v>
      </c>
      <c r="C17" s="30" t="n">
        <v>625</v>
      </c>
      <c r="D17" s="31" t="n">
        <v>240</v>
      </c>
      <c r="E17" s="32" t="n">
        <v>1905</v>
      </c>
      <c r="F17" s="33" t="n">
        <v>0.23</v>
      </c>
      <c r="G17" s="34" t="n">
        <v>0.09</v>
      </c>
      <c r="H17" s="35" t="n">
        <v>0.69</v>
      </c>
    </row>
    <row r="18">
      <c r="A18" t="s">
        <v>185</v>
      </c>
      <c r="B18" s="29" t="n">
        <v>3565</v>
      </c>
      <c r="C18" s="30" t="n">
        <v>925</v>
      </c>
      <c r="D18" s="31" t="n">
        <v>305</v>
      </c>
      <c r="E18" s="32" t="n">
        <v>2335</v>
      </c>
      <c r="F18" s="33" t="n">
        <v>0.26</v>
      </c>
      <c r="G18" s="34" t="n">
        <v>0.09</v>
      </c>
      <c r="H18" s="35" t="n">
        <v>0.65</v>
      </c>
    </row>
    <row r="19">
      <c r="A19" t="s">
        <v>186</v>
      </c>
      <c r="B19" s="29" t="n">
        <v>4280</v>
      </c>
      <c r="C19" s="30" t="n">
        <v>1230</v>
      </c>
      <c r="D19" s="31" t="n">
        <v>355</v>
      </c>
      <c r="E19" s="32" t="n">
        <v>2695</v>
      </c>
      <c r="F19" s="33" t="n">
        <v>0.29</v>
      </c>
      <c r="G19" s="34" t="n">
        <v>0.08</v>
      </c>
      <c r="H19" s="35" t="n">
        <v>0.63</v>
      </c>
    </row>
    <row r="20">
      <c r="A20" t="s">
        <v>187</v>
      </c>
      <c r="B20" s="29" t="n">
        <v>5345</v>
      </c>
      <c r="C20" s="30" t="n">
        <v>1685</v>
      </c>
      <c r="D20" s="31" t="n">
        <v>430</v>
      </c>
      <c r="E20" s="32" t="n">
        <v>3230</v>
      </c>
      <c r="F20" s="33" t="n">
        <v>0.32</v>
      </c>
      <c r="G20" s="34" t="n">
        <v>0.08</v>
      </c>
      <c r="H20" s="35" t="n">
        <v>0.6</v>
      </c>
    </row>
    <row r="21">
      <c r="A21" t="s">
        <v>188</v>
      </c>
      <c r="B21" s="29" t="n">
        <v>4180</v>
      </c>
      <c r="C21" s="30" t="n">
        <v>1340</v>
      </c>
      <c r="D21" s="31" t="n">
        <v>360</v>
      </c>
      <c r="E21" s="32" t="n">
        <v>2480</v>
      </c>
      <c r="F21" s="33" t="n">
        <v>0.32</v>
      </c>
      <c r="G21" s="34" t="n">
        <v>0.09</v>
      </c>
      <c r="H21" s="35" t="n">
        <v>0.59</v>
      </c>
    </row>
    <row r="22">
      <c r="A22" t="s">
        <v>189</v>
      </c>
      <c r="B22" s="29" t="n">
        <v>5695</v>
      </c>
      <c r="C22" s="30" t="n">
        <v>1960</v>
      </c>
      <c r="D22" s="31" t="n">
        <v>475</v>
      </c>
      <c r="E22" s="32" t="n">
        <v>3255</v>
      </c>
      <c r="F22" s="33" t="n">
        <v>0.34</v>
      </c>
      <c r="G22" s="34" t="n">
        <v>0.08</v>
      </c>
      <c r="H22" s="35" t="n">
        <v>0.57</v>
      </c>
    </row>
    <row r="23">
      <c r="A23" t="s">
        <v>190</v>
      </c>
      <c r="B23" s="29" t="n">
        <v>7365</v>
      </c>
      <c r="C23" s="30" t="n">
        <v>2705</v>
      </c>
      <c r="D23" s="31" t="n">
        <v>605</v>
      </c>
      <c r="E23" s="32" t="n">
        <v>4050</v>
      </c>
      <c r="F23" s="33" t="n">
        <v>0.37</v>
      </c>
      <c r="G23" s="34" t="n">
        <v>0.08</v>
      </c>
      <c r="H23" s="35" t="n">
        <v>0.55</v>
      </c>
    </row>
    <row r="24">
      <c r="A24" t="s">
        <v>191</v>
      </c>
      <c r="B24" s="29" t="n">
        <v>6270</v>
      </c>
      <c r="C24" s="30" t="n">
        <v>2285</v>
      </c>
      <c r="D24" s="31" t="n">
        <v>510</v>
      </c>
      <c r="E24" s="32" t="n">
        <v>3470</v>
      </c>
      <c r="F24" s="33" t="n">
        <v>0.36</v>
      </c>
      <c r="G24" s="34" t="n">
        <v>0.08</v>
      </c>
      <c r="H24" s="35" t="n">
        <v>0.55</v>
      </c>
    </row>
    <row r="25">
      <c r="A25" t="s">
        <v>192</v>
      </c>
      <c r="B25" s="29" t="n">
        <v>7765</v>
      </c>
      <c r="C25" s="30" t="n">
        <v>3070</v>
      </c>
      <c r="D25" s="31" t="n">
        <v>570</v>
      </c>
      <c r="E25" s="32" t="n">
        <v>4120</v>
      </c>
      <c r="F25" s="33" t="n">
        <v>0.4</v>
      </c>
      <c r="G25" s="34" t="n">
        <v>0.07</v>
      </c>
      <c r="H25" s="35" t="n">
        <v>0.53</v>
      </c>
    </row>
    <row r="26">
      <c r="A26" t="s">
        <v>193</v>
      </c>
      <c r="B26" s="29" t="n">
        <v>6740</v>
      </c>
      <c r="C26" s="30" t="n">
        <v>2705</v>
      </c>
      <c r="D26" s="31" t="n">
        <v>485</v>
      </c>
      <c r="E26" s="32" t="n">
        <v>3550</v>
      </c>
      <c r="F26" s="33" t="n">
        <v>0.4</v>
      </c>
      <c r="G26" s="34" t="n">
        <v>0.07</v>
      </c>
      <c r="H26" s="35" t="n">
        <v>0.53</v>
      </c>
    </row>
    <row r="27">
      <c r="A27" t="s">
        <v>194</v>
      </c>
      <c r="B27" s="29" t="n">
        <v>6805</v>
      </c>
      <c r="C27" s="30" t="n">
        <v>2635</v>
      </c>
      <c r="D27" s="31" t="n">
        <v>500</v>
      </c>
      <c r="E27" s="32" t="n">
        <v>3665</v>
      </c>
      <c r="F27" s="33" t="n">
        <v>0.39</v>
      </c>
      <c r="G27" s="34" t="n">
        <v>0.07</v>
      </c>
      <c r="H27" s="35" t="n">
        <v>0.54</v>
      </c>
    </row>
    <row r="28">
      <c r="A28" t="s">
        <v>195</v>
      </c>
      <c r="B28" s="29" t="n">
        <v>8440</v>
      </c>
      <c r="C28" s="30" t="n">
        <v>3445</v>
      </c>
      <c r="D28" s="31" t="n">
        <v>595</v>
      </c>
      <c r="E28" s="32" t="n">
        <v>4400</v>
      </c>
      <c r="F28" s="33" t="n">
        <v>0.41</v>
      </c>
      <c r="G28" s="34" t="n">
        <v>0.07</v>
      </c>
      <c r="H28" s="35" t="n">
        <v>0.52</v>
      </c>
    </row>
    <row r="29">
      <c r="A29" t="s">
        <v>196</v>
      </c>
      <c r="B29" s="29" t="n">
        <v>5930</v>
      </c>
      <c r="C29" s="30" t="n">
        <v>2485</v>
      </c>
      <c r="D29" s="31" t="n">
        <v>385</v>
      </c>
      <c r="E29" s="32" t="n">
        <v>3060</v>
      </c>
      <c r="F29" s="33" t="n">
        <v>0.42</v>
      </c>
      <c r="G29" s="34" t="n">
        <v>0.06</v>
      </c>
      <c r="H29" s="35" t="n">
        <v>0.52</v>
      </c>
    </row>
    <row r="30">
      <c r="A30" t="s">
        <v>197</v>
      </c>
      <c r="B30" s="29" t="n">
        <v>7060</v>
      </c>
      <c r="C30" s="30" t="n">
        <v>3080</v>
      </c>
      <c r="D30" s="31" t="n">
        <v>490</v>
      </c>
      <c r="E30" s="32" t="n">
        <v>3490</v>
      </c>
      <c r="F30" s="33" t="n">
        <v>0.44</v>
      </c>
      <c r="G30" s="34" t="n">
        <v>0.07</v>
      </c>
      <c r="H30" s="35" t="n">
        <v>0.49</v>
      </c>
    </row>
    <row r="31">
      <c r="A31" t="s">
        <v>198</v>
      </c>
      <c r="B31" s="29" t="n">
        <v>6540</v>
      </c>
      <c r="C31" s="30" t="n">
        <v>2785</v>
      </c>
      <c r="D31" s="31" t="n">
        <v>410</v>
      </c>
      <c r="E31" s="32" t="n">
        <v>3340</v>
      </c>
      <c r="F31" s="33" t="n">
        <v>0.43</v>
      </c>
      <c r="G31" s="34" t="n">
        <v>0.06</v>
      </c>
      <c r="H31" s="35" t="n">
        <v>0.51</v>
      </c>
    </row>
    <row r="32">
      <c r="A32" t="s">
        <v>199</v>
      </c>
      <c r="B32" s="29" t="n">
        <v>4705</v>
      </c>
      <c r="C32" s="30" t="n">
        <v>1990</v>
      </c>
      <c r="D32" s="31" t="n">
        <v>300</v>
      </c>
      <c r="E32" s="32" t="n">
        <v>2415</v>
      </c>
      <c r="F32" s="33" t="n">
        <v>0.42</v>
      </c>
      <c r="G32" s="34" t="n">
        <v>0.06</v>
      </c>
      <c r="H32" s="35" t="n">
        <v>0.51</v>
      </c>
    </row>
    <row r="33">
      <c r="A33" t="s">
        <v>200</v>
      </c>
      <c r="B33" s="29" t="n">
        <v>4185</v>
      </c>
      <c r="C33" s="30" t="n">
        <v>1765</v>
      </c>
      <c r="D33" s="31" t="n">
        <v>270</v>
      </c>
      <c r="E33" s="32" t="n">
        <v>2150</v>
      </c>
      <c r="F33" s="33" t="n">
        <v>0.42</v>
      </c>
      <c r="G33" s="34" t="n">
        <v>0.06</v>
      </c>
      <c r="H33" s="35" t="n">
        <v>0.51</v>
      </c>
    </row>
    <row r="34">
      <c r="A34" s="28" t="s">
        <v>212</v>
      </c>
      <c r="B34" s="36" t="n">
        <v>5</v>
      </c>
      <c r="C34" s="37" t="n">
        <v>0</v>
      </c>
      <c r="D34" s="38" t="n">
        <v>0</v>
      </c>
      <c r="E34" s="39" t="n">
        <v>5</v>
      </c>
      <c r="F34" s="40" t="n">
        <v>0</v>
      </c>
      <c r="G34" s="41" t="n">
        <v>0</v>
      </c>
      <c r="H34" s="42" t="n">
        <v>1</v>
      </c>
    </row>
    <row r="35">
      <c r="A35" s="28" t="s">
        <v>213</v>
      </c>
      <c r="B35" s="36" t="n">
        <v>22005</v>
      </c>
      <c r="C35" s="37" t="n">
        <v>5830</v>
      </c>
      <c r="D35" s="38" t="n">
        <v>1770</v>
      </c>
      <c r="E35" s="39" t="n">
        <v>14400</v>
      </c>
      <c r="F35" s="40" t="n">
        <v>0.26</v>
      </c>
      <c r="G35" s="41" t="n">
        <v>0.08</v>
      </c>
      <c r="H35" s="42" t="n">
        <v>0.65</v>
      </c>
    </row>
    <row r="36">
      <c r="A36" s="28" t="s">
        <v>214</v>
      </c>
      <c r="B36" s="36" t="n">
        <v>77495</v>
      </c>
      <c r="C36" s="37" t="n">
        <v>30485</v>
      </c>
      <c r="D36" s="38" t="n">
        <v>5690</v>
      </c>
      <c r="E36" s="39" t="n">
        <v>41295</v>
      </c>
      <c r="F36" s="40" t="n">
        <v>0.39</v>
      </c>
      <c r="G36" s="41" t="n">
        <v>0.07</v>
      </c>
      <c r="H36" s="42" t="n">
        <v>0.53</v>
      </c>
    </row>
    <row r="37">
      <c r="A37" s="28" t="s">
        <v>215</v>
      </c>
      <c r="B37" s="36" t="n">
        <v>4185</v>
      </c>
      <c r="C37" s="37" t="n">
        <v>1765</v>
      </c>
      <c r="D37" s="38" t="n">
        <v>270</v>
      </c>
      <c r="E37" s="39" t="n">
        <v>2150</v>
      </c>
      <c r="F37" s="40" t="n">
        <v>0.42</v>
      </c>
      <c r="G37" s="41" t="n">
        <v>0.06</v>
      </c>
      <c r="H37" s="42" t="n">
        <v>0.51</v>
      </c>
    </row>
    <row r="38">
      <c r="A38" s="4" t="s">
        <v>35</v>
      </c>
      <c r="B38" t="s">
        <v>36</v>
      </c>
    </row>
    <row r="39">
      <c r="A39" s="4" t="s">
        <v>37</v>
      </c>
      <c r="B39" t="s">
        <v>38</v>
      </c>
    </row>
    <row r="40">
      <c r="A40" s="4" t="s">
        <v>39</v>
      </c>
      <c r="B40" t="s">
        <v>40</v>
      </c>
    </row>
    <row r="41">
      <c r="A41" s="4" t="s">
        <v>53</v>
      </c>
      <c r="B41" t="s">
        <v>54</v>
      </c>
    </row>
    <row r="42">
      <c r="A42" s="4" t="s">
        <v>55</v>
      </c>
      <c r="B42" t="s">
        <v>56</v>
      </c>
    </row>
    <row r="43">
      <c r="A43" t="s">
        <v>57</v>
      </c>
      <c r="B43" t="s">
        <v>58</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s>
  <sheetData>
    <row r="1">
      <c r="A1" s="1" t="s">
        <v>217</v>
      </c>
    </row>
    <row r="2">
      <c r="A2" t="s">
        <v>158</v>
      </c>
    </row>
    <row r="3">
      <c r="A3" t="s">
        <v>159</v>
      </c>
    </row>
    <row r="4">
      <c r="A4" t="s">
        <v>160</v>
      </c>
    </row>
    <row r="5">
      <c r="A5" t="s">
        <v>161</v>
      </c>
    </row>
    <row r="6">
      <c r="A6" s="5" t="s">
        <v>162</v>
      </c>
      <c r="B6" s="5" t="s">
        <v>174</v>
      </c>
      <c r="C6" s="5" t="s">
        <v>218</v>
      </c>
      <c r="D6" s="5" t="s">
        <v>219</v>
      </c>
      <c r="E6" s="5" t="s">
        <v>220</v>
      </c>
      <c r="F6" s="5" t="s">
        <v>221</v>
      </c>
    </row>
    <row r="7">
      <c r="A7" s="28" t="s">
        <v>174</v>
      </c>
      <c r="B7" s="48" t="n">
        <v>95930</v>
      </c>
      <c r="C7" s="49" t="n">
        <v>42610</v>
      </c>
      <c r="D7" s="50" t="n">
        <v>53315</v>
      </c>
      <c r="E7" s="51" t="n">
        <v>0.44</v>
      </c>
      <c r="F7" s="52" t="n">
        <v>0.56</v>
      </c>
    </row>
    <row r="8">
      <c r="A8" t="s">
        <v>175</v>
      </c>
      <c r="B8" s="43" t="n">
        <v>5</v>
      </c>
      <c r="C8" s="44" t="s">
        <v>216</v>
      </c>
      <c r="D8" s="45" t="s">
        <v>216</v>
      </c>
      <c r="E8" s="46" t="s">
        <v>216</v>
      </c>
      <c r="F8" s="47" t="s">
        <v>216</v>
      </c>
    </row>
    <row r="9">
      <c r="A9" t="s">
        <v>176</v>
      </c>
      <c r="B9" s="43" t="n">
        <v>15</v>
      </c>
      <c r="C9" s="44" t="n">
        <v>15</v>
      </c>
      <c r="D9" s="45" t="n">
        <v>0</v>
      </c>
      <c r="E9" s="46" t="n">
        <v>1</v>
      </c>
      <c r="F9" s="47" t="n">
        <v>0</v>
      </c>
    </row>
    <row r="10">
      <c r="A10" t="s">
        <v>177</v>
      </c>
      <c r="B10" s="43" t="n">
        <v>60</v>
      </c>
      <c r="C10" s="44" t="n">
        <v>50</v>
      </c>
      <c r="D10" s="45" t="n">
        <v>10</v>
      </c>
      <c r="E10" s="46" t="n">
        <v>0.83</v>
      </c>
      <c r="F10" s="47" t="n">
        <v>0.17</v>
      </c>
    </row>
    <row r="11">
      <c r="A11" t="s">
        <v>178</v>
      </c>
      <c r="B11" s="43" t="n">
        <v>140</v>
      </c>
      <c r="C11" s="44" t="n">
        <v>100</v>
      </c>
      <c r="D11" s="45" t="n">
        <v>40</v>
      </c>
      <c r="E11" s="46" t="n">
        <v>0.71</v>
      </c>
      <c r="F11" s="47" t="n">
        <v>0.29</v>
      </c>
    </row>
    <row r="12">
      <c r="A12" t="s">
        <v>179</v>
      </c>
      <c r="B12" s="43" t="n">
        <v>285</v>
      </c>
      <c r="C12" s="44" t="n">
        <v>200</v>
      </c>
      <c r="D12" s="45" t="n">
        <v>85</v>
      </c>
      <c r="E12" s="46" t="n">
        <v>0.7</v>
      </c>
      <c r="F12" s="47" t="n">
        <v>0.3</v>
      </c>
    </row>
    <row r="13">
      <c r="A13" t="s">
        <v>180</v>
      </c>
      <c r="B13" s="43" t="n">
        <v>625</v>
      </c>
      <c r="C13" s="44" t="n">
        <v>435</v>
      </c>
      <c r="D13" s="45" t="n">
        <v>190</v>
      </c>
      <c r="E13" s="46" t="n">
        <v>0.7</v>
      </c>
      <c r="F13" s="47" t="n">
        <v>0.3</v>
      </c>
    </row>
    <row r="14">
      <c r="A14" t="s">
        <v>181</v>
      </c>
      <c r="B14" s="43" t="n">
        <v>915</v>
      </c>
      <c r="C14" s="44" t="n">
        <v>655</v>
      </c>
      <c r="D14" s="45" t="n">
        <v>260</v>
      </c>
      <c r="E14" s="46" t="n">
        <v>0.72</v>
      </c>
      <c r="F14" s="47" t="n">
        <v>0.28</v>
      </c>
    </row>
    <row r="15">
      <c r="A15" t="s">
        <v>182</v>
      </c>
      <c r="B15" s="43" t="n">
        <v>1345</v>
      </c>
      <c r="C15" s="44" t="n">
        <v>870</v>
      </c>
      <c r="D15" s="45" t="n">
        <v>470</v>
      </c>
      <c r="E15" s="46" t="n">
        <v>0.65</v>
      </c>
      <c r="F15" s="47" t="n">
        <v>0.35</v>
      </c>
    </row>
    <row r="16">
      <c r="A16" t="s">
        <v>183</v>
      </c>
      <c r="B16" s="43" t="n">
        <v>2220</v>
      </c>
      <c r="C16" s="44" t="n">
        <v>1380</v>
      </c>
      <c r="D16" s="45" t="n">
        <v>835</v>
      </c>
      <c r="E16" s="46" t="n">
        <v>0.62</v>
      </c>
      <c r="F16" s="47" t="n">
        <v>0.38</v>
      </c>
    </row>
    <row r="17">
      <c r="A17" t="s">
        <v>184</v>
      </c>
      <c r="B17" s="43" t="n">
        <v>2530</v>
      </c>
      <c r="C17" s="44" t="n">
        <v>1545</v>
      </c>
      <c r="D17" s="45" t="n">
        <v>985</v>
      </c>
      <c r="E17" s="46" t="n">
        <v>0.61</v>
      </c>
      <c r="F17" s="47" t="n">
        <v>0.39</v>
      </c>
    </row>
    <row r="18">
      <c r="A18" t="s">
        <v>185</v>
      </c>
      <c r="B18" s="43" t="n">
        <v>3260</v>
      </c>
      <c r="C18" s="44" t="n">
        <v>1880</v>
      </c>
      <c r="D18" s="45" t="n">
        <v>1380</v>
      </c>
      <c r="E18" s="46" t="n">
        <v>0.58</v>
      </c>
      <c r="F18" s="47" t="n">
        <v>0.42</v>
      </c>
    </row>
    <row r="19">
      <c r="A19" t="s">
        <v>186</v>
      </c>
      <c r="B19" s="43" t="n">
        <v>3925</v>
      </c>
      <c r="C19" s="44" t="n">
        <v>2080</v>
      </c>
      <c r="D19" s="45" t="n">
        <v>1850</v>
      </c>
      <c r="E19" s="46" t="n">
        <v>0.53</v>
      </c>
      <c r="F19" s="47" t="n">
        <v>0.47</v>
      </c>
    </row>
    <row r="20">
      <c r="A20" t="s">
        <v>187</v>
      </c>
      <c r="B20" s="43" t="n">
        <v>4915</v>
      </c>
      <c r="C20" s="44" t="n">
        <v>2440</v>
      </c>
      <c r="D20" s="45" t="n">
        <v>2475</v>
      </c>
      <c r="E20" s="46" t="n">
        <v>0.5</v>
      </c>
      <c r="F20" s="47" t="n">
        <v>0.5</v>
      </c>
    </row>
    <row r="21">
      <c r="A21" t="s">
        <v>188</v>
      </c>
      <c r="B21" s="43" t="n">
        <v>3820</v>
      </c>
      <c r="C21" s="44" t="n">
        <v>1895</v>
      </c>
      <c r="D21" s="45" t="n">
        <v>1925</v>
      </c>
      <c r="E21" s="46" t="n">
        <v>0.5</v>
      </c>
      <c r="F21" s="47" t="n">
        <v>0.5</v>
      </c>
    </row>
    <row r="22">
      <c r="A22" t="s">
        <v>189</v>
      </c>
      <c r="B22" s="43" t="n">
        <v>5215</v>
      </c>
      <c r="C22" s="44" t="n">
        <v>2450</v>
      </c>
      <c r="D22" s="45" t="n">
        <v>2765</v>
      </c>
      <c r="E22" s="46" t="n">
        <v>0.47</v>
      </c>
      <c r="F22" s="47" t="n">
        <v>0.53</v>
      </c>
    </row>
    <row r="23">
      <c r="A23" t="s">
        <v>190</v>
      </c>
      <c r="B23" s="43" t="n">
        <v>6760</v>
      </c>
      <c r="C23" s="44" t="n">
        <v>2980</v>
      </c>
      <c r="D23" s="45" t="n">
        <v>3775</v>
      </c>
      <c r="E23" s="46" t="n">
        <v>0.44</v>
      </c>
      <c r="F23" s="47" t="n">
        <v>0.56</v>
      </c>
    </row>
    <row r="24">
      <c r="A24" t="s">
        <v>191</v>
      </c>
      <c r="B24" s="43" t="n">
        <v>5755</v>
      </c>
      <c r="C24" s="44" t="n">
        <v>2530</v>
      </c>
      <c r="D24" s="45" t="n">
        <v>3230</v>
      </c>
      <c r="E24" s="46" t="n">
        <v>0.44</v>
      </c>
      <c r="F24" s="47" t="n">
        <v>0.56</v>
      </c>
    </row>
    <row r="25">
      <c r="A25" t="s">
        <v>192</v>
      </c>
      <c r="B25" s="43" t="n">
        <v>7190</v>
      </c>
      <c r="C25" s="44" t="n">
        <v>3025</v>
      </c>
      <c r="D25" s="45" t="n">
        <v>4165</v>
      </c>
      <c r="E25" s="46" t="n">
        <v>0.42</v>
      </c>
      <c r="F25" s="47" t="n">
        <v>0.58</v>
      </c>
    </row>
    <row r="26">
      <c r="A26" t="s">
        <v>193</v>
      </c>
      <c r="B26" s="43" t="n">
        <v>6255</v>
      </c>
      <c r="C26" s="44" t="n">
        <v>2545</v>
      </c>
      <c r="D26" s="45" t="n">
        <v>3710</v>
      </c>
      <c r="E26" s="46" t="n">
        <v>0.41</v>
      </c>
      <c r="F26" s="47" t="n">
        <v>0.59</v>
      </c>
    </row>
    <row r="27">
      <c r="A27" t="s">
        <v>194</v>
      </c>
      <c r="B27" s="43" t="n">
        <v>6300</v>
      </c>
      <c r="C27" s="44" t="n">
        <v>2605</v>
      </c>
      <c r="D27" s="45" t="n">
        <v>3695</v>
      </c>
      <c r="E27" s="46" t="n">
        <v>0.41</v>
      </c>
      <c r="F27" s="47" t="n">
        <v>0.59</v>
      </c>
    </row>
    <row r="28">
      <c r="A28" t="s">
        <v>195</v>
      </c>
      <c r="B28" s="43" t="n">
        <v>7840</v>
      </c>
      <c r="C28" s="44" t="n">
        <v>3070</v>
      </c>
      <c r="D28" s="45" t="n">
        <v>4770</v>
      </c>
      <c r="E28" s="46" t="n">
        <v>0.39</v>
      </c>
      <c r="F28" s="47" t="n">
        <v>0.61</v>
      </c>
    </row>
    <row r="29">
      <c r="A29" t="s">
        <v>196</v>
      </c>
      <c r="B29" s="43" t="n">
        <v>5545</v>
      </c>
      <c r="C29" s="44" t="n">
        <v>2085</v>
      </c>
      <c r="D29" s="45" t="n">
        <v>3460</v>
      </c>
      <c r="E29" s="46" t="n">
        <v>0.38</v>
      </c>
      <c r="F29" s="47" t="n">
        <v>0.62</v>
      </c>
    </row>
    <row r="30">
      <c r="A30" t="s">
        <v>197</v>
      </c>
      <c r="B30" s="43" t="n">
        <v>6570</v>
      </c>
      <c r="C30" s="44" t="n">
        <v>2400</v>
      </c>
      <c r="D30" s="45" t="n">
        <v>4175</v>
      </c>
      <c r="E30" s="46" t="n">
        <v>0.36</v>
      </c>
      <c r="F30" s="47" t="n">
        <v>0.64</v>
      </c>
    </row>
    <row r="31">
      <c r="A31" t="s">
        <v>198</v>
      </c>
      <c r="B31" s="43" t="n">
        <v>6125</v>
      </c>
      <c r="C31" s="44" t="n">
        <v>2275</v>
      </c>
      <c r="D31" s="45" t="n">
        <v>3850</v>
      </c>
      <c r="E31" s="46" t="n">
        <v>0.37</v>
      </c>
      <c r="F31" s="47" t="n">
        <v>0.63</v>
      </c>
    </row>
    <row r="32">
      <c r="A32" t="s">
        <v>199</v>
      </c>
      <c r="B32" s="43" t="n">
        <v>4405</v>
      </c>
      <c r="C32" s="44" t="n">
        <v>1660</v>
      </c>
      <c r="D32" s="45" t="n">
        <v>2745</v>
      </c>
      <c r="E32" s="46" t="n">
        <v>0.38</v>
      </c>
      <c r="F32" s="47" t="n">
        <v>0.62</v>
      </c>
    </row>
    <row r="33">
      <c r="A33" t="s">
        <v>200</v>
      </c>
      <c r="B33" s="43" t="n">
        <v>3915</v>
      </c>
      <c r="C33" s="44" t="n">
        <v>1445</v>
      </c>
      <c r="D33" s="45" t="n">
        <v>2470</v>
      </c>
      <c r="E33" s="46" t="n">
        <v>0.37</v>
      </c>
      <c r="F33" s="47" t="n">
        <v>0.63</v>
      </c>
    </row>
    <row r="34">
      <c r="A34" s="28" t="s">
        <v>212</v>
      </c>
      <c r="B34" s="48" t="n">
        <v>5</v>
      </c>
      <c r="C34" s="49" t="s">
        <v>216</v>
      </c>
      <c r="D34" s="50" t="s">
        <v>216</v>
      </c>
      <c r="E34" s="51" t="s">
        <v>216</v>
      </c>
      <c r="F34" s="52" t="s">
        <v>216</v>
      </c>
    </row>
    <row r="35">
      <c r="A35" s="28" t="s">
        <v>213</v>
      </c>
      <c r="B35" s="48" t="n">
        <v>20230</v>
      </c>
      <c r="C35" s="49" t="n">
        <v>11645</v>
      </c>
      <c r="D35" s="50" t="n">
        <v>8585</v>
      </c>
      <c r="E35" s="51" t="n">
        <v>0.58</v>
      </c>
      <c r="F35" s="52" t="n">
        <v>0.42</v>
      </c>
    </row>
    <row r="36">
      <c r="A36" s="28" t="s">
        <v>214</v>
      </c>
      <c r="B36" s="48" t="n">
        <v>71780</v>
      </c>
      <c r="C36" s="49" t="n">
        <v>29515</v>
      </c>
      <c r="D36" s="50" t="n">
        <v>42265</v>
      </c>
      <c r="E36" s="51" t="n">
        <v>0.41</v>
      </c>
      <c r="F36" s="52" t="n">
        <v>0.59</v>
      </c>
    </row>
    <row r="37">
      <c r="A37" s="28" t="s">
        <v>215</v>
      </c>
      <c r="B37" s="48" t="n">
        <v>3915</v>
      </c>
      <c r="C37" s="49" t="n">
        <v>1445</v>
      </c>
      <c r="D37" s="50" t="n">
        <v>2470</v>
      </c>
      <c r="E37" s="51" t="n">
        <v>0.37</v>
      </c>
      <c r="F37" s="52" t="n">
        <v>0.63</v>
      </c>
    </row>
    <row r="38">
      <c r="A38" s="4" t="s">
        <v>35</v>
      </c>
      <c r="B38" t="s">
        <v>36</v>
      </c>
    </row>
    <row r="39">
      <c r="A39" s="4" t="s">
        <v>37</v>
      </c>
      <c r="B39" t="s">
        <v>38</v>
      </c>
    </row>
    <row r="40">
      <c r="A40" s="4" t="s">
        <v>39</v>
      </c>
      <c r="B40" t="s">
        <v>40</v>
      </c>
    </row>
    <row r="41">
      <c r="A41" s="4" t="s">
        <v>53</v>
      </c>
      <c r="B41" t="s">
        <v>54</v>
      </c>
    </row>
    <row r="42">
      <c r="A42" s="4" t="s">
        <v>55</v>
      </c>
      <c r="B42" t="s">
        <v>56</v>
      </c>
    </row>
    <row r="43">
      <c r="A43" t="s">
        <v>59</v>
      </c>
      <c r="B43" t="s">
        <v>60</v>
      </c>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s>
  <sheetData>
    <row r="1">
      <c r="A1" s="1" t="s">
        <v>222</v>
      </c>
    </row>
    <row r="2">
      <c r="A2" t="s">
        <v>158</v>
      </c>
    </row>
    <row r="3">
      <c r="A3" t="s">
        <v>159</v>
      </c>
    </row>
    <row r="4">
      <c r="A4" t="s">
        <v>160</v>
      </c>
    </row>
    <row r="5">
      <c r="A5" t="s">
        <v>161</v>
      </c>
    </row>
    <row r="6">
      <c r="A6" s="5" t="s">
        <v>162</v>
      </c>
      <c r="B6" s="5" t="s">
        <v>174</v>
      </c>
      <c r="C6" s="5" t="s">
        <v>218</v>
      </c>
      <c r="D6" s="5" t="s">
        <v>219</v>
      </c>
      <c r="E6" s="5" t="s">
        <v>220</v>
      </c>
      <c r="F6" s="5" t="s">
        <v>221</v>
      </c>
    </row>
    <row r="7">
      <c r="A7" s="28" t="s">
        <v>174</v>
      </c>
      <c r="B7" s="58" t="n">
        <v>65580</v>
      </c>
      <c r="C7" s="59" t="n">
        <v>31855</v>
      </c>
      <c r="D7" s="60" t="n">
        <v>33725</v>
      </c>
      <c r="E7" s="61" t="n">
        <v>0.49</v>
      </c>
      <c r="F7" s="62" t="n">
        <v>0.51</v>
      </c>
    </row>
    <row r="8">
      <c r="A8" t="s">
        <v>175</v>
      </c>
      <c r="B8" s="53" t="n">
        <v>5</v>
      </c>
      <c r="C8" s="54" t="n">
        <v>5</v>
      </c>
      <c r="D8" s="55" t="n">
        <v>0</v>
      </c>
      <c r="E8" s="56" t="n">
        <v>0.83</v>
      </c>
      <c r="F8" s="57" t="n">
        <v>0.17</v>
      </c>
    </row>
    <row r="9">
      <c r="A9" t="s">
        <v>176</v>
      </c>
      <c r="B9" s="53" t="n">
        <v>20</v>
      </c>
      <c r="C9" s="54" t="n">
        <v>15</v>
      </c>
      <c r="D9" s="55" t="n">
        <v>0</v>
      </c>
      <c r="E9" s="56" t="n">
        <v>0.89</v>
      </c>
      <c r="F9" s="57" t="n">
        <v>0.11</v>
      </c>
    </row>
    <row r="10">
      <c r="A10" t="s">
        <v>177</v>
      </c>
      <c r="B10" s="53" t="n">
        <v>50</v>
      </c>
      <c r="C10" s="54" t="n">
        <v>35</v>
      </c>
      <c r="D10" s="55" t="n">
        <v>15</v>
      </c>
      <c r="E10" s="56" t="n">
        <v>0.69</v>
      </c>
      <c r="F10" s="57" t="n">
        <v>0.31</v>
      </c>
    </row>
    <row r="11">
      <c r="A11" t="s">
        <v>178</v>
      </c>
      <c r="B11" s="53" t="n">
        <v>120</v>
      </c>
      <c r="C11" s="54" t="n">
        <v>80</v>
      </c>
      <c r="D11" s="55" t="n">
        <v>45</v>
      </c>
      <c r="E11" s="56" t="n">
        <v>0.65</v>
      </c>
      <c r="F11" s="57" t="n">
        <v>0.35</v>
      </c>
    </row>
    <row r="12">
      <c r="A12" t="s">
        <v>179</v>
      </c>
      <c r="B12" s="53" t="n">
        <v>225</v>
      </c>
      <c r="C12" s="54" t="n">
        <v>150</v>
      </c>
      <c r="D12" s="55" t="n">
        <v>80</v>
      </c>
      <c r="E12" s="56" t="n">
        <v>0.65</v>
      </c>
      <c r="F12" s="57" t="n">
        <v>0.35</v>
      </c>
    </row>
    <row r="13">
      <c r="A13" t="s">
        <v>180</v>
      </c>
      <c r="B13" s="53" t="n">
        <v>545</v>
      </c>
      <c r="C13" s="54" t="n">
        <v>355</v>
      </c>
      <c r="D13" s="55" t="n">
        <v>190</v>
      </c>
      <c r="E13" s="56" t="n">
        <v>0.66</v>
      </c>
      <c r="F13" s="57" t="n">
        <v>0.34</v>
      </c>
    </row>
    <row r="14">
      <c r="A14" t="s">
        <v>181</v>
      </c>
      <c r="B14" s="53" t="n">
        <v>770</v>
      </c>
      <c r="C14" s="54" t="n">
        <v>520</v>
      </c>
      <c r="D14" s="55" t="n">
        <v>250</v>
      </c>
      <c r="E14" s="56" t="n">
        <v>0.68</v>
      </c>
      <c r="F14" s="57" t="n">
        <v>0.32</v>
      </c>
    </row>
    <row r="15">
      <c r="A15" t="s">
        <v>182</v>
      </c>
      <c r="B15" s="53" t="n">
        <v>1095</v>
      </c>
      <c r="C15" s="54" t="n">
        <v>690</v>
      </c>
      <c r="D15" s="55" t="n">
        <v>405</v>
      </c>
      <c r="E15" s="56" t="n">
        <v>0.63</v>
      </c>
      <c r="F15" s="57" t="n">
        <v>0.37</v>
      </c>
    </row>
    <row r="16">
      <c r="A16" t="s">
        <v>183</v>
      </c>
      <c r="B16" s="53" t="n">
        <v>1850</v>
      </c>
      <c r="C16" s="54" t="n">
        <v>1130</v>
      </c>
      <c r="D16" s="55" t="n">
        <v>720</v>
      </c>
      <c r="E16" s="56" t="n">
        <v>0.61</v>
      </c>
      <c r="F16" s="57" t="n">
        <v>0.39</v>
      </c>
    </row>
    <row r="17">
      <c r="A17" t="s">
        <v>184</v>
      </c>
      <c r="B17" s="53" t="n">
        <v>2145</v>
      </c>
      <c r="C17" s="54" t="n">
        <v>1230</v>
      </c>
      <c r="D17" s="55" t="n">
        <v>915</v>
      </c>
      <c r="E17" s="56" t="n">
        <v>0.57</v>
      </c>
      <c r="F17" s="57" t="n">
        <v>0.43</v>
      </c>
    </row>
    <row r="18">
      <c r="A18" t="s">
        <v>185</v>
      </c>
      <c r="B18" s="53" t="n">
        <v>2640</v>
      </c>
      <c r="C18" s="54" t="n">
        <v>1470</v>
      </c>
      <c r="D18" s="55" t="n">
        <v>1170</v>
      </c>
      <c r="E18" s="56" t="n">
        <v>0.56</v>
      </c>
      <c r="F18" s="57" t="n">
        <v>0.44</v>
      </c>
    </row>
    <row r="19">
      <c r="A19" t="s">
        <v>186</v>
      </c>
      <c r="B19" s="53" t="n">
        <v>3050</v>
      </c>
      <c r="C19" s="54" t="n">
        <v>1640</v>
      </c>
      <c r="D19" s="55" t="n">
        <v>1410</v>
      </c>
      <c r="E19" s="56" t="n">
        <v>0.54</v>
      </c>
      <c r="F19" s="57" t="n">
        <v>0.46</v>
      </c>
    </row>
    <row r="20">
      <c r="A20" t="s">
        <v>187</v>
      </c>
      <c r="B20" s="53" t="n">
        <v>3660</v>
      </c>
      <c r="C20" s="54" t="n">
        <v>1975</v>
      </c>
      <c r="D20" s="55" t="n">
        <v>1685</v>
      </c>
      <c r="E20" s="56" t="n">
        <v>0.54</v>
      </c>
      <c r="F20" s="57" t="n">
        <v>0.46</v>
      </c>
    </row>
    <row r="21">
      <c r="A21" t="s">
        <v>188</v>
      </c>
      <c r="B21" s="53" t="n">
        <v>2840</v>
      </c>
      <c r="C21" s="54" t="n">
        <v>1455</v>
      </c>
      <c r="D21" s="55" t="n">
        <v>1385</v>
      </c>
      <c r="E21" s="56" t="n">
        <v>0.51</v>
      </c>
      <c r="F21" s="57" t="n">
        <v>0.49</v>
      </c>
    </row>
    <row r="22">
      <c r="A22" t="s">
        <v>189</v>
      </c>
      <c r="B22" s="53" t="n">
        <v>3730</v>
      </c>
      <c r="C22" s="54" t="n">
        <v>1835</v>
      </c>
      <c r="D22" s="55" t="n">
        <v>1895</v>
      </c>
      <c r="E22" s="56" t="n">
        <v>0.49</v>
      </c>
      <c r="F22" s="57" t="n">
        <v>0.51</v>
      </c>
    </row>
    <row r="23">
      <c r="A23" t="s">
        <v>190</v>
      </c>
      <c r="B23" s="53" t="n">
        <v>4660</v>
      </c>
      <c r="C23" s="54" t="n">
        <v>2170</v>
      </c>
      <c r="D23" s="55" t="n">
        <v>2490</v>
      </c>
      <c r="E23" s="56" t="n">
        <v>0.47</v>
      </c>
      <c r="F23" s="57" t="n">
        <v>0.53</v>
      </c>
    </row>
    <row r="24">
      <c r="A24" t="s">
        <v>191</v>
      </c>
      <c r="B24" s="53" t="n">
        <v>3980</v>
      </c>
      <c r="C24" s="54" t="n">
        <v>1900</v>
      </c>
      <c r="D24" s="55" t="n">
        <v>2080</v>
      </c>
      <c r="E24" s="56" t="n">
        <v>0.48</v>
      </c>
      <c r="F24" s="57" t="n">
        <v>0.52</v>
      </c>
    </row>
    <row r="25">
      <c r="A25" t="s">
        <v>192</v>
      </c>
      <c r="B25" s="53" t="n">
        <v>4690</v>
      </c>
      <c r="C25" s="54" t="n">
        <v>2230</v>
      </c>
      <c r="D25" s="55" t="n">
        <v>2460</v>
      </c>
      <c r="E25" s="56" t="n">
        <v>0.48</v>
      </c>
      <c r="F25" s="57" t="n">
        <v>0.52</v>
      </c>
    </row>
    <row r="26">
      <c r="A26" t="s">
        <v>193</v>
      </c>
      <c r="B26" s="53" t="n">
        <v>4035</v>
      </c>
      <c r="C26" s="54" t="n">
        <v>1790</v>
      </c>
      <c r="D26" s="55" t="n">
        <v>2245</v>
      </c>
      <c r="E26" s="56" t="n">
        <v>0.44</v>
      </c>
      <c r="F26" s="57" t="n">
        <v>0.56</v>
      </c>
    </row>
    <row r="27">
      <c r="A27" t="s">
        <v>194</v>
      </c>
      <c r="B27" s="53" t="n">
        <v>4170</v>
      </c>
      <c r="C27" s="54" t="n">
        <v>1940</v>
      </c>
      <c r="D27" s="55" t="n">
        <v>2230</v>
      </c>
      <c r="E27" s="56" t="n">
        <v>0.47</v>
      </c>
      <c r="F27" s="57" t="n">
        <v>0.53</v>
      </c>
    </row>
    <row r="28">
      <c r="A28" t="s">
        <v>195</v>
      </c>
      <c r="B28" s="53" t="n">
        <v>4995</v>
      </c>
      <c r="C28" s="54" t="n">
        <v>2195</v>
      </c>
      <c r="D28" s="55" t="n">
        <v>2800</v>
      </c>
      <c r="E28" s="56" t="n">
        <v>0.44</v>
      </c>
      <c r="F28" s="57" t="n">
        <v>0.56</v>
      </c>
    </row>
    <row r="29">
      <c r="A29" t="s">
        <v>196</v>
      </c>
      <c r="B29" s="53" t="n">
        <v>3445</v>
      </c>
      <c r="C29" s="54" t="n">
        <v>1465</v>
      </c>
      <c r="D29" s="55" t="n">
        <v>1980</v>
      </c>
      <c r="E29" s="56" t="n">
        <v>0.43</v>
      </c>
      <c r="F29" s="57" t="n">
        <v>0.57</v>
      </c>
    </row>
    <row r="30">
      <c r="A30" t="s">
        <v>197</v>
      </c>
      <c r="B30" s="53" t="n">
        <v>3980</v>
      </c>
      <c r="C30" s="54" t="n">
        <v>1660</v>
      </c>
      <c r="D30" s="55" t="n">
        <v>2320</v>
      </c>
      <c r="E30" s="56" t="n">
        <v>0.42</v>
      </c>
      <c r="F30" s="57" t="n">
        <v>0.58</v>
      </c>
    </row>
    <row r="31">
      <c r="A31" t="s">
        <v>198</v>
      </c>
      <c r="B31" s="53" t="n">
        <v>3750</v>
      </c>
      <c r="C31" s="54" t="n">
        <v>1630</v>
      </c>
      <c r="D31" s="55" t="n">
        <v>2115</v>
      </c>
      <c r="E31" s="56" t="n">
        <v>0.44</v>
      </c>
      <c r="F31" s="57" t="n">
        <v>0.56</v>
      </c>
    </row>
    <row r="32">
      <c r="A32" t="s">
        <v>199</v>
      </c>
      <c r="B32" s="53" t="n">
        <v>2715</v>
      </c>
      <c r="C32" s="54" t="n">
        <v>1230</v>
      </c>
      <c r="D32" s="55" t="n">
        <v>1480</v>
      </c>
      <c r="E32" s="56" t="n">
        <v>0.45</v>
      </c>
      <c r="F32" s="57" t="n">
        <v>0.55</v>
      </c>
    </row>
    <row r="33">
      <c r="A33" t="s">
        <v>200</v>
      </c>
      <c r="B33" s="53" t="n">
        <v>2420</v>
      </c>
      <c r="C33" s="54" t="n">
        <v>1055</v>
      </c>
      <c r="D33" s="55" t="n">
        <v>1365</v>
      </c>
      <c r="E33" s="56" t="n">
        <v>0.44</v>
      </c>
      <c r="F33" s="57" t="n">
        <v>0.56</v>
      </c>
    </row>
    <row r="34">
      <c r="A34" s="28" t="s">
        <v>212</v>
      </c>
      <c r="B34" s="58" t="n">
        <v>5</v>
      </c>
      <c r="C34" s="59" t="n">
        <v>5</v>
      </c>
      <c r="D34" s="60" t="n">
        <v>0</v>
      </c>
      <c r="E34" s="61" t="n">
        <v>0.83</v>
      </c>
      <c r="F34" s="62" t="n">
        <v>0.17</v>
      </c>
    </row>
    <row r="35">
      <c r="A35" s="28" t="s">
        <v>213</v>
      </c>
      <c r="B35" s="58" t="n">
        <v>16170</v>
      </c>
      <c r="C35" s="59" t="n">
        <v>9290</v>
      </c>
      <c r="D35" s="60" t="n">
        <v>6875</v>
      </c>
      <c r="E35" s="61" t="n">
        <v>0.57</v>
      </c>
      <c r="F35" s="62" t="n">
        <v>0.43</v>
      </c>
    </row>
    <row r="36">
      <c r="A36" s="28" t="s">
        <v>214</v>
      </c>
      <c r="B36" s="58" t="n">
        <v>46985</v>
      </c>
      <c r="C36" s="59" t="n">
        <v>21505</v>
      </c>
      <c r="D36" s="60" t="n">
        <v>25480</v>
      </c>
      <c r="E36" s="61" t="n">
        <v>0.46</v>
      </c>
      <c r="F36" s="62" t="n">
        <v>0.54</v>
      </c>
    </row>
    <row r="37">
      <c r="A37" s="28" t="s">
        <v>215</v>
      </c>
      <c r="B37" s="58" t="n">
        <v>2420</v>
      </c>
      <c r="C37" s="59" t="n">
        <v>1055</v>
      </c>
      <c r="D37" s="60" t="n">
        <v>1365</v>
      </c>
      <c r="E37" s="61" t="n">
        <v>0.44</v>
      </c>
      <c r="F37" s="62" t="n">
        <v>0.56</v>
      </c>
    </row>
    <row r="38">
      <c r="A38" s="4" t="s">
        <v>35</v>
      </c>
      <c r="B38" t="s">
        <v>36</v>
      </c>
    </row>
    <row r="39">
      <c r="A39" s="4" t="s">
        <v>37</v>
      </c>
      <c r="B39" t="s">
        <v>38</v>
      </c>
    </row>
    <row r="40">
      <c r="A40" s="4" t="s">
        <v>39</v>
      </c>
      <c r="B40" t="s">
        <v>40</v>
      </c>
    </row>
    <row r="41">
      <c r="A41" s="4" t="s">
        <v>53</v>
      </c>
      <c r="B41" t="s">
        <v>54</v>
      </c>
    </row>
    <row r="42">
      <c r="A42" s="4" t="s">
        <v>55</v>
      </c>
      <c r="B42" t="s">
        <v>56</v>
      </c>
    </row>
    <row r="43">
      <c r="A43" t="s">
        <v>61</v>
      </c>
      <c r="B43" t="s">
        <v>62</v>
      </c>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223</v>
      </c>
    </row>
    <row r="2">
      <c r="A2" t="s">
        <v>158</v>
      </c>
    </row>
    <row r="3">
      <c r="A3" t="s">
        <v>159</v>
      </c>
    </row>
    <row r="4">
      <c r="A4" t="s">
        <v>224</v>
      </c>
    </row>
    <row r="5">
      <c r="A5" t="s">
        <v>161</v>
      </c>
    </row>
    <row r="6">
      <c r="A6" s="5" t="s">
        <v>162</v>
      </c>
      <c r="B6" s="5" t="s">
        <v>163</v>
      </c>
      <c r="C6" s="5" t="s">
        <v>164</v>
      </c>
      <c r="D6" s="5" t="s">
        <v>165</v>
      </c>
      <c r="E6" s="5" t="s">
        <v>166</v>
      </c>
      <c r="F6" s="5" t="s">
        <v>167</v>
      </c>
      <c r="G6" s="5" t="s">
        <v>168</v>
      </c>
      <c r="H6" s="5" t="s">
        <v>169</v>
      </c>
      <c r="I6" s="5" t="s">
        <v>170</v>
      </c>
      <c r="J6" s="5" t="s">
        <v>171</v>
      </c>
      <c r="K6" s="5" t="s">
        <v>172</v>
      </c>
      <c r="L6" s="5" t="s">
        <v>173</v>
      </c>
    </row>
    <row r="7">
      <c r="A7" s="28" t="s">
        <v>174</v>
      </c>
      <c r="B7" s="74" t="n">
        <v>220775</v>
      </c>
      <c r="C7" s="75" t="n">
        <v>1</v>
      </c>
      <c r="D7" s="76" t="n">
        <v>184800</v>
      </c>
      <c r="E7" s="77" t="n">
        <v>1</v>
      </c>
      <c r="F7" s="78" t="n">
        <v>183515</v>
      </c>
      <c r="G7" s="79" t="n">
        <v>103690</v>
      </c>
      <c r="H7" s="80" t="n">
        <v>70620</v>
      </c>
      <c r="I7" s="81" t="n">
        <v>9200</v>
      </c>
      <c r="J7" s="82" t="n">
        <v>0.57</v>
      </c>
      <c r="K7" s="83" t="n">
        <v>0.38</v>
      </c>
      <c r="L7" s="84" t="n">
        <v>0.05</v>
      </c>
    </row>
    <row r="8">
      <c r="A8" t="s">
        <v>225</v>
      </c>
      <c r="B8" s="63" t="n">
        <v>350</v>
      </c>
      <c r="C8" s="64" t="n">
        <v>0</v>
      </c>
      <c r="D8" s="65" t="n">
        <v>340</v>
      </c>
      <c r="E8" s="66" t="n">
        <v>0</v>
      </c>
      <c r="F8" s="67" t="n">
        <v>340</v>
      </c>
      <c r="G8" s="68" t="n">
        <v>195</v>
      </c>
      <c r="H8" s="69" t="n">
        <v>145</v>
      </c>
      <c r="I8" s="70" t="n">
        <v>0</v>
      </c>
      <c r="J8" s="71" t="n">
        <v>0.57</v>
      </c>
      <c r="K8" s="72" t="n">
        <v>0.43</v>
      </c>
      <c r="L8" s="73" t="n">
        <v>0</v>
      </c>
    </row>
    <row r="9">
      <c r="A9" t="s">
        <v>226</v>
      </c>
      <c r="B9" s="63" t="n">
        <v>8325</v>
      </c>
      <c r="C9" s="64" t="n">
        <v>0.04</v>
      </c>
      <c r="D9" s="65" t="n">
        <v>7100</v>
      </c>
      <c r="E9" s="66" t="n">
        <v>0.04</v>
      </c>
      <c r="F9" s="67" t="n">
        <v>8140</v>
      </c>
      <c r="G9" s="68" t="n">
        <v>7105</v>
      </c>
      <c r="H9" s="69" t="n">
        <v>1020</v>
      </c>
      <c r="I9" s="70" t="n">
        <v>15</v>
      </c>
      <c r="J9" s="71" t="n">
        <v>0.87</v>
      </c>
      <c r="K9" s="72" t="n">
        <v>0.13</v>
      </c>
      <c r="L9" s="73" t="n">
        <v>0</v>
      </c>
    </row>
    <row r="10">
      <c r="A10" t="s">
        <v>227</v>
      </c>
      <c r="B10" s="63" t="n">
        <v>720</v>
      </c>
      <c r="C10" s="64" t="n">
        <v>0</v>
      </c>
      <c r="D10" s="65" t="n">
        <v>715</v>
      </c>
      <c r="E10" s="66" t="n">
        <v>0</v>
      </c>
      <c r="F10" s="67" t="n">
        <v>695</v>
      </c>
      <c r="G10" s="68" t="n">
        <v>385</v>
      </c>
      <c r="H10" s="69" t="n">
        <v>310</v>
      </c>
      <c r="I10" s="70" t="s">
        <v>216</v>
      </c>
      <c r="J10" s="71" t="n">
        <v>0.55</v>
      </c>
      <c r="K10" s="72" t="n">
        <v>0.45</v>
      </c>
      <c r="L10" s="73" t="s">
        <v>216</v>
      </c>
    </row>
    <row r="11">
      <c r="A11" t="s">
        <v>228</v>
      </c>
      <c r="B11" s="63" t="n">
        <v>5930</v>
      </c>
      <c r="C11" s="64" t="n">
        <v>0.03</v>
      </c>
      <c r="D11" s="65" t="n">
        <v>5850</v>
      </c>
      <c r="E11" s="66" t="n">
        <v>0.03</v>
      </c>
      <c r="F11" s="67" t="n">
        <v>5760</v>
      </c>
      <c r="G11" s="68" t="n">
        <v>2920</v>
      </c>
      <c r="H11" s="69" t="n">
        <v>2830</v>
      </c>
      <c r="I11" s="70" t="n">
        <v>5</v>
      </c>
      <c r="J11" s="71" t="n">
        <v>0.51</v>
      </c>
      <c r="K11" s="72" t="n">
        <v>0.49</v>
      </c>
      <c r="L11" s="73" t="n">
        <v>0</v>
      </c>
    </row>
    <row r="12">
      <c r="A12" t="s">
        <v>229</v>
      </c>
      <c r="B12" s="63" t="n">
        <v>63290</v>
      </c>
      <c r="C12" s="64" t="n">
        <v>0.29</v>
      </c>
      <c r="D12" s="65" t="n">
        <v>62555</v>
      </c>
      <c r="E12" s="66" t="n">
        <v>0.34</v>
      </c>
      <c r="F12" s="67" t="n">
        <v>61365</v>
      </c>
      <c r="G12" s="68" t="n">
        <v>42225</v>
      </c>
      <c r="H12" s="69" t="n">
        <v>19075</v>
      </c>
      <c r="I12" s="70" t="n">
        <v>65</v>
      </c>
      <c r="J12" s="71" t="n">
        <v>0.69</v>
      </c>
      <c r="K12" s="72" t="n">
        <v>0.31</v>
      </c>
      <c r="L12" s="73" t="n">
        <v>0</v>
      </c>
    </row>
    <row r="13">
      <c r="A13" t="s">
        <v>230</v>
      </c>
      <c r="B13" s="63" t="n">
        <v>9015</v>
      </c>
      <c r="C13" s="64" t="n">
        <v>0.04</v>
      </c>
      <c r="D13" s="65" t="n">
        <v>8865</v>
      </c>
      <c r="E13" s="66" t="n">
        <v>0.05</v>
      </c>
      <c r="F13" s="67" t="n">
        <v>8750</v>
      </c>
      <c r="G13" s="68" t="n">
        <v>5885</v>
      </c>
      <c r="H13" s="69" t="n">
        <v>2855</v>
      </c>
      <c r="I13" s="70" t="n">
        <v>10</v>
      </c>
      <c r="J13" s="71" t="n">
        <v>0.67</v>
      </c>
      <c r="K13" s="72" t="n">
        <v>0.33</v>
      </c>
      <c r="L13" s="73" t="n">
        <v>0</v>
      </c>
    </row>
    <row r="14">
      <c r="A14" t="s">
        <v>231</v>
      </c>
      <c r="B14" s="63" t="n">
        <v>1190</v>
      </c>
      <c r="C14" s="64" t="n">
        <v>0.01</v>
      </c>
      <c r="D14" s="65" t="n">
        <v>1170</v>
      </c>
      <c r="E14" s="66" t="n">
        <v>0.01</v>
      </c>
      <c r="F14" s="67" t="n">
        <v>1160</v>
      </c>
      <c r="G14" s="68" t="n">
        <v>710</v>
      </c>
      <c r="H14" s="69" t="n">
        <v>450</v>
      </c>
      <c r="I14" s="70" t="n">
        <v>0</v>
      </c>
      <c r="J14" s="71" t="n">
        <v>0.61</v>
      </c>
      <c r="K14" s="72" t="n">
        <v>0.39</v>
      </c>
      <c r="L14" s="73" t="n">
        <v>0</v>
      </c>
    </row>
    <row r="15">
      <c r="A15" t="s">
        <v>232</v>
      </c>
      <c r="B15" s="63" t="n">
        <v>1985</v>
      </c>
      <c r="C15" s="64" t="n">
        <v>0.01</v>
      </c>
      <c r="D15" s="65" t="n">
        <v>1960</v>
      </c>
      <c r="E15" s="66" t="n">
        <v>0.01</v>
      </c>
      <c r="F15" s="67" t="n">
        <v>1925</v>
      </c>
      <c r="G15" s="68" t="n">
        <v>960</v>
      </c>
      <c r="H15" s="69" t="n">
        <v>965</v>
      </c>
      <c r="I15" s="70" t="s">
        <v>216</v>
      </c>
      <c r="J15" s="71" t="n">
        <v>0.5</v>
      </c>
      <c r="K15" s="72" t="n">
        <v>0.5</v>
      </c>
      <c r="L15" s="73" t="s">
        <v>216</v>
      </c>
    </row>
    <row r="16">
      <c r="A16" t="s">
        <v>233</v>
      </c>
      <c r="B16" s="63" t="n">
        <v>8570</v>
      </c>
      <c r="C16" s="64" t="n">
        <v>0.04</v>
      </c>
      <c r="D16" s="65" t="n">
        <v>8450</v>
      </c>
      <c r="E16" s="66" t="n">
        <v>0.05</v>
      </c>
      <c r="F16" s="67" t="n">
        <v>8315</v>
      </c>
      <c r="G16" s="68" t="n">
        <v>5835</v>
      </c>
      <c r="H16" s="69" t="n">
        <v>2475</v>
      </c>
      <c r="I16" s="70" t="n">
        <v>5</v>
      </c>
      <c r="J16" s="71" t="n">
        <v>0.7</v>
      </c>
      <c r="K16" s="72" t="n">
        <v>0.3</v>
      </c>
      <c r="L16" s="73" t="n">
        <v>0</v>
      </c>
    </row>
    <row r="17">
      <c r="A17" t="s">
        <v>234</v>
      </c>
      <c r="B17" s="63" t="n">
        <v>8380</v>
      </c>
      <c r="C17" s="64" t="n">
        <v>0.04</v>
      </c>
      <c r="D17" s="65" t="n">
        <v>8230</v>
      </c>
      <c r="E17" s="66" t="n">
        <v>0.04</v>
      </c>
      <c r="F17" s="67" t="n">
        <v>8125</v>
      </c>
      <c r="G17" s="68" t="n">
        <v>5240</v>
      </c>
      <c r="H17" s="69" t="n">
        <v>2875</v>
      </c>
      <c r="I17" s="70" t="n">
        <v>10</v>
      </c>
      <c r="J17" s="71" t="n">
        <v>0.64</v>
      </c>
      <c r="K17" s="72" t="n">
        <v>0.35</v>
      </c>
      <c r="L17" s="73" t="n">
        <v>0</v>
      </c>
    </row>
    <row r="18">
      <c r="A18" t="s">
        <v>235</v>
      </c>
      <c r="B18" s="63" t="n">
        <v>5480</v>
      </c>
      <c r="C18" s="64" t="n">
        <v>0.02</v>
      </c>
      <c r="D18" s="65" t="n">
        <v>5365</v>
      </c>
      <c r="E18" s="66" t="n">
        <v>0.03</v>
      </c>
      <c r="F18" s="67" t="n">
        <v>5315</v>
      </c>
      <c r="G18" s="68" t="n">
        <v>2605</v>
      </c>
      <c r="H18" s="69" t="n">
        <v>2700</v>
      </c>
      <c r="I18" s="70" t="n">
        <v>5</v>
      </c>
      <c r="J18" s="71" t="n">
        <v>0.49</v>
      </c>
      <c r="K18" s="72" t="n">
        <v>0.51</v>
      </c>
      <c r="L18" s="73" t="n">
        <v>0</v>
      </c>
    </row>
    <row r="19">
      <c r="A19" t="s">
        <v>236</v>
      </c>
      <c r="B19" s="63" t="n">
        <v>1425</v>
      </c>
      <c r="C19" s="64" t="n">
        <v>0.01</v>
      </c>
      <c r="D19" s="65" t="n">
        <v>1405</v>
      </c>
      <c r="E19" s="66" t="n">
        <v>0.01</v>
      </c>
      <c r="F19" s="67" t="n">
        <v>1380</v>
      </c>
      <c r="G19" s="68" t="n">
        <v>760</v>
      </c>
      <c r="H19" s="69" t="n">
        <v>615</v>
      </c>
      <c r="I19" s="70" t="n">
        <v>0</v>
      </c>
      <c r="J19" s="71" t="n">
        <v>0.55</v>
      </c>
      <c r="K19" s="72" t="n">
        <v>0.45</v>
      </c>
      <c r="L19" s="73" t="n">
        <v>0</v>
      </c>
    </row>
    <row r="20">
      <c r="A20" t="s">
        <v>237</v>
      </c>
      <c r="B20" s="63" t="n">
        <v>28155</v>
      </c>
      <c r="C20" s="64" t="n">
        <v>0.13</v>
      </c>
      <c r="D20" s="65" t="n">
        <v>27900</v>
      </c>
      <c r="E20" s="66" t="n">
        <v>0.15</v>
      </c>
      <c r="F20" s="67" t="n">
        <v>27375</v>
      </c>
      <c r="G20" s="68" t="n">
        <v>20490</v>
      </c>
      <c r="H20" s="69" t="n">
        <v>6855</v>
      </c>
      <c r="I20" s="70" t="n">
        <v>30</v>
      </c>
      <c r="J20" s="71" t="n">
        <v>0.75</v>
      </c>
      <c r="K20" s="72" t="n">
        <v>0.25</v>
      </c>
      <c r="L20" s="73" t="n">
        <v>0</v>
      </c>
    </row>
    <row r="21">
      <c r="A21" t="s">
        <v>238</v>
      </c>
      <c r="B21" s="63" t="n">
        <v>2160</v>
      </c>
      <c r="C21" s="64" t="n">
        <v>0.01</v>
      </c>
      <c r="D21" s="65" t="n">
        <v>2060</v>
      </c>
      <c r="E21" s="66" t="n">
        <v>0.01</v>
      </c>
      <c r="F21" s="67" t="n">
        <v>2085</v>
      </c>
      <c r="G21" s="68" t="n">
        <v>1235</v>
      </c>
      <c r="H21" s="69" t="n">
        <v>850</v>
      </c>
      <c r="I21" s="70" t="n">
        <v>0</v>
      </c>
      <c r="J21" s="71" t="n">
        <v>0.59</v>
      </c>
      <c r="K21" s="72" t="n">
        <v>0.41</v>
      </c>
      <c r="L21" s="73" t="n">
        <v>0</v>
      </c>
    </row>
    <row r="22">
      <c r="A22" t="s">
        <v>239</v>
      </c>
      <c r="B22" s="63" t="s">
        <v>216</v>
      </c>
      <c r="C22" s="64" t="s">
        <v>216</v>
      </c>
      <c r="D22" s="65" t="s">
        <v>216</v>
      </c>
      <c r="E22" s="66" t="s">
        <v>216</v>
      </c>
      <c r="F22" s="67" t="s">
        <v>216</v>
      </c>
      <c r="G22" s="68" t="s">
        <v>216</v>
      </c>
      <c r="H22" s="69" t="s">
        <v>216</v>
      </c>
      <c r="I22" s="70" t="s">
        <v>216</v>
      </c>
      <c r="J22" s="71" t="s">
        <v>216</v>
      </c>
      <c r="K22" s="72" t="s">
        <v>216</v>
      </c>
      <c r="L22" s="73" t="s">
        <v>216</v>
      </c>
    </row>
    <row r="23">
      <c r="A23" t="s">
        <v>240</v>
      </c>
      <c r="B23" s="63" t="n">
        <v>990</v>
      </c>
      <c r="C23" s="64" t="n">
        <v>0</v>
      </c>
      <c r="D23" s="65" t="n">
        <v>970</v>
      </c>
      <c r="E23" s="66" t="n">
        <v>0.01</v>
      </c>
      <c r="F23" s="67" t="n">
        <v>960</v>
      </c>
      <c r="G23" s="68" t="n">
        <v>715</v>
      </c>
      <c r="H23" s="69" t="n">
        <v>250</v>
      </c>
      <c r="I23" s="70" t="n">
        <v>0</v>
      </c>
      <c r="J23" s="71" t="n">
        <v>0.74</v>
      </c>
      <c r="K23" s="72" t="n">
        <v>0.26</v>
      </c>
      <c r="L23" s="73" t="n">
        <v>0</v>
      </c>
    </row>
    <row r="24">
      <c r="A24" t="s">
        <v>241</v>
      </c>
      <c r="B24" s="63" t="n">
        <v>5900</v>
      </c>
      <c r="C24" s="64" t="n">
        <v>0.03</v>
      </c>
      <c r="D24" s="65" t="n">
        <v>5825</v>
      </c>
      <c r="E24" s="66" t="n">
        <v>0.03</v>
      </c>
      <c r="F24" s="67" t="n">
        <v>5745</v>
      </c>
      <c r="G24" s="68" t="n">
        <v>3800</v>
      </c>
      <c r="H24" s="69" t="n">
        <v>1945</v>
      </c>
      <c r="I24" s="70" t="n">
        <v>0</v>
      </c>
      <c r="J24" s="71" t="n">
        <v>0.66</v>
      </c>
      <c r="K24" s="72" t="n">
        <v>0.34</v>
      </c>
      <c r="L24" s="73" t="n">
        <v>0</v>
      </c>
    </row>
    <row r="25">
      <c r="A25" t="s">
        <v>242</v>
      </c>
      <c r="B25" s="63" t="n">
        <v>3405</v>
      </c>
      <c r="C25" s="64" t="n">
        <v>0.02</v>
      </c>
      <c r="D25" s="65" t="n">
        <v>3360</v>
      </c>
      <c r="E25" s="66" t="n">
        <v>0.02</v>
      </c>
      <c r="F25" s="67" t="n">
        <v>3310</v>
      </c>
      <c r="G25" s="68" t="n">
        <v>2020</v>
      </c>
      <c r="H25" s="69" t="n">
        <v>1285</v>
      </c>
      <c r="I25" s="70" t="n">
        <v>5</v>
      </c>
      <c r="J25" s="71" t="n">
        <v>0.61</v>
      </c>
      <c r="K25" s="72" t="n">
        <v>0.39</v>
      </c>
      <c r="L25" s="73" t="n">
        <v>0</v>
      </c>
    </row>
    <row r="26">
      <c r="A26" t="s">
        <v>243</v>
      </c>
      <c r="B26" s="63" t="n">
        <v>385</v>
      </c>
      <c r="C26" s="64" t="n">
        <v>0</v>
      </c>
      <c r="D26" s="65" t="n">
        <v>375</v>
      </c>
      <c r="E26" s="66" t="n">
        <v>0</v>
      </c>
      <c r="F26" s="67" t="n">
        <v>370</v>
      </c>
      <c r="G26" s="68" t="n">
        <v>290</v>
      </c>
      <c r="H26" s="69" t="n">
        <v>80</v>
      </c>
      <c r="I26" s="70" t="n">
        <v>0</v>
      </c>
      <c r="J26" s="71" t="n">
        <v>0.78</v>
      </c>
      <c r="K26" s="72" t="n">
        <v>0.22</v>
      </c>
      <c r="L26" s="73" t="n">
        <v>0</v>
      </c>
    </row>
    <row r="27">
      <c r="A27" t="s">
        <v>244</v>
      </c>
      <c r="B27" s="63" t="n">
        <v>345</v>
      </c>
      <c r="C27" s="64" t="n">
        <v>0</v>
      </c>
      <c r="D27" s="65" t="n">
        <v>340</v>
      </c>
      <c r="E27" s="66" t="n">
        <v>0</v>
      </c>
      <c r="F27" s="67" t="n">
        <v>340</v>
      </c>
      <c r="G27" s="68" t="n">
        <v>230</v>
      </c>
      <c r="H27" s="69" t="n">
        <v>110</v>
      </c>
      <c r="I27" s="70" t="n">
        <v>0</v>
      </c>
      <c r="J27" s="71" t="n">
        <v>0.68</v>
      </c>
      <c r="K27" s="72" t="n">
        <v>0.32</v>
      </c>
      <c r="L27" s="73" t="n">
        <v>0</v>
      </c>
    </row>
    <row r="28">
      <c r="A28" t="s">
        <v>245</v>
      </c>
      <c r="B28" s="63" t="n">
        <v>130</v>
      </c>
      <c r="C28" s="64" t="n">
        <v>0</v>
      </c>
      <c r="D28" s="65" t="n">
        <v>120</v>
      </c>
      <c r="E28" s="66" t="n">
        <v>0</v>
      </c>
      <c r="F28" s="67" t="n">
        <v>125</v>
      </c>
      <c r="G28" s="68" t="n">
        <v>45</v>
      </c>
      <c r="H28" s="69" t="n">
        <v>80</v>
      </c>
      <c r="I28" s="70" t="n">
        <v>0</v>
      </c>
      <c r="J28" s="71" t="n">
        <v>0.36</v>
      </c>
      <c r="K28" s="72" t="n">
        <v>0.64</v>
      </c>
      <c r="L28" s="73" t="n">
        <v>0</v>
      </c>
    </row>
    <row r="29">
      <c r="A29" t="s">
        <v>246</v>
      </c>
      <c r="B29" s="63" t="n">
        <v>64640</v>
      </c>
      <c r="C29" s="64" t="n">
        <v>0.29</v>
      </c>
      <c r="D29" s="65" t="n">
        <v>31840</v>
      </c>
      <c r="E29" s="66" t="n">
        <v>0.17</v>
      </c>
      <c r="F29" s="67" t="n">
        <v>31930</v>
      </c>
      <c r="G29" s="68" t="n">
        <v>45</v>
      </c>
      <c r="H29" s="69" t="n">
        <v>22850</v>
      </c>
      <c r="I29" s="70" t="n">
        <v>9040</v>
      </c>
      <c r="J29" s="71" t="n">
        <v>0</v>
      </c>
      <c r="K29" s="72" t="n">
        <v>0.72</v>
      </c>
      <c r="L29" s="73" t="n">
        <v>0.28</v>
      </c>
    </row>
    <row r="30">
      <c r="A30" s="4" t="s">
        <v>35</v>
      </c>
      <c r="B30" t="s">
        <v>36</v>
      </c>
    </row>
    <row r="31">
      <c r="A31" s="4" t="s">
        <v>47</v>
      </c>
      <c r="B31" t="s">
        <v>48</v>
      </c>
    </row>
    <row r="32">
      <c r="A32" s="4" t="s">
        <v>51</v>
      </c>
      <c r="B32" t="s">
        <v>52</v>
      </c>
    </row>
    <row r="33">
      <c r="A33" s="4" t="s">
        <v>53</v>
      </c>
      <c r="B33" t="s">
        <v>54</v>
      </c>
    </row>
    <row r="34">
      <c r="A34" s="4" t="s">
        <v>129</v>
      </c>
      <c r="B34" t="s">
        <v>130</v>
      </c>
    </row>
    <row r="35">
      <c r="A35" t="s">
        <v>131</v>
      </c>
      <c r="B35" t="s">
        <v>132</v>
      </c>
    </row>
    <row r="36">
      <c r="A36" t="s">
        <v>153</v>
      </c>
      <c r="B36" t="s">
        <v>154</v>
      </c>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247</v>
      </c>
    </row>
    <row r="2">
      <c r="A2" t="s">
        <v>158</v>
      </c>
    </row>
    <row r="3">
      <c r="A3" t="s">
        <v>159</v>
      </c>
    </row>
    <row r="4">
      <c r="A4" t="s">
        <v>160</v>
      </c>
    </row>
    <row r="5">
      <c r="A5" t="s">
        <v>161</v>
      </c>
    </row>
    <row r="6">
      <c r="A6" s="5" t="s">
        <v>162</v>
      </c>
      <c r="B6" s="5" t="s">
        <v>248</v>
      </c>
      <c r="C6" s="5" t="s">
        <v>249</v>
      </c>
      <c r="D6" s="5" t="s">
        <v>250</v>
      </c>
      <c r="E6" s="5" t="s">
        <v>251</v>
      </c>
      <c r="F6" s="5" t="s">
        <v>252</v>
      </c>
      <c r="G6" s="5" t="s">
        <v>253</v>
      </c>
      <c r="H6" s="5" t="s">
        <v>254</v>
      </c>
      <c r="I6" s="5" t="s">
        <v>255</v>
      </c>
      <c r="J6" s="5" t="s">
        <v>256</v>
      </c>
    </row>
    <row r="7">
      <c r="A7" s="28" t="s">
        <v>174</v>
      </c>
      <c r="B7" s="94" t="n">
        <v>220775</v>
      </c>
      <c r="C7" s="95" t="n">
        <v>149540</v>
      </c>
      <c r="D7" s="96" t="n">
        <v>50640</v>
      </c>
      <c r="E7" s="97" t="n">
        <v>20410</v>
      </c>
      <c r="F7" s="98" t="n">
        <v>180</v>
      </c>
      <c r="G7" s="99" t="n">
        <v>0.68</v>
      </c>
      <c r="H7" s="100" t="n">
        <v>0.23</v>
      </c>
      <c r="I7" s="101" t="n">
        <v>0.09</v>
      </c>
      <c r="J7" s="102" t="n">
        <v>0</v>
      </c>
    </row>
    <row r="8">
      <c r="A8" t="s">
        <v>175</v>
      </c>
      <c r="B8" s="85" t="n">
        <v>525</v>
      </c>
      <c r="C8" s="86" t="n">
        <v>380</v>
      </c>
      <c r="D8" s="87" t="n">
        <v>135</v>
      </c>
      <c r="E8" s="88" t="s">
        <v>216</v>
      </c>
      <c r="F8" s="89" t="s">
        <v>216</v>
      </c>
      <c r="G8" s="90" t="n">
        <v>0.73</v>
      </c>
      <c r="H8" s="91" t="n">
        <v>0.26</v>
      </c>
      <c r="I8" s="92" t="s">
        <v>216</v>
      </c>
      <c r="J8" s="93" t="s">
        <v>216</v>
      </c>
    </row>
    <row r="9">
      <c r="A9" t="s">
        <v>176</v>
      </c>
      <c r="B9" s="85" t="n">
        <v>760</v>
      </c>
      <c r="C9" s="86" t="n">
        <v>530</v>
      </c>
      <c r="D9" s="87" t="n">
        <v>220</v>
      </c>
      <c r="E9" s="88" t="s">
        <v>216</v>
      </c>
      <c r="F9" s="89" t="s">
        <v>216</v>
      </c>
      <c r="G9" s="90" t="n">
        <v>0.7</v>
      </c>
      <c r="H9" s="91" t="n">
        <v>0.29</v>
      </c>
      <c r="I9" s="92" t="s">
        <v>216</v>
      </c>
      <c r="J9" s="93" t="s">
        <v>216</v>
      </c>
    </row>
    <row r="10">
      <c r="A10" t="s">
        <v>177</v>
      </c>
      <c r="B10" s="85" t="n">
        <v>715</v>
      </c>
      <c r="C10" s="86" t="n">
        <v>455</v>
      </c>
      <c r="D10" s="87" t="n">
        <v>225</v>
      </c>
      <c r="E10" s="88" t="n">
        <v>30</v>
      </c>
      <c r="F10" s="89" t="n">
        <v>0</v>
      </c>
      <c r="G10" s="90" t="n">
        <v>0.64</v>
      </c>
      <c r="H10" s="91" t="n">
        <v>0.32</v>
      </c>
      <c r="I10" s="92" t="n">
        <v>0.04</v>
      </c>
      <c r="J10" s="93" t="n">
        <v>0</v>
      </c>
    </row>
    <row r="11">
      <c r="A11" t="s">
        <v>178</v>
      </c>
      <c r="B11" s="85" t="n">
        <v>1645</v>
      </c>
      <c r="C11" s="86" t="n">
        <v>1065</v>
      </c>
      <c r="D11" s="87" t="n">
        <v>530</v>
      </c>
      <c r="E11" s="88" t="n">
        <v>50</v>
      </c>
      <c r="F11" s="89" t="n">
        <v>0</v>
      </c>
      <c r="G11" s="90" t="n">
        <v>0.65</v>
      </c>
      <c r="H11" s="91" t="n">
        <v>0.32</v>
      </c>
      <c r="I11" s="92" t="n">
        <v>0.03</v>
      </c>
      <c r="J11" s="93" t="n">
        <v>0</v>
      </c>
    </row>
    <row r="12">
      <c r="A12" t="s">
        <v>179</v>
      </c>
      <c r="B12" s="85" t="n">
        <v>3510</v>
      </c>
      <c r="C12" s="86" t="n">
        <v>2415</v>
      </c>
      <c r="D12" s="87" t="n">
        <v>955</v>
      </c>
      <c r="E12" s="88" t="n">
        <v>130</v>
      </c>
      <c r="F12" s="89" t="n">
        <v>5</v>
      </c>
      <c r="G12" s="90" t="n">
        <v>0.69</v>
      </c>
      <c r="H12" s="91" t="n">
        <v>0.27</v>
      </c>
      <c r="I12" s="92" t="n">
        <v>0.04</v>
      </c>
      <c r="J12" s="93" t="n">
        <v>0</v>
      </c>
    </row>
    <row r="13">
      <c r="A13" t="s">
        <v>180</v>
      </c>
      <c r="B13" s="85" t="n">
        <v>8895</v>
      </c>
      <c r="C13" s="86" t="n">
        <v>6300</v>
      </c>
      <c r="D13" s="87" t="n">
        <v>2440</v>
      </c>
      <c r="E13" s="88" t="n">
        <v>150</v>
      </c>
      <c r="F13" s="89" t="n">
        <v>5</v>
      </c>
      <c r="G13" s="90" t="n">
        <v>0.71</v>
      </c>
      <c r="H13" s="91" t="n">
        <v>0.27</v>
      </c>
      <c r="I13" s="92" t="n">
        <v>0.02</v>
      </c>
      <c r="J13" s="93" t="n">
        <v>0</v>
      </c>
    </row>
    <row r="14">
      <c r="A14" t="s">
        <v>181</v>
      </c>
      <c r="B14" s="85" t="n">
        <v>12765</v>
      </c>
      <c r="C14" s="86" t="n">
        <v>8755</v>
      </c>
      <c r="D14" s="87" t="n">
        <v>3625</v>
      </c>
      <c r="E14" s="88" t="n">
        <v>375</v>
      </c>
      <c r="F14" s="89" t="n">
        <v>5</v>
      </c>
      <c r="G14" s="90" t="n">
        <v>0.69</v>
      </c>
      <c r="H14" s="91" t="n">
        <v>0.28</v>
      </c>
      <c r="I14" s="92" t="n">
        <v>0.03</v>
      </c>
      <c r="J14" s="93" t="n">
        <v>0</v>
      </c>
    </row>
    <row r="15">
      <c r="A15" t="s">
        <v>182</v>
      </c>
      <c r="B15" s="85" t="n">
        <v>10570</v>
      </c>
      <c r="C15" s="86" t="n">
        <v>7140</v>
      </c>
      <c r="D15" s="87" t="n">
        <v>3015</v>
      </c>
      <c r="E15" s="88" t="n">
        <v>405</v>
      </c>
      <c r="F15" s="89" t="n">
        <v>15</v>
      </c>
      <c r="G15" s="90" t="n">
        <v>0.68</v>
      </c>
      <c r="H15" s="91" t="n">
        <v>0.29</v>
      </c>
      <c r="I15" s="92" t="n">
        <v>0.04</v>
      </c>
      <c r="J15" s="93" t="n">
        <v>0</v>
      </c>
    </row>
    <row r="16">
      <c r="A16" t="s">
        <v>183</v>
      </c>
      <c r="B16" s="85" t="n">
        <v>9940</v>
      </c>
      <c r="C16" s="86" t="n">
        <v>6645</v>
      </c>
      <c r="D16" s="87" t="n">
        <v>2930</v>
      </c>
      <c r="E16" s="88" t="n">
        <v>350</v>
      </c>
      <c r="F16" s="89" t="n">
        <v>15</v>
      </c>
      <c r="G16" s="90" t="n">
        <v>0.67</v>
      </c>
      <c r="H16" s="91" t="n">
        <v>0.29</v>
      </c>
      <c r="I16" s="92" t="n">
        <v>0.04</v>
      </c>
      <c r="J16" s="93" t="n">
        <v>0</v>
      </c>
    </row>
    <row r="17">
      <c r="A17" t="s">
        <v>184</v>
      </c>
      <c r="B17" s="85" t="n">
        <v>6635</v>
      </c>
      <c r="C17" s="86" t="n">
        <v>4315</v>
      </c>
      <c r="D17" s="87" t="n">
        <v>1710</v>
      </c>
      <c r="E17" s="88" t="n">
        <v>600</v>
      </c>
      <c r="F17" s="89" t="n">
        <v>10</v>
      </c>
      <c r="G17" s="90" t="n">
        <v>0.65</v>
      </c>
      <c r="H17" s="91" t="n">
        <v>0.26</v>
      </c>
      <c r="I17" s="92" t="n">
        <v>0.09</v>
      </c>
      <c r="J17" s="93" t="n">
        <v>0</v>
      </c>
    </row>
    <row r="18">
      <c r="A18" t="s">
        <v>185</v>
      </c>
      <c r="B18" s="85" t="n">
        <v>9705</v>
      </c>
      <c r="C18" s="86" t="n">
        <v>6635</v>
      </c>
      <c r="D18" s="87" t="n">
        <v>2310</v>
      </c>
      <c r="E18" s="88" t="n">
        <v>740</v>
      </c>
      <c r="F18" s="89" t="n">
        <v>20</v>
      </c>
      <c r="G18" s="90" t="n">
        <v>0.68</v>
      </c>
      <c r="H18" s="91" t="n">
        <v>0.24</v>
      </c>
      <c r="I18" s="92" t="n">
        <v>0.08</v>
      </c>
      <c r="J18" s="93" t="n">
        <v>0</v>
      </c>
    </row>
    <row r="19">
      <c r="A19" t="s">
        <v>186</v>
      </c>
      <c r="B19" s="85" t="n">
        <v>10400</v>
      </c>
      <c r="C19" s="86" t="n">
        <v>6715</v>
      </c>
      <c r="D19" s="87" t="n">
        <v>2240</v>
      </c>
      <c r="E19" s="88" t="n">
        <v>1440</v>
      </c>
      <c r="F19" s="89" t="n">
        <v>10</v>
      </c>
      <c r="G19" s="90" t="n">
        <v>0.65</v>
      </c>
      <c r="H19" s="91" t="n">
        <v>0.22</v>
      </c>
      <c r="I19" s="92" t="n">
        <v>0.14</v>
      </c>
      <c r="J19" s="93" t="n">
        <v>0</v>
      </c>
    </row>
    <row r="20">
      <c r="A20" t="s">
        <v>187</v>
      </c>
      <c r="B20" s="85" t="n">
        <v>11800</v>
      </c>
      <c r="C20" s="86" t="n">
        <v>7935</v>
      </c>
      <c r="D20" s="87" t="n">
        <v>2520</v>
      </c>
      <c r="E20" s="88" t="n">
        <v>1335</v>
      </c>
      <c r="F20" s="89" t="n">
        <v>10</v>
      </c>
      <c r="G20" s="90" t="n">
        <v>0.67</v>
      </c>
      <c r="H20" s="91" t="n">
        <v>0.21</v>
      </c>
      <c r="I20" s="92" t="n">
        <v>0.11</v>
      </c>
      <c r="J20" s="93" t="n">
        <v>0</v>
      </c>
    </row>
    <row r="21">
      <c r="A21" t="s">
        <v>188</v>
      </c>
      <c r="B21" s="85" t="n">
        <v>9220</v>
      </c>
      <c r="C21" s="86" t="n">
        <v>6515</v>
      </c>
      <c r="D21" s="87" t="n">
        <v>1655</v>
      </c>
      <c r="E21" s="88" t="n">
        <v>1045</v>
      </c>
      <c r="F21" s="89" t="n">
        <v>5</v>
      </c>
      <c r="G21" s="90" t="n">
        <v>0.71</v>
      </c>
      <c r="H21" s="91" t="n">
        <v>0.18</v>
      </c>
      <c r="I21" s="92" t="n">
        <v>0.11</v>
      </c>
      <c r="J21" s="93" t="n">
        <v>0</v>
      </c>
    </row>
    <row r="22">
      <c r="A22" t="s">
        <v>189</v>
      </c>
      <c r="B22" s="85" t="n">
        <v>10280</v>
      </c>
      <c r="C22" s="86" t="n">
        <v>6830</v>
      </c>
      <c r="D22" s="87" t="n">
        <v>2325</v>
      </c>
      <c r="E22" s="88" t="n">
        <v>1115</v>
      </c>
      <c r="F22" s="89" t="n">
        <v>10</v>
      </c>
      <c r="G22" s="90" t="n">
        <v>0.66</v>
      </c>
      <c r="H22" s="91" t="n">
        <v>0.23</v>
      </c>
      <c r="I22" s="92" t="n">
        <v>0.11</v>
      </c>
      <c r="J22" s="93" t="n">
        <v>0</v>
      </c>
    </row>
    <row r="23">
      <c r="A23" t="s">
        <v>190</v>
      </c>
      <c r="B23" s="85" t="n">
        <v>10020</v>
      </c>
      <c r="C23" s="86" t="n">
        <v>6705</v>
      </c>
      <c r="D23" s="87" t="n">
        <v>2320</v>
      </c>
      <c r="E23" s="88" t="n">
        <v>990</v>
      </c>
      <c r="F23" s="89" t="n">
        <v>5</v>
      </c>
      <c r="G23" s="90" t="n">
        <v>0.67</v>
      </c>
      <c r="H23" s="91" t="n">
        <v>0.23</v>
      </c>
      <c r="I23" s="92" t="n">
        <v>0.1</v>
      </c>
      <c r="J23" s="93" t="n">
        <v>0</v>
      </c>
    </row>
    <row r="24">
      <c r="A24" t="s">
        <v>191</v>
      </c>
      <c r="B24" s="85" t="n">
        <v>10280</v>
      </c>
      <c r="C24" s="86" t="n">
        <v>6615</v>
      </c>
      <c r="D24" s="87" t="n">
        <v>2145</v>
      </c>
      <c r="E24" s="88" t="n">
        <v>1520</v>
      </c>
      <c r="F24" s="89" t="n">
        <v>5</v>
      </c>
      <c r="G24" s="90" t="n">
        <v>0.64</v>
      </c>
      <c r="H24" s="91" t="n">
        <v>0.21</v>
      </c>
      <c r="I24" s="92" t="n">
        <v>0.15</v>
      </c>
      <c r="J24" s="93" t="n">
        <v>0</v>
      </c>
    </row>
    <row r="25">
      <c r="A25" t="s">
        <v>192</v>
      </c>
      <c r="B25" s="85" t="n">
        <v>10875</v>
      </c>
      <c r="C25" s="86" t="n">
        <v>7175</v>
      </c>
      <c r="D25" s="87" t="n">
        <v>2445</v>
      </c>
      <c r="E25" s="88" t="n">
        <v>1245</v>
      </c>
      <c r="F25" s="89" t="n">
        <v>5</v>
      </c>
      <c r="G25" s="90" t="n">
        <v>0.66</v>
      </c>
      <c r="H25" s="91" t="n">
        <v>0.22</v>
      </c>
      <c r="I25" s="92" t="n">
        <v>0.11</v>
      </c>
      <c r="J25" s="93" t="n">
        <v>0</v>
      </c>
    </row>
    <row r="26">
      <c r="A26" t="s">
        <v>193</v>
      </c>
      <c r="B26" s="85" t="n">
        <v>9945</v>
      </c>
      <c r="C26" s="86" t="n">
        <v>6595</v>
      </c>
      <c r="D26" s="87" t="n">
        <v>2255</v>
      </c>
      <c r="E26" s="88" t="n">
        <v>1090</v>
      </c>
      <c r="F26" s="89" t="n">
        <v>5</v>
      </c>
      <c r="G26" s="90" t="n">
        <v>0.66</v>
      </c>
      <c r="H26" s="91" t="n">
        <v>0.23</v>
      </c>
      <c r="I26" s="92" t="n">
        <v>0.11</v>
      </c>
      <c r="J26" s="93" t="n">
        <v>0</v>
      </c>
    </row>
    <row r="27">
      <c r="A27" t="s">
        <v>194</v>
      </c>
      <c r="B27" s="85" t="n">
        <v>10385</v>
      </c>
      <c r="C27" s="86" t="n">
        <v>6775</v>
      </c>
      <c r="D27" s="87" t="n">
        <v>2315</v>
      </c>
      <c r="E27" s="88" t="n">
        <v>1285</v>
      </c>
      <c r="F27" s="89" t="n">
        <v>5</v>
      </c>
      <c r="G27" s="90" t="n">
        <v>0.65</v>
      </c>
      <c r="H27" s="91" t="n">
        <v>0.22</v>
      </c>
      <c r="I27" s="92" t="n">
        <v>0.12</v>
      </c>
      <c r="J27" s="93" t="n">
        <v>0</v>
      </c>
    </row>
    <row r="28">
      <c r="A28" t="s">
        <v>195</v>
      </c>
      <c r="B28" s="85" t="n">
        <v>9950</v>
      </c>
      <c r="C28" s="86" t="n">
        <v>6590</v>
      </c>
      <c r="D28" s="87" t="n">
        <v>2075</v>
      </c>
      <c r="E28" s="88" t="n">
        <v>1275</v>
      </c>
      <c r="F28" s="89" t="n">
        <v>10</v>
      </c>
      <c r="G28" s="90" t="n">
        <v>0.66</v>
      </c>
      <c r="H28" s="91" t="n">
        <v>0.21</v>
      </c>
      <c r="I28" s="92" t="n">
        <v>0.13</v>
      </c>
      <c r="J28" s="93" t="n">
        <v>0</v>
      </c>
    </row>
    <row r="29">
      <c r="A29" t="s">
        <v>196</v>
      </c>
      <c r="B29" s="85" t="n">
        <v>7115</v>
      </c>
      <c r="C29" s="86" t="n">
        <v>4685</v>
      </c>
      <c r="D29" s="87" t="n">
        <v>1395</v>
      </c>
      <c r="E29" s="88" t="n">
        <v>1030</v>
      </c>
      <c r="F29" s="89" t="n">
        <v>5</v>
      </c>
      <c r="G29" s="90" t="n">
        <v>0.66</v>
      </c>
      <c r="H29" s="91" t="n">
        <v>0.2</v>
      </c>
      <c r="I29" s="92" t="n">
        <v>0.14</v>
      </c>
      <c r="J29" s="93" t="n">
        <v>0</v>
      </c>
    </row>
    <row r="30">
      <c r="A30" t="s">
        <v>197</v>
      </c>
      <c r="B30" s="85" t="n">
        <v>11255</v>
      </c>
      <c r="C30" s="86" t="n">
        <v>7530</v>
      </c>
      <c r="D30" s="87" t="n">
        <v>2240</v>
      </c>
      <c r="E30" s="88" t="n">
        <v>1475</v>
      </c>
      <c r="F30" s="89" t="n">
        <v>10</v>
      </c>
      <c r="G30" s="90" t="n">
        <v>0.67</v>
      </c>
      <c r="H30" s="91" t="n">
        <v>0.2</v>
      </c>
      <c r="I30" s="92" t="n">
        <v>0.13</v>
      </c>
      <c r="J30" s="93" t="n">
        <v>0</v>
      </c>
    </row>
    <row r="31">
      <c r="A31" t="s">
        <v>198</v>
      </c>
      <c r="B31" s="85" t="n">
        <v>11505</v>
      </c>
      <c r="C31" s="86" t="n">
        <v>7495</v>
      </c>
      <c r="D31" s="87" t="n">
        <v>2380</v>
      </c>
      <c r="E31" s="88" t="n">
        <v>1615</v>
      </c>
      <c r="F31" s="89" t="n">
        <v>10</v>
      </c>
      <c r="G31" s="90" t="n">
        <v>0.65</v>
      </c>
      <c r="H31" s="91" t="n">
        <v>0.21</v>
      </c>
      <c r="I31" s="92" t="n">
        <v>0.14</v>
      </c>
      <c r="J31" s="93" t="n">
        <v>0</v>
      </c>
    </row>
    <row r="32">
      <c r="A32" t="s">
        <v>199</v>
      </c>
      <c r="B32" s="85" t="n">
        <v>11130</v>
      </c>
      <c r="C32" s="86" t="n">
        <v>8260</v>
      </c>
      <c r="D32" s="87" t="n">
        <v>2100</v>
      </c>
      <c r="E32" s="88" t="n">
        <v>755</v>
      </c>
      <c r="F32" s="89" t="n">
        <v>10</v>
      </c>
      <c r="G32" s="90" t="n">
        <v>0.74</v>
      </c>
      <c r="H32" s="91" t="n">
        <v>0.19</v>
      </c>
      <c r="I32" s="92" t="n">
        <v>0.07</v>
      </c>
      <c r="J32" s="93" t="n">
        <v>0</v>
      </c>
    </row>
    <row r="33">
      <c r="A33" t="s">
        <v>200</v>
      </c>
      <c r="B33" s="85" t="n">
        <v>10965</v>
      </c>
      <c r="C33" s="86" t="n">
        <v>8470</v>
      </c>
      <c r="D33" s="87" t="n">
        <v>2130</v>
      </c>
      <c r="E33" s="88" t="n">
        <v>360</v>
      </c>
      <c r="F33" s="89" t="n">
        <v>5</v>
      </c>
      <c r="G33" s="90" t="n">
        <v>0.77</v>
      </c>
      <c r="H33" s="91" t="n">
        <v>0.19</v>
      </c>
      <c r="I33" s="92" t="n">
        <v>0.03</v>
      </c>
      <c r="J33" s="93" t="n">
        <v>0</v>
      </c>
    </row>
    <row r="34">
      <c r="A34" s="28" t="s">
        <v>212</v>
      </c>
      <c r="B34" s="94" t="n">
        <v>525</v>
      </c>
      <c r="C34" s="95" t="n">
        <v>380</v>
      </c>
      <c r="D34" s="96" t="n">
        <v>135</v>
      </c>
      <c r="E34" s="97" t="s">
        <v>216</v>
      </c>
      <c r="F34" s="98" t="s">
        <v>216</v>
      </c>
      <c r="G34" s="99" t="n">
        <v>0.73</v>
      </c>
      <c r="H34" s="100" t="n">
        <v>0.26</v>
      </c>
      <c r="I34" s="101" t="s">
        <v>216</v>
      </c>
      <c r="J34" s="102" t="s">
        <v>216</v>
      </c>
    </row>
    <row r="35">
      <c r="A35" s="28" t="s">
        <v>213</v>
      </c>
      <c r="B35" s="94" t="n">
        <v>87340</v>
      </c>
      <c r="C35" s="95" t="n">
        <v>58920</v>
      </c>
      <c r="D35" s="96" t="n">
        <v>22715</v>
      </c>
      <c r="E35" s="97" t="n">
        <v>5615</v>
      </c>
      <c r="F35" s="98" t="n">
        <v>90</v>
      </c>
      <c r="G35" s="99" t="n">
        <v>0.67</v>
      </c>
      <c r="H35" s="100" t="n">
        <v>0.26</v>
      </c>
      <c r="I35" s="101" t="n">
        <v>0.06</v>
      </c>
      <c r="J35" s="102" t="n">
        <v>0</v>
      </c>
    </row>
    <row r="36">
      <c r="A36" s="28" t="s">
        <v>214</v>
      </c>
      <c r="B36" s="94" t="n">
        <v>121945</v>
      </c>
      <c r="C36" s="95" t="n">
        <v>81770</v>
      </c>
      <c r="D36" s="96" t="n">
        <v>25660</v>
      </c>
      <c r="E36" s="97" t="n">
        <v>14440</v>
      </c>
      <c r="F36" s="98" t="n">
        <v>80</v>
      </c>
      <c r="G36" s="99" t="n">
        <v>0.67</v>
      </c>
      <c r="H36" s="100" t="n">
        <v>0.21</v>
      </c>
      <c r="I36" s="101" t="n">
        <v>0.12</v>
      </c>
      <c r="J36" s="102" t="n">
        <v>0</v>
      </c>
    </row>
    <row r="37">
      <c r="A37" s="28" t="s">
        <v>215</v>
      </c>
      <c r="B37" s="94" t="n">
        <v>10965</v>
      </c>
      <c r="C37" s="95" t="n">
        <v>8470</v>
      </c>
      <c r="D37" s="96" t="n">
        <v>2130</v>
      </c>
      <c r="E37" s="97" t="n">
        <v>360</v>
      </c>
      <c r="F37" s="98" t="n">
        <v>5</v>
      </c>
      <c r="G37" s="99" t="n">
        <v>0.77</v>
      </c>
      <c r="H37" s="100" t="n">
        <v>0.19</v>
      </c>
      <c r="I37" s="101" t="n">
        <v>0.03</v>
      </c>
      <c r="J37" s="102" t="n">
        <v>0</v>
      </c>
    </row>
    <row r="38">
      <c r="A38" s="4" t="s">
        <v>35</v>
      </c>
      <c r="B38" t="s">
        <v>36</v>
      </c>
    </row>
    <row r="39">
      <c r="A39" s="4" t="s">
        <v>37</v>
      </c>
      <c r="B39" t="s">
        <v>38</v>
      </c>
    </row>
    <row r="40">
      <c r="A40" s="4" t="s">
        <v>39</v>
      </c>
      <c r="B40" t="s">
        <v>40</v>
      </c>
    </row>
    <row r="41">
      <c r="A41" s="4" t="s">
        <v>53</v>
      </c>
      <c r="B41" t="s">
        <v>54</v>
      </c>
    </row>
    <row r="42">
      <c r="A42" s="4" t="s">
        <v>63</v>
      </c>
      <c r="B42" t="s">
        <v>64</v>
      </c>
    </row>
    <row r="43">
      <c r="A43" t="s">
        <v>65</v>
      </c>
      <c r="B43" t="s">
        <v>66</v>
      </c>
    </row>
    <row r="44">
      <c r="A44" t="s">
        <v>67</v>
      </c>
      <c r="B44" t="s">
        <v>68</v>
      </c>
    </row>
    <row r="45">
      <c r="A45" t="s">
        <v>153</v>
      </c>
      <c r="B45" t="s">
        <v>154</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257</v>
      </c>
    </row>
    <row r="2">
      <c r="A2" t="s">
        <v>158</v>
      </c>
    </row>
    <row r="3">
      <c r="A3" t="s">
        <v>159</v>
      </c>
    </row>
    <row r="4">
      <c r="A4" t="s">
        <v>258</v>
      </c>
    </row>
    <row r="5">
      <c r="A5" t="s">
        <v>161</v>
      </c>
    </row>
    <row r="6">
      <c r="A6" s="5" t="s">
        <v>259</v>
      </c>
      <c r="B6" s="5" t="s">
        <v>163</v>
      </c>
      <c r="C6" s="5" t="s">
        <v>164</v>
      </c>
      <c r="D6" s="5" t="s">
        <v>167</v>
      </c>
      <c r="E6" s="5" t="s">
        <v>260</v>
      </c>
      <c r="F6" s="5" t="s">
        <v>261</v>
      </c>
      <c r="G6" s="5" t="s">
        <v>262</v>
      </c>
      <c r="H6" s="5" t="s">
        <v>171</v>
      </c>
      <c r="I6" s="5" t="s">
        <v>172</v>
      </c>
      <c r="J6" s="5" t="s">
        <v>173</v>
      </c>
    </row>
    <row r="7">
      <c r="A7" s="28" t="s">
        <v>174</v>
      </c>
      <c r="B7" s="112" t="n">
        <v>220775</v>
      </c>
      <c r="C7" s="113" t="n">
        <v>1</v>
      </c>
      <c r="D7" s="114" t="n">
        <v>183515</v>
      </c>
      <c r="E7" s="115" t="n">
        <v>103690</v>
      </c>
      <c r="F7" s="116" t="n">
        <v>70620</v>
      </c>
      <c r="G7" s="117" t="n">
        <v>9200</v>
      </c>
      <c r="H7" s="118" t="n">
        <v>0.57</v>
      </c>
      <c r="I7" s="119" t="n">
        <v>0.38</v>
      </c>
      <c r="J7" s="120" t="n">
        <v>0.05</v>
      </c>
    </row>
    <row r="8">
      <c r="A8" t="s">
        <v>263</v>
      </c>
      <c r="B8" s="103" t="n">
        <v>105</v>
      </c>
      <c r="C8" s="104" t="n">
        <v>0</v>
      </c>
      <c r="D8" s="105" t="n">
        <v>85</v>
      </c>
      <c r="E8" s="106" t="n">
        <v>20</v>
      </c>
      <c r="F8" s="107" t="n">
        <v>30</v>
      </c>
      <c r="G8" s="108" t="n">
        <v>35</v>
      </c>
      <c r="H8" s="109" t="n">
        <v>0.23</v>
      </c>
      <c r="I8" s="110" t="n">
        <v>0.36</v>
      </c>
      <c r="J8" s="111" t="n">
        <v>0.41</v>
      </c>
    </row>
    <row r="9">
      <c r="A9" t="s">
        <v>264</v>
      </c>
      <c r="B9" s="103" t="n">
        <v>10830</v>
      </c>
      <c r="C9" s="104" t="n">
        <v>0.05</v>
      </c>
      <c r="D9" s="105" t="n">
        <v>7195</v>
      </c>
      <c r="E9" s="106" t="n">
        <v>4370</v>
      </c>
      <c r="F9" s="107" t="n">
        <v>2555</v>
      </c>
      <c r="G9" s="108" t="n">
        <v>270</v>
      </c>
      <c r="H9" s="109" t="n">
        <v>0.61</v>
      </c>
      <c r="I9" s="110" t="n">
        <v>0.35</v>
      </c>
      <c r="J9" s="111" t="n">
        <v>0.04</v>
      </c>
    </row>
    <row r="10">
      <c r="A10" t="s">
        <v>265</v>
      </c>
      <c r="B10" s="103" t="n">
        <v>19585</v>
      </c>
      <c r="C10" s="104" t="n">
        <v>0.09</v>
      </c>
      <c r="D10" s="105" t="n">
        <v>15970</v>
      </c>
      <c r="E10" s="106" t="n">
        <v>6875</v>
      </c>
      <c r="F10" s="107" t="n">
        <v>8455</v>
      </c>
      <c r="G10" s="108" t="n">
        <v>640</v>
      </c>
      <c r="H10" s="109" t="n">
        <v>0.43</v>
      </c>
      <c r="I10" s="110" t="n">
        <v>0.53</v>
      </c>
      <c r="J10" s="111" t="n">
        <v>0.04</v>
      </c>
    </row>
    <row r="11">
      <c r="A11" t="s">
        <v>266</v>
      </c>
      <c r="B11" s="103" t="n">
        <v>42330</v>
      </c>
      <c r="C11" s="104" t="n">
        <v>0.19</v>
      </c>
      <c r="D11" s="105" t="n">
        <v>35325</v>
      </c>
      <c r="E11" s="106" t="n">
        <v>16760</v>
      </c>
      <c r="F11" s="107" t="n">
        <v>17210</v>
      </c>
      <c r="G11" s="108" t="n">
        <v>1355</v>
      </c>
      <c r="H11" s="109" t="n">
        <v>0.47</v>
      </c>
      <c r="I11" s="110" t="n">
        <v>0.49</v>
      </c>
      <c r="J11" s="111" t="n">
        <v>0.04</v>
      </c>
    </row>
    <row r="12">
      <c r="A12" t="s">
        <v>267</v>
      </c>
      <c r="B12" s="103" t="n">
        <v>43275</v>
      </c>
      <c r="C12" s="104" t="n">
        <v>0.2</v>
      </c>
      <c r="D12" s="105" t="n">
        <v>36070</v>
      </c>
      <c r="E12" s="106" t="n">
        <v>18745</v>
      </c>
      <c r="F12" s="107" t="n">
        <v>15885</v>
      </c>
      <c r="G12" s="108" t="n">
        <v>1435</v>
      </c>
      <c r="H12" s="109" t="n">
        <v>0.52</v>
      </c>
      <c r="I12" s="110" t="n">
        <v>0.44</v>
      </c>
      <c r="J12" s="111" t="n">
        <v>0.04</v>
      </c>
    </row>
    <row r="13">
      <c r="A13" t="s">
        <v>268</v>
      </c>
      <c r="B13" s="103" t="n">
        <v>41230</v>
      </c>
      <c r="C13" s="104" t="n">
        <v>0.19</v>
      </c>
      <c r="D13" s="105" t="n">
        <v>34815</v>
      </c>
      <c r="E13" s="106" t="n">
        <v>21255</v>
      </c>
      <c r="F13" s="107" t="n">
        <v>12245</v>
      </c>
      <c r="G13" s="108" t="n">
        <v>1315</v>
      </c>
      <c r="H13" s="109" t="n">
        <v>0.61</v>
      </c>
      <c r="I13" s="110" t="n">
        <v>0.35</v>
      </c>
      <c r="J13" s="111" t="n">
        <v>0.04</v>
      </c>
    </row>
    <row r="14">
      <c r="A14" t="s">
        <v>269</v>
      </c>
      <c r="B14" s="103" t="n">
        <v>55115</v>
      </c>
      <c r="C14" s="104" t="n">
        <v>0.25</v>
      </c>
      <c r="D14" s="105" t="n">
        <v>46875</v>
      </c>
      <c r="E14" s="106" t="n">
        <v>32365</v>
      </c>
      <c r="F14" s="107" t="n">
        <v>12755</v>
      </c>
      <c r="G14" s="108" t="n">
        <v>1755</v>
      </c>
      <c r="H14" s="109" t="n">
        <v>0.69</v>
      </c>
      <c r="I14" s="110" t="n">
        <v>0.27</v>
      </c>
      <c r="J14" s="111" t="n">
        <v>0.04</v>
      </c>
    </row>
    <row r="15">
      <c r="A15" t="s">
        <v>270</v>
      </c>
      <c r="B15" s="103" t="n">
        <v>8300</v>
      </c>
      <c r="C15" s="104" t="n">
        <v>0.04</v>
      </c>
      <c r="D15" s="105" t="n">
        <v>7180</v>
      </c>
      <c r="E15" s="106" t="n">
        <v>3300</v>
      </c>
      <c r="F15" s="107" t="n">
        <v>1485</v>
      </c>
      <c r="G15" s="108" t="n">
        <v>2395</v>
      </c>
      <c r="H15" s="109" t="n">
        <v>0.46</v>
      </c>
      <c r="I15" s="110" t="n">
        <v>0.21</v>
      </c>
      <c r="J15" s="111" t="n">
        <v>0.33</v>
      </c>
    </row>
    <row r="16">
      <c r="A16" t="s">
        <v>246</v>
      </c>
      <c r="B16" s="103" t="n">
        <v>5</v>
      </c>
      <c r="C16" s="104" t="n">
        <v>0</v>
      </c>
      <c r="D16" s="105" t="n">
        <v>5</v>
      </c>
      <c r="E16" s="106" t="n">
        <v>5</v>
      </c>
      <c r="F16" s="107" t="s">
        <v>216</v>
      </c>
      <c r="G16" s="108" t="s">
        <v>216</v>
      </c>
      <c r="H16" s="109" t="n">
        <v>0.75</v>
      </c>
      <c r="I16" s="110" t="s">
        <v>216</v>
      </c>
      <c r="J16" s="111" t="s">
        <v>216</v>
      </c>
    </row>
    <row r="17">
      <c r="A17" s="4" t="s">
        <v>35</v>
      </c>
      <c r="B17" t="s">
        <v>36</v>
      </c>
    </row>
    <row r="18">
      <c r="A18" s="4" t="s">
        <v>37</v>
      </c>
      <c r="B18" t="s">
        <v>38</v>
      </c>
    </row>
    <row r="19">
      <c r="A19" s="4" t="s">
        <v>39</v>
      </c>
      <c r="B19" t="s">
        <v>40</v>
      </c>
    </row>
    <row r="20">
      <c r="A20" s="4" t="s">
        <v>53</v>
      </c>
      <c r="B20" t="s">
        <v>54</v>
      </c>
    </row>
    <row r="21">
      <c r="A21" s="4" t="s">
        <v>69</v>
      </c>
      <c r="B21" t="s">
        <v>70</v>
      </c>
    </row>
    <row r="22">
      <c r="A22" t="s">
        <v>153</v>
      </c>
      <c r="B22" t="s">
        <v>154</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271</v>
      </c>
    </row>
    <row r="2">
      <c r="A2" t="s">
        <v>158</v>
      </c>
    </row>
    <row r="3">
      <c r="A3" t="s">
        <v>159</v>
      </c>
    </row>
    <row r="4">
      <c r="A4" t="s">
        <v>272</v>
      </c>
    </row>
    <row r="5">
      <c r="A5" t="s">
        <v>161</v>
      </c>
    </row>
    <row r="6">
      <c r="A6" s="5" t="s">
        <v>273</v>
      </c>
      <c r="B6" s="5" t="s">
        <v>163</v>
      </c>
      <c r="C6" s="5" t="s">
        <v>164</v>
      </c>
      <c r="D6" s="5" t="s">
        <v>167</v>
      </c>
      <c r="E6" s="5" t="s">
        <v>168</v>
      </c>
      <c r="F6" s="5" t="s">
        <v>169</v>
      </c>
      <c r="G6" s="5" t="s">
        <v>170</v>
      </c>
      <c r="H6" s="5" t="s">
        <v>171</v>
      </c>
      <c r="I6" s="5" t="s">
        <v>172</v>
      </c>
      <c r="J6" s="5" t="s">
        <v>173</v>
      </c>
    </row>
    <row r="7">
      <c r="A7" s="28" t="s">
        <v>174</v>
      </c>
      <c r="B7" s="130" t="n">
        <v>220775</v>
      </c>
      <c r="C7" s="131" t="n">
        <v>1</v>
      </c>
      <c r="D7" s="132" t="n">
        <v>183515</v>
      </c>
      <c r="E7" s="133" t="n">
        <v>103690</v>
      </c>
      <c r="F7" s="134" t="n">
        <v>70620</v>
      </c>
      <c r="G7" s="135" t="n">
        <v>9200</v>
      </c>
      <c r="H7" s="136" t="n">
        <v>0.57</v>
      </c>
      <c r="I7" s="137" t="n">
        <v>0.38</v>
      </c>
      <c r="J7" s="138" t="n">
        <v>0.05</v>
      </c>
    </row>
    <row r="8">
      <c r="A8" t="s">
        <v>274</v>
      </c>
      <c r="B8" s="121" t="n">
        <v>6875</v>
      </c>
      <c r="C8" s="122" t="n">
        <v>0.03</v>
      </c>
      <c r="D8" s="123" t="n">
        <v>5730</v>
      </c>
      <c r="E8" s="124" t="n">
        <v>2930</v>
      </c>
      <c r="F8" s="125" t="n">
        <v>2510</v>
      </c>
      <c r="G8" s="126" t="n">
        <v>290</v>
      </c>
      <c r="H8" s="127" t="n">
        <v>0.51</v>
      </c>
      <c r="I8" s="128" t="n">
        <v>0.44</v>
      </c>
      <c r="J8" s="129" t="n">
        <v>0.05</v>
      </c>
    </row>
    <row r="9">
      <c r="A9" t="s">
        <v>275</v>
      </c>
      <c r="B9" s="121" t="n">
        <v>6645</v>
      </c>
      <c r="C9" s="122" t="n">
        <v>0.03</v>
      </c>
      <c r="D9" s="123" t="n">
        <v>5510</v>
      </c>
      <c r="E9" s="124" t="n">
        <v>3085</v>
      </c>
      <c r="F9" s="125" t="n">
        <v>2160</v>
      </c>
      <c r="G9" s="126" t="n">
        <v>265</v>
      </c>
      <c r="H9" s="127" t="n">
        <v>0.56</v>
      </c>
      <c r="I9" s="128" t="n">
        <v>0.39</v>
      </c>
      <c r="J9" s="129" t="n">
        <v>0.05</v>
      </c>
    </row>
    <row r="10">
      <c r="A10" t="s">
        <v>276</v>
      </c>
      <c r="B10" s="121" t="n">
        <v>4690</v>
      </c>
      <c r="C10" s="122" t="n">
        <v>0.02</v>
      </c>
      <c r="D10" s="123" t="n">
        <v>4025</v>
      </c>
      <c r="E10" s="124" t="n">
        <v>2310</v>
      </c>
      <c r="F10" s="125" t="n">
        <v>1525</v>
      </c>
      <c r="G10" s="126" t="n">
        <v>195</v>
      </c>
      <c r="H10" s="127" t="n">
        <v>0.57</v>
      </c>
      <c r="I10" s="128" t="n">
        <v>0.38</v>
      </c>
      <c r="J10" s="129" t="n">
        <v>0.05</v>
      </c>
    </row>
    <row r="11">
      <c r="A11" t="s">
        <v>277</v>
      </c>
      <c r="B11" s="121" t="n">
        <v>2695</v>
      </c>
      <c r="C11" s="122" t="n">
        <v>0.01</v>
      </c>
      <c r="D11" s="123" t="n">
        <v>2215</v>
      </c>
      <c r="E11" s="124" t="n">
        <v>1300</v>
      </c>
      <c r="F11" s="125" t="n">
        <v>795</v>
      </c>
      <c r="G11" s="126" t="n">
        <v>120</v>
      </c>
      <c r="H11" s="127" t="n">
        <v>0.59</v>
      </c>
      <c r="I11" s="128" t="n">
        <v>0.36</v>
      </c>
      <c r="J11" s="129" t="n">
        <v>0.06</v>
      </c>
    </row>
    <row r="12">
      <c r="A12" t="s">
        <v>278</v>
      </c>
      <c r="B12" s="121" t="n">
        <v>2400</v>
      </c>
      <c r="C12" s="122" t="n">
        <v>0.01</v>
      </c>
      <c r="D12" s="123" t="n">
        <v>2010</v>
      </c>
      <c r="E12" s="124" t="n">
        <v>1135</v>
      </c>
      <c r="F12" s="125" t="n">
        <v>795</v>
      </c>
      <c r="G12" s="126" t="n">
        <v>80</v>
      </c>
      <c r="H12" s="127" t="n">
        <v>0.56</v>
      </c>
      <c r="I12" s="128" t="n">
        <v>0.4</v>
      </c>
      <c r="J12" s="129" t="n">
        <v>0.04</v>
      </c>
    </row>
    <row r="13">
      <c r="A13" t="s">
        <v>279</v>
      </c>
      <c r="B13" s="121" t="n">
        <v>5140</v>
      </c>
      <c r="C13" s="122" t="n">
        <v>0.02</v>
      </c>
      <c r="D13" s="123" t="n">
        <v>4270</v>
      </c>
      <c r="E13" s="124" t="n">
        <v>2420</v>
      </c>
      <c r="F13" s="125" t="n">
        <v>1640</v>
      </c>
      <c r="G13" s="126" t="n">
        <v>205</v>
      </c>
      <c r="H13" s="127" t="n">
        <v>0.57</v>
      </c>
      <c r="I13" s="128" t="n">
        <v>0.38</v>
      </c>
      <c r="J13" s="129" t="n">
        <v>0.05</v>
      </c>
    </row>
    <row r="14">
      <c r="A14" t="s">
        <v>280</v>
      </c>
      <c r="B14" s="121" t="n">
        <v>9415</v>
      </c>
      <c r="C14" s="122" t="n">
        <v>0.04</v>
      </c>
      <c r="D14" s="123" t="n">
        <v>8100</v>
      </c>
      <c r="E14" s="124" t="n">
        <v>4715</v>
      </c>
      <c r="F14" s="125" t="n">
        <v>3015</v>
      </c>
      <c r="G14" s="126" t="n">
        <v>370</v>
      </c>
      <c r="H14" s="127" t="n">
        <v>0.58</v>
      </c>
      <c r="I14" s="128" t="n">
        <v>0.37</v>
      </c>
      <c r="J14" s="129" t="n">
        <v>0.05</v>
      </c>
    </row>
    <row r="15">
      <c r="A15" t="s">
        <v>281</v>
      </c>
      <c r="B15" s="121" t="n">
        <v>6085</v>
      </c>
      <c r="C15" s="122" t="n">
        <v>0.03</v>
      </c>
      <c r="D15" s="123" t="n">
        <v>5070</v>
      </c>
      <c r="E15" s="124" t="n">
        <v>2915</v>
      </c>
      <c r="F15" s="125" t="n">
        <v>1910</v>
      </c>
      <c r="G15" s="126" t="n">
        <v>245</v>
      </c>
      <c r="H15" s="127" t="n">
        <v>0.58</v>
      </c>
      <c r="I15" s="128" t="n">
        <v>0.38</v>
      </c>
      <c r="J15" s="129" t="n">
        <v>0.05</v>
      </c>
    </row>
    <row r="16">
      <c r="A16" t="s">
        <v>282</v>
      </c>
      <c r="B16" s="121" t="n">
        <v>2980</v>
      </c>
      <c r="C16" s="122" t="n">
        <v>0.01</v>
      </c>
      <c r="D16" s="123" t="n">
        <v>2475</v>
      </c>
      <c r="E16" s="124" t="n">
        <v>1470</v>
      </c>
      <c r="F16" s="125" t="n">
        <v>890</v>
      </c>
      <c r="G16" s="126" t="n">
        <v>115</v>
      </c>
      <c r="H16" s="127" t="n">
        <v>0.59</v>
      </c>
      <c r="I16" s="128" t="n">
        <v>0.36</v>
      </c>
      <c r="J16" s="129" t="n">
        <v>0.05</v>
      </c>
    </row>
    <row r="17">
      <c r="A17" t="s">
        <v>283</v>
      </c>
      <c r="B17" s="121" t="n">
        <v>3775</v>
      </c>
      <c r="C17" s="122" t="n">
        <v>0.02</v>
      </c>
      <c r="D17" s="123" t="n">
        <v>3075</v>
      </c>
      <c r="E17" s="124" t="n">
        <v>1735</v>
      </c>
      <c r="F17" s="125" t="n">
        <v>1195</v>
      </c>
      <c r="G17" s="126" t="n">
        <v>145</v>
      </c>
      <c r="H17" s="127" t="n">
        <v>0.56</v>
      </c>
      <c r="I17" s="128" t="n">
        <v>0.39</v>
      </c>
      <c r="J17" s="129" t="n">
        <v>0.05</v>
      </c>
    </row>
    <row r="18">
      <c r="A18" t="s">
        <v>284</v>
      </c>
      <c r="B18" s="121" t="n">
        <v>2405</v>
      </c>
      <c r="C18" s="122" t="n">
        <v>0.01</v>
      </c>
      <c r="D18" s="123" t="n">
        <v>2010</v>
      </c>
      <c r="E18" s="124" t="n">
        <v>1205</v>
      </c>
      <c r="F18" s="125" t="n">
        <v>705</v>
      </c>
      <c r="G18" s="126" t="n">
        <v>95</v>
      </c>
      <c r="H18" s="127" t="n">
        <v>0.6</v>
      </c>
      <c r="I18" s="128" t="n">
        <v>0.35</v>
      </c>
      <c r="J18" s="129" t="n">
        <v>0.05</v>
      </c>
    </row>
    <row r="19">
      <c r="A19" t="s">
        <v>285</v>
      </c>
      <c r="B19" s="121" t="n">
        <v>13530</v>
      </c>
      <c r="C19" s="122" t="n">
        <v>0.06</v>
      </c>
      <c r="D19" s="123" t="n">
        <v>11080</v>
      </c>
      <c r="E19" s="124" t="n">
        <v>6090</v>
      </c>
      <c r="F19" s="125" t="n">
        <v>4485</v>
      </c>
      <c r="G19" s="126" t="n">
        <v>505</v>
      </c>
      <c r="H19" s="127" t="n">
        <v>0.55</v>
      </c>
      <c r="I19" s="128" t="n">
        <v>0.4</v>
      </c>
      <c r="J19" s="129" t="n">
        <v>0.05</v>
      </c>
    </row>
    <row r="20">
      <c r="A20" t="s">
        <v>286</v>
      </c>
      <c r="B20" s="121" t="n">
        <v>6600</v>
      </c>
      <c r="C20" s="122" t="n">
        <v>0.03</v>
      </c>
      <c r="D20" s="123" t="n">
        <v>5425</v>
      </c>
      <c r="E20" s="124" t="n">
        <v>3070</v>
      </c>
      <c r="F20" s="125" t="n">
        <v>2105</v>
      </c>
      <c r="G20" s="126" t="n">
        <v>250</v>
      </c>
      <c r="H20" s="127" t="n">
        <v>0.57</v>
      </c>
      <c r="I20" s="128" t="n">
        <v>0.39</v>
      </c>
      <c r="J20" s="129" t="n">
        <v>0.05</v>
      </c>
    </row>
    <row r="21">
      <c r="A21" t="s">
        <v>287</v>
      </c>
      <c r="B21" s="121" t="n">
        <v>17615</v>
      </c>
      <c r="C21" s="122" t="n">
        <v>0.08</v>
      </c>
      <c r="D21" s="123" t="n">
        <v>14695</v>
      </c>
      <c r="E21" s="124" t="n">
        <v>8030</v>
      </c>
      <c r="F21" s="125" t="n">
        <v>5925</v>
      </c>
      <c r="G21" s="126" t="n">
        <v>740</v>
      </c>
      <c r="H21" s="127" t="n">
        <v>0.55</v>
      </c>
      <c r="I21" s="128" t="n">
        <v>0.4</v>
      </c>
      <c r="J21" s="129" t="n">
        <v>0.05</v>
      </c>
    </row>
    <row r="22">
      <c r="A22" t="s">
        <v>288</v>
      </c>
      <c r="B22" s="121" t="n">
        <v>30245</v>
      </c>
      <c r="C22" s="122" t="n">
        <v>0.14</v>
      </c>
      <c r="D22" s="123" t="n">
        <v>24625</v>
      </c>
      <c r="E22" s="124" t="n">
        <v>14095</v>
      </c>
      <c r="F22" s="125" t="n">
        <v>9395</v>
      </c>
      <c r="G22" s="126" t="n">
        <v>1135</v>
      </c>
      <c r="H22" s="127" t="n">
        <v>0.57</v>
      </c>
      <c r="I22" s="128" t="n">
        <v>0.38</v>
      </c>
      <c r="J22" s="129" t="n">
        <v>0.05</v>
      </c>
    </row>
    <row r="23">
      <c r="A23" t="s">
        <v>289</v>
      </c>
      <c r="B23" s="121" t="n">
        <v>6765</v>
      </c>
      <c r="C23" s="122" t="n">
        <v>0.03</v>
      </c>
      <c r="D23" s="123" t="n">
        <v>5595</v>
      </c>
      <c r="E23" s="124" t="n">
        <v>3220</v>
      </c>
      <c r="F23" s="125" t="n">
        <v>2125</v>
      </c>
      <c r="G23" s="126" t="n">
        <v>250</v>
      </c>
      <c r="H23" s="127" t="n">
        <v>0.58</v>
      </c>
      <c r="I23" s="128" t="n">
        <v>0.38</v>
      </c>
      <c r="J23" s="129" t="n">
        <v>0.04</v>
      </c>
    </row>
    <row r="24">
      <c r="A24" t="s">
        <v>290</v>
      </c>
      <c r="B24" s="121" t="n">
        <v>3825</v>
      </c>
      <c r="C24" s="122" t="n">
        <v>0.02</v>
      </c>
      <c r="D24" s="123" t="n">
        <v>3115</v>
      </c>
      <c r="E24" s="124" t="n">
        <v>1805</v>
      </c>
      <c r="F24" s="125" t="n">
        <v>1170</v>
      </c>
      <c r="G24" s="126" t="n">
        <v>145</v>
      </c>
      <c r="H24" s="127" t="n">
        <v>0.58</v>
      </c>
      <c r="I24" s="128" t="n">
        <v>0.38</v>
      </c>
      <c r="J24" s="129" t="n">
        <v>0.05</v>
      </c>
    </row>
    <row r="25">
      <c r="A25" t="s">
        <v>291</v>
      </c>
      <c r="B25" s="121" t="n">
        <v>3690</v>
      </c>
      <c r="C25" s="122" t="n">
        <v>0.02</v>
      </c>
      <c r="D25" s="123" t="n">
        <v>3000</v>
      </c>
      <c r="E25" s="124" t="n">
        <v>1685</v>
      </c>
      <c r="F25" s="125" t="n">
        <v>1185</v>
      </c>
      <c r="G25" s="126" t="n">
        <v>130</v>
      </c>
      <c r="H25" s="127" t="n">
        <v>0.56</v>
      </c>
      <c r="I25" s="128" t="n">
        <v>0.39</v>
      </c>
      <c r="J25" s="129" t="n">
        <v>0.04</v>
      </c>
    </row>
    <row r="26">
      <c r="A26" t="s">
        <v>292</v>
      </c>
      <c r="B26" s="121" t="n">
        <v>3205</v>
      </c>
      <c r="C26" s="122" t="n">
        <v>0.01</v>
      </c>
      <c r="D26" s="123" t="n">
        <v>2705</v>
      </c>
      <c r="E26" s="124" t="n">
        <v>1485</v>
      </c>
      <c r="F26" s="125" t="n">
        <v>1065</v>
      </c>
      <c r="G26" s="126" t="n">
        <v>155</v>
      </c>
      <c r="H26" s="127" t="n">
        <v>0.55</v>
      </c>
      <c r="I26" s="128" t="n">
        <v>0.39</v>
      </c>
      <c r="J26" s="129" t="n">
        <v>0.06</v>
      </c>
    </row>
    <row r="27">
      <c r="A27" t="s">
        <v>293</v>
      </c>
      <c r="B27" s="121" t="n">
        <v>925</v>
      </c>
      <c r="C27" s="122" t="n">
        <v>0</v>
      </c>
      <c r="D27" s="123" t="n">
        <v>790</v>
      </c>
      <c r="E27" s="124" t="n">
        <v>495</v>
      </c>
      <c r="F27" s="125" t="n">
        <v>260</v>
      </c>
      <c r="G27" s="126" t="n">
        <v>35</v>
      </c>
      <c r="H27" s="127" t="n">
        <v>0.63</v>
      </c>
      <c r="I27" s="128" t="n">
        <v>0.33</v>
      </c>
      <c r="J27" s="129" t="n">
        <v>0.04</v>
      </c>
    </row>
    <row r="28">
      <c r="A28" t="s">
        <v>294</v>
      </c>
      <c r="B28" s="121" t="n">
        <v>6995</v>
      </c>
      <c r="C28" s="122" t="n">
        <v>0.03</v>
      </c>
      <c r="D28" s="123" t="n">
        <v>5850</v>
      </c>
      <c r="E28" s="124" t="n">
        <v>3350</v>
      </c>
      <c r="F28" s="125" t="n">
        <v>2230</v>
      </c>
      <c r="G28" s="126" t="n">
        <v>275</v>
      </c>
      <c r="H28" s="127" t="n">
        <v>0.57</v>
      </c>
      <c r="I28" s="128" t="n">
        <v>0.38</v>
      </c>
      <c r="J28" s="129" t="n">
        <v>0.05</v>
      </c>
    </row>
    <row r="29">
      <c r="A29" t="s">
        <v>295</v>
      </c>
      <c r="B29" s="121" t="n">
        <v>19020</v>
      </c>
      <c r="C29" s="122" t="n">
        <v>0.09</v>
      </c>
      <c r="D29" s="123" t="n">
        <v>15920</v>
      </c>
      <c r="E29" s="124" t="n">
        <v>9220</v>
      </c>
      <c r="F29" s="125" t="n">
        <v>5975</v>
      </c>
      <c r="G29" s="126" t="n">
        <v>725</v>
      </c>
      <c r="H29" s="127" t="n">
        <v>0.58</v>
      </c>
      <c r="I29" s="128" t="n">
        <v>0.38</v>
      </c>
      <c r="J29" s="129" t="n">
        <v>0.05</v>
      </c>
    </row>
    <row r="30">
      <c r="A30" t="s">
        <v>296</v>
      </c>
      <c r="B30" s="121" t="n">
        <v>480</v>
      </c>
      <c r="C30" s="122" t="n">
        <v>0</v>
      </c>
      <c r="D30" s="123" t="n">
        <v>405</v>
      </c>
      <c r="E30" s="124" t="n">
        <v>240</v>
      </c>
      <c r="F30" s="125" t="n">
        <v>145</v>
      </c>
      <c r="G30" s="126" t="n">
        <v>20</v>
      </c>
      <c r="H30" s="127" t="n">
        <v>0.59</v>
      </c>
      <c r="I30" s="128" t="n">
        <v>0.35</v>
      </c>
      <c r="J30" s="129" t="n">
        <v>0.05</v>
      </c>
    </row>
    <row r="31">
      <c r="A31" t="s">
        <v>297</v>
      </c>
      <c r="B31" s="121" t="n">
        <v>6110</v>
      </c>
      <c r="C31" s="122" t="n">
        <v>0.03</v>
      </c>
      <c r="D31" s="123" t="n">
        <v>5255</v>
      </c>
      <c r="E31" s="124" t="n">
        <v>2945</v>
      </c>
      <c r="F31" s="125" t="n">
        <v>2035</v>
      </c>
      <c r="G31" s="126" t="n">
        <v>270</v>
      </c>
      <c r="H31" s="127" t="n">
        <v>0.56</v>
      </c>
      <c r="I31" s="128" t="n">
        <v>0.39</v>
      </c>
      <c r="J31" s="129" t="n">
        <v>0.05</v>
      </c>
    </row>
    <row r="32">
      <c r="A32" t="s">
        <v>298</v>
      </c>
      <c r="B32" s="121" t="n">
        <v>7795</v>
      </c>
      <c r="C32" s="122" t="n">
        <v>0.04</v>
      </c>
      <c r="D32" s="123" t="n">
        <v>6455</v>
      </c>
      <c r="E32" s="124" t="n">
        <v>3705</v>
      </c>
      <c r="F32" s="125" t="n">
        <v>2435</v>
      </c>
      <c r="G32" s="126" t="n">
        <v>310</v>
      </c>
      <c r="H32" s="127" t="n">
        <v>0.57</v>
      </c>
      <c r="I32" s="128" t="n">
        <v>0.38</v>
      </c>
      <c r="J32" s="129" t="n">
        <v>0.05</v>
      </c>
    </row>
    <row r="33">
      <c r="A33" t="s">
        <v>299</v>
      </c>
      <c r="B33" s="121" t="n">
        <v>3425</v>
      </c>
      <c r="C33" s="122" t="n">
        <v>0.02</v>
      </c>
      <c r="D33" s="123" t="n">
        <v>2845</v>
      </c>
      <c r="E33" s="124" t="n">
        <v>1625</v>
      </c>
      <c r="F33" s="125" t="n">
        <v>1070</v>
      </c>
      <c r="G33" s="126" t="n">
        <v>145</v>
      </c>
      <c r="H33" s="127" t="n">
        <v>0.57</v>
      </c>
      <c r="I33" s="128" t="n">
        <v>0.38</v>
      </c>
      <c r="J33" s="129" t="n">
        <v>0.05</v>
      </c>
    </row>
    <row r="34">
      <c r="A34" t="s">
        <v>300</v>
      </c>
      <c r="B34" s="121" t="n">
        <v>520</v>
      </c>
      <c r="C34" s="122" t="n">
        <v>0</v>
      </c>
      <c r="D34" s="123" t="n">
        <v>430</v>
      </c>
      <c r="E34" s="124" t="n">
        <v>245</v>
      </c>
      <c r="F34" s="125" t="n">
        <v>165</v>
      </c>
      <c r="G34" s="126" t="n">
        <v>20</v>
      </c>
      <c r="H34" s="127" t="n">
        <v>0.57</v>
      </c>
      <c r="I34" s="128" t="n">
        <v>0.38</v>
      </c>
      <c r="J34" s="129" t="n">
        <v>0.05</v>
      </c>
    </row>
    <row r="35">
      <c r="A35" t="s">
        <v>301</v>
      </c>
      <c r="B35" s="121" t="n">
        <v>4640</v>
      </c>
      <c r="C35" s="122" t="n">
        <v>0.02</v>
      </c>
      <c r="D35" s="123" t="n">
        <v>3905</v>
      </c>
      <c r="E35" s="124" t="n">
        <v>2265</v>
      </c>
      <c r="F35" s="125" t="n">
        <v>1465</v>
      </c>
      <c r="G35" s="126" t="n">
        <v>175</v>
      </c>
      <c r="H35" s="127" t="n">
        <v>0.58</v>
      </c>
      <c r="I35" s="128" t="n">
        <v>0.37</v>
      </c>
      <c r="J35" s="129" t="n">
        <v>0.04</v>
      </c>
    </row>
    <row r="36">
      <c r="A36" t="s">
        <v>302</v>
      </c>
      <c r="B36" s="121" t="n">
        <v>15575</v>
      </c>
      <c r="C36" s="122" t="n">
        <v>0.07</v>
      </c>
      <c r="D36" s="123" t="n">
        <v>13105</v>
      </c>
      <c r="E36" s="124" t="n">
        <v>7565</v>
      </c>
      <c r="F36" s="125" t="n">
        <v>4910</v>
      </c>
      <c r="G36" s="126" t="n">
        <v>630</v>
      </c>
      <c r="H36" s="127" t="n">
        <v>0.58</v>
      </c>
      <c r="I36" s="128" t="n">
        <v>0.37</v>
      </c>
      <c r="J36" s="129" t="n">
        <v>0.05</v>
      </c>
    </row>
    <row r="37">
      <c r="A37" t="s">
        <v>303</v>
      </c>
      <c r="B37" s="121" t="n">
        <v>2665</v>
      </c>
      <c r="C37" s="122" t="n">
        <v>0.01</v>
      </c>
      <c r="D37" s="123" t="n">
        <v>2190</v>
      </c>
      <c r="E37" s="124" t="n">
        <v>1300</v>
      </c>
      <c r="F37" s="125" t="n">
        <v>785</v>
      </c>
      <c r="G37" s="126" t="n">
        <v>105</v>
      </c>
      <c r="H37" s="127" t="n">
        <v>0.59</v>
      </c>
      <c r="I37" s="128" t="n">
        <v>0.36</v>
      </c>
      <c r="J37" s="129" t="n">
        <v>0.05</v>
      </c>
    </row>
    <row r="38">
      <c r="A38" t="s">
        <v>304</v>
      </c>
      <c r="B38" s="121" t="n">
        <v>4590</v>
      </c>
      <c r="C38" s="122" t="n">
        <v>0.02</v>
      </c>
      <c r="D38" s="123" t="n">
        <v>3765</v>
      </c>
      <c r="E38" s="124" t="n">
        <v>2165</v>
      </c>
      <c r="F38" s="125" t="n">
        <v>1425</v>
      </c>
      <c r="G38" s="126" t="n">
        <v>175</v>
      </c>
      <c r="H38" s="127" t="n">
        <v>0.58</v>
      </c>
      <c r="I38" s="128" t="n">
        <v>0.38</v>
      </c>
      <c r="J38" s="129" t="n">
        <v>0.05</v>
      </c>
    </row>
    <row r="39">
      <c r="A39" t="s">
        <v>305</v>
      </c>
      <c r="B39" s="121" t="n">
        <v>7945</v>
      </c>
      <c r="C39" s="122" t="n">
        <v>0.04</v>
      </c>
      <c r="D39" s="123" t="n">
        <v>6520</v>
      </c>
      <c r="E39" s="124" t="n">
        <v>3640</v>
      </c>
      <c r="F39" s="125" t="n">
        <v>2605</v>
      </c>
      <c r="G39" s="126" t="n">
        <v>275</v>
      </c>
      <c r="H39" s="127" t="n">
        <v>0.56</v>
      </c>
      <c r="I39" s="128" t="n">
        <v>0.4</v>
      </c>
      <c r="J39" s="129" t="n">
        <v>0.04</v>
      </c>
    </row>
    <row r="40">
      <c r="A40" t="s">
        <v>306</v>
      </c>
      <c r="B40" s="121" t="n">
        <v>1500</v>
      </c>
      <c r="C40" s="122" t="n">
        <v>0.01</v>
      </c>
      <c r="D40" s="123" t="n">
        <v>1355</v>
      </c>
      <c r="E40" s="124" t="n">
        <v>225</v>
      </c>
      <c r="F40" s="125" t="n">
        <v>525</v>
      </c>
      <c r="G40" s="126" t="n">
        <v>605</v>
      </c>
      <c r="H40" s="127" t="n">
        <v>0.165558019216556</v>
      </c>
      <c r="I40" s="128" t="n">
        <v>0.387287509238729</v>
      </c>
      <c r="J40" s="129" t="n">
        <v>0.447154471544715</v>
      </c>
    </row>
    <row r="41">
      <c r="A41" s="4" t="s">
        <v>35</v>
      </c>
      <c r="B41" t="s">
        <v>36</v>
      </c>
    </row>
    <row r="42">
      <c r="A42" s="4" t="s">
        <v>37</v>
      </c>
      <c r="B42" t="s">
        <v>38</v>
      </c>
    </row>
    <row r="43">
      <c r="A43" s="4" t="s">
        <v>47</v>
      </c>
      <c r="B43" t="s">
        <v>48</v>
      </c>
    </row>
    <row r="44">
      <c r="A44" s="4" t="s">
        <v>51</v>
      </c>
      <c r="B44" t="s">
        <v>52</v>
      </c>
    </row>
    <row r="45">
      <c r="A45" s="4" t="s">
        <v>53</v>
      </c>
      <c r="B45" t="s">
        <v>54</v>
      </c>
    </row>
    <row r="46">
      <c r="A46" t="s">
        <v>71</v>
      </c>
      <c r="B46" t="s">
        <v>72</v>
      </c>
    </row>
    <row r="47">
      <c r="A47" t="s">
        <v>153</v>
      </c>
      <c r="B47" t="s">
        <v>154</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307</v>
      </c>
    </row>
    <row r="2">
      <c r="A2" t="s">
        <v>308</v>
      </c>
    </row>
    <row r="3">
      <c r="A3" t="s">
        <v>309</v>
      </c>
    </row>
    <row r="4">
      <c r="A4" t="s">
        <v>310</v>
      </c>
    </row>
    <row r="5">
      <c r="A5" t="s">
        <v>161</v>
      </c>
    </row>
    <row r="6">
      <c r="A6" s="28" t="s">
        <v>347</v>
      </c>
    </row>
    <row r="7">
      <c r="A7" s="5" t="s">
        <v>311</v>
      </c>
      <c r="B7" s="5" t="s">
        <v>312</v>
      </c>
      <c r="C7" s="5" t="s">
        <v>313</v>
      </c>
      <c r="D7" s="5" t="s">
        <v>314</v>
      </c>
      <c r="E7" s="5" t="s">
        <v>315</v>
      </c>
      <c r="F7" s="5" t="s">
        <v>316</v>
      </c>
      <c r="G7" s="5" t="s">
        <v>317</v>
      </c>
      <c r="H7" s="5" t="s">
        <v>318</v>
      </c>
      <c r="I7" s="5" t="s">
        <v>319</v>
      </c>
      <c r="J7" s="5" t="s">
        <v>320</v>
      </c>
      <c r="K7" s="5" t="s">
        <v>321</v>
      </c>
    </row>
    <row r="8">
      <c r="A8" s="28" t="s">
        <v>174</v>
      </c>
      <c r="B8" s="140" t="n">
        <v>154555</v>
      </c>
      <c r="C8" s="28" t="n">
        <v>5400</v>
      </c>
      <c r="D8" s="28" t="n">
        <v>17420</v>
      </c>
      <c r="E8" s="28" t="n">
        <v>25640</v>
      </c>
      <c r="F8" s="28" t="n">
        <v>33480</v>
      </c>
      <c r="G8" s="28" t="n">
        <v>29330</v>
      </c>
      <c r="H8" s="28" t="n">
        <v>19870</v>
      </c>
      <c r="I8" s="28" t="n">
        <v>10865</v>
      </c>
      <c r="J8" s="28" t="n">
        <v>12551</v>
      </c>
      <c r="K8" s="28" t="s">
        <v>322</v>
      </c>
    </row>
    <row r="9">
      <c r="A9" t="s">
        <v>323</v>
      </c>
      <c r="B9" s="139" t="n">
        <v>1</v>
      </c>
      <c r="C9" t="n">
        <v>0.03</v>
      </c>
      <c r="D9" t="n">
        <v>0.11</v>
      </c>
      <c r="E9" t="n">
        <v>0.17</v>
      </c>
      <c r="F9" t="n">
        <v>0.22</v>
      </c>
      <c r="G9" t="n">
        <v>0.19</v>
      </c>
      <c r="H9" t="n">
        <v>0.13</v>
      </c>
      <c r="I9" t="n">
        <v>0.07</v>
      </c>
      <c r="J9" t="n">
        <v>0.08</v>
      </c>
      <c r="K9" t="s">
        <v>324</v>
      </c>
    </row>
    <row r="10">
      <c r="A10" t="s">
        <v>175</v>
      </c>
      <c r="B10" s="139" t="n">
        <v>5</v>
      </c>
      <c r="C10" t="n">
        <v>5</v>
      </c>
      <c r="D10" t="n">
        <v>0</v>
      </c>
      <c r="E10" t="n">
        <v>0</v>
      </c>
      <c r="F10" t="n">
        <v>0</v>
      </c>
      <c r="G10" t="n">
        <v>0</v>
      </c>
      <c r="H10" t="n">
        <v>0</v>
      </c>
      <c r="I10" t="n">
        <v>0</v>
      </c>
      <c r="J10" t="n">
        <v>0</v>
      </c>
      <c r="K10" t="s">
        <v>325</v>
      </c>
    </row>
    <row r="11">
      <c r="A11" t="s">
        <v>176</v>
      </c>
      <c r="B11" s="139" t="n">
        <v>20</v>
      </c>
      <c r="C11" t="s">
        <v>216</v>
      </c>
      <c r="D11" t="s">
        <v>216</v>
      </c>
      <c r="E11" t="n">
        <v>0</v>
      </c>
      <c r="F11" t="n">
        <v>0</v>
      </c>
      <c r="G11" t="n">
        <v>0</v>
      </c>
      <c r="H11" t="n">
        <v>0</v>
      </c>
      <c r="I11" t="n">
        <v>0</v>
      </c>
      <c r="J11" t="n">
        <v>0</v>
      </c>
      <c r="K11" t="s">
        <v>326</v>
      </c>
    </row>
    <row r="12">
      <c r="A12" t="s">
        <v>177</v>
      </c>
      <c r="B12" s="139" t="n">
        <v>70</v>
      </c>
      <c r="C12" t="n">
        <v>15</v>
      </c>
      <c r="D12" t="n">
        <v>40</v>
      </c>
      <c r="E12" t="n">
        <v>15</v>
      </c>
      <c r="F12" t="n">
        <v>0</v>
      </c>
      <c r="G12" t="n">
        <v>0</v>
      </c>
      <c r="H12" t="n">
        <v>0</v>
      </c>
      <c r="I12" t="n">
        <v>0</v>
      </c>
      <c r="J12" t="n">
        <v>0</v>
      </c>
      <c r="K12" t="s">
        <v>327</v>
      </c>
    </row>
    <row r="13">
      <c r="A13" t="s">
        <v>178</v>
      </c>
      <c r="B13" s="139" t="n">
        <v>185</v>
      </c>
      <c r="C13" t="n">
        <v>25</v>
      </c>
      <c r="D13" t="n">
        <v>75</v>
      </c>
      <c r="E13" t="n">
        <v>70</v>
      </c>
      <c r="F13" t="n">
        <v>20</v>
      </c>
      <c r="G13" t="n">
        <v>0</v>
      </c>
      <c r="H13" t="n">
        <v>0</v>
      </c>
      <c r="I13" t="n">
        <v>0</v>
      </c>
      <c r="J13" t="n">
        <v>0</v>
      </c>
      <c r="K13" t="s">
        <v>328</v>
      </c>
    </row>
    <row r="14">
      <c r="A14" t="s">
        <v>179</v>
      </c>
      <c r="B14" s="139" t="n">
        <v>375</v>
      </c>
      <c r="C14" t="n">
        <v>40</v>
      </c>
      <c r="D14" t="n">
        <v>150</v>
      </c>
      <c r="E14" t="n">
        <v>95</v>
      </c>
      <c r="F14" t="n">
        <v>75</v>
      </c>
      <c r="G14" t="n">
        <v>10</v>
      </c>
      <c r="H14" t="s">
        <v>216</v>
      </c>
      <c r="I14" t="s">
        <v>216</v>
      </c>
      <c r="J14" t="s">
        <v>216</v>
      </c>
      <c r="K14" t="s">
        <v>328</v>
      </c>
    </row>
    <row r="15">
      <c r="A15" t="s">
        <v>180</v>
      </c>
      <c r="B15" s="139" t="n">
        <v>745</v>
      </c>
      <c r="C15" t="n">
        <v>85</v>
      </c>
      <c r="D15" t="n">
        <v>255</v>
      </c>
      <c r="E15" t="n">
        <v>190</v>
      </c>
      <c r="F15" t="n">
        <v>145</v>
      </c>
      <c r="G15" t="n">
        <v>55</v>
      </c>
      <c r="H15" t="s">
        <v>216</v>
      </c>
      <c r="I15" t="s">
        <v>216</v>
      </c>
      <c r="J15" t="s">
        <v>216</v>
      </c>
      <c r="K15" t="s">
        <v>329</v>
      </c>
    </row>
    <row r="16">
      <c r="A16" t="s">
        <v>181</v>
      </c>
      <c r="B16" s="139" t="n">
        <v>1000</v>
      </c>
      <c r="C16" t="n">
        <v>55</v>
      </c>
      <c r="D16" t="n">
        <v>370</v>
      </c>
      <c r="E16" t="n">
        <v>275</v>
      </c>
      <c r="F16" t="n">
        <v>175</v>
      </c>
      <c r="G16" t="n">
        <v>70</v>
      </c>
      <c r="H16" t="n">
        <v>45</v>
      </c>
      <c r="I16" t="n">
        <v>10</v>
      </c>
      <c r="J16" t="n">
        <v>0</v>
      </c>
      <c r="K16" t="s">
        <v>330</v>
      </c>
    </row>
    <row r="17">
      <c r="A17" t="s">
        <v>182</v>
      </c>
      <c r="B17" s="139" t="n">
        <v>1670</v>
      </c>
      <c r="C17" t="n">
        <v>65</v>
      </c>
      <c r="D17" t="n">
        <v>315</v>
      </c>
      <c r="E17" t="n">
        <v>705</v>
      </c>
      <c r="F17" t="n">
        <v>360</v>
      </c>
      <c r="G17" t="n">
        <v>140</v>
      </c>
      <c r="H17" t="n">
        <v>55</v>
      </c>
      <c r="I17" t="n">
        <v>30</v>
      </c>
      <c r="J17" t="n">
        <v>10</v>
      </c>
      <c r="K17" t="s">
        <v>331</v>
      </c>
    </row>
    <row r="18">
      <c r="A18" t="s">
        <v>183</v>
      </c>
      <c r="B18" s="139" t="n">
        <v>2910</v>
      </c>
      <c r="C18" t="n">
        <v>65</v>
      </c>
      <c r="D18" t="n">
        <v>460</v>
      </c>
      <c r="E18" t="n">
        <v>1110</v>
      </c>
      <c r="F18" t="n">
        <v>880</v>
      </c>
      <c r="G18" t="n">
        <v>285</v>
      </c>
      <c r="H18" t="n">
        <v>75</v>
      </c>
      <c r="I18" t="n">
        <v>20</v>
      </c>
      <c r="J18" t="n">
        <v>15</v>
      </c>
      <c r="K18" t="s">
        <v>332</v>
      </c>
    </row>
    <row r="19">
      <c r="A19" t="s">
        <v>184</v>
      </c>
      <c r="B19" s="139" t="n">
        <v>3470</v>
      </c>
      <c r="C19" t="n">
        <v>55</v>
      </c>
      <c r="D19" t="n">
        <v>420</v>
      </c>
      <c r="E19" t="n">
        <v>825</v>
      </c>
      <c r="F19" t="n">
        <v>1405</v>
      </c>
      <c r="G19" t="n">
        <v>555</v>
      </c>
      <c r="H19" t="n">
        <v>145</v>
      </c>
      <c r="I19" t="n">
        <v>45</v>
      </c>
      <c r="J19" t="n">
        <v>15</v>
      </c>
      <c r="K19" t="s">
        <v>333</v>
      </c>
    </row>
    <row r="20">
      <c r="A20" t="s">
        <v>185</v>
      </c>
      <c r="B20" s="139" t="n">
        <v>4565</v>
      </c>
      <c r="C20" t="n">
        <v>60</v>
      </c>
      <c r="D20" t="n">
        <v>145</v>
      </c>
      <c r="E20" t="n">
        <v>950</v>
      </c>
      <c r="F20" t="n">
        <v>1470</v>
      </c>
      <c r="G20" t="n">
        <v>1370</v>
      </c>
      <c r="H20" t="n">
        <v>425</v>
      </c>
      <c r="I20" t="n">
        <v>100</v>
      </c>
      <c r="J20" t="n">
        <v>40</v>
      </c>
      <c r="K20" t="s">
        <v>334</v>
      </c>
    </row>
    <row r="21">
      <c r="A21" t="s">
        <v>186</v>
      </c>
      <c r="B21" s="139" t="n">
        <v>5590</v>
      </c>
      <c r="C21" t="n">
        <v>70</v>
      </c>
      <c r="D21" t="n">
        <v>145</v>
      </c>
      <c r="E21" t="n">
        <v>750</v>
      </c>
      <c r="F21" t="n">
        <v>1415</v>
      </c>
      <c r="G21" t="n">
        <v>1750</v>
      </c>
      <c r="H21" t="n">
        <v>1110</v>
      </c>
      <c r="I21" t="n">
        <v>255</v>
      </c>
      <c r="J21" t="n">
        <v>90</v>
      </c>
      <c r="K21" t="s">
        <v>335</v>
      </c>
    </row>
    <row r="22">
      <c r="A22" t="s">
        <v>187</v>
      </c>
      <c r="B22" s="139" t="n">
        <v>7140</v>
      </c>
      <c r="C22" t="n">
        <v>80</v>
      </c>
      <c r="D22" t="n">
        <v>215</v>
      </c>
      <c r="E22" t="n">
        <v>700</v>
      </c>
      <c r="F22" t="n">
        <v>1290</v>
      </c>
      <c r="G22" t="n">
        <v>2100</v>
      </c>
      <c r="H22" t="n">
        <v>1595</v>
      </c>
      <c r="I22" t="n">
        <v>880</v>
      </c>
      <c r="J22" t="n">
        <v>275</v>
      </c>
      <c r="K22" t="s">
        <v>336</v>
      </c>
    </row>
    <row r="23">
      <c r="A23" t="s">
        <v>188</v>
      </c>
      <c r="B23" s="139" t="n">
        <v>5680</v>
      </c>
      <c r="C23" t="n">
        <v>60</v>
      </c>
      <c r="D23" t="n">
        <v>145</v>
      </c>
      <c r="E23" t="n">
        <v>470</v>
      </c>
      <c r="F23" t="n">
        <v>995</v>
      </c>
      <c r="G23" t="n">
        <v>1470</v>
      </c>
      <c r="H23" t="n">
        <v>1305</v>
      </c>
      <c r="I23" t="n">
        <v>745</v>
      </c>
      <c r="J23" t="n">
        <v>490</v>
      </c>
      <c r="K23" t="s">
        <v>337</v>
      </c>
    </row>
    <row r="24">
      <c r="A24" t="s">
        <v>189</v>
      </c>
      <c r="B24" s="139" t="n">
        <v>7960</v>
      </c>
      <c r="C24" t="n">
        <v>60</v>
      </c>
      <c r="D24" t="n">
        <v>170</v>
      </c>
      <c r="E24" t="n">
        <v>765</v>
      </c>
      <c r="F24" t="n">
        <v>1805</v>
      </c>
      <c r="G24" t="n">
        <v>1790</v>
      </c>
      <c r="H24" t="n">
        <v>1530</v>
      </c>
      <c r="I24" t="n">
        <v>995</v>
      </c>
      <c r="J24" t="n">
        <v>845</v>
      </c>
      <c r="K24" t="s">
        <v>336</v>
      </c>
    </row>
    <row r="25">
      <c r="A25" t="s">
        <v>190</v>
      </c>
      <c r="B25" s="139" t="n">
        <v>10755</v>
      </c>
      <c r="C25" t="n">
        <v>65</v>
      </c>
      <c r="D25" t="n">
        <v>260</v>
      </c>
      <c r="E25" t="n">
        <v>1070</v>
      </c>
      <c r="F25" t="n">
        <v>2395</v>
      </c>
      <c r="G25" t="n">
        <v>2375</v>
      </c>
      <c r="H25" t="n">
        <v>1745</v>
      </c>
      <c r="I25" t="n">
        <v>1320</v>
      </c>
      <c r="J25" t="n">
        <v>1525</v>
      </c>
      <c r="K25" t="s">
        <v>336</v>
      </c>
    </row>
    <row r="26">
      <c r="A26" t="s">
        <v>191</v>
      </c>
      <c r="B26" s="139" t="n">
        <v>9295</v>
      </c>
      <c r="C26" t="n">
        <v>70</v>
      </c>
      <c r="D26" t="n">
        <v>180</v>
      </c>
      <c r="E26" t="n">
        <v>1035</v>
      </c>
      <c r="F26" t="n">
        <v>2290</v>
      </c>
      <c r="G26" t="n">
        <v>2085</v>
      </c>
      <c r="H26" t="n">
        <v>1565</v>
      </c>
      <c r="I26" t="n">
        <v>970</v>
      </c>
      <c r="J26" t="n">
        <v>1100</v>
      </c>
      <c r="K26" t="s">
        <v>338</v>
      </c>
    </row>
    <row r="27">
      <c r="A27" t="s">
        <v>192</v>
      </c>
      <c r="B27" s="139" t="n">
        <v>11605</v>
      </c>
      <c r="C27" t="n">
        <v>150</v>
      </c>
      <c r="D27" t="n">
        <v>440</v>
      </c>
      <c r="E27" t="n">
        <v>985</v>
      </c>
      <c r="F27" t="n">
        <v>2290</v>
      </c>
      <c r="G27" t="n">
        <v>2740</v>
      </c>
      <c r="H27" t="n">
        <v>2100</v>
      </c>
      <c r="I27" t="n">
        <v>1430</v>
      </c>
      <c r="J27" t="n">
        <v>1470</v>
      </c>
      <c r="K27" t="s">
        <v>339</v>
      </c>
    </row>
    <row r="28">
      <c r="A28" t="s">
        <v>193</v>
      </c>
      <c r="B28" s="139" t="n">
        <v>10050</v>
      </c>
      <c r="C28" t="n">
        <v>65</v>
      </c>
      <c r="D28" t="n">
        <v>130</v>
      </c>
      <c r="E28" t="n">
        <v>1130</v>
      </c>
      <c r="F28" t="n">
        <v>2355</v>
      </c>
      <c r="G28" t="n">
        <v>2765</v>
      </c>
      <c r="H28" t="n">
        <v>1975</v>
      </c>
      <c r="I28" t="n">
        <v>860</v>
      </c>
      <c r="J28" t="n">
        <v>770</v>
      </c>
      <c r="K28" t="s">
        <v>338</v>
      </c>
    </row>
    <row r="29">
      <c r="A29" t="s">
        <v>194</v>
      </c>
      <c r="B29" s="139" t="n">
        <v>10260</v>
      </c>
      <c r="C29" t="n">
        <v>120</v>
      </c>
      <c r="D29" t="n">
        <v>260</v>
      </c>
      <c r="E29" t="n">
        <v>1595</v>
      </c>
      <c r="F29" t="n">
        <v>2800</v>
      </c>
      <c r="G29" t="n">
        <v>2245</v>
      </c>
      <c r="H29" t="n">
        <v>1650</v>
      </c>
      <c r="I29" t="n">
        <v>865</v>
      </c>
      <c r="J29" t="n">
        <v>725</v>
      </c>
      <c r="K29" t="s">
        <v>340</v>
      </c>
    </row>
    <row r="30">
      <c r="A30" t="s">
        <v>195</v>
      </c>
      <c r="B30" s="139" t="n">
        <v>13315</v>
      </c>
      <c r="C30" t="n">
        <v>210</v>
      </c>
      <c r="D30" t="n">
        <v>1295</v>
      </c>
      <c r="E30" t="n">
        <v>2610</v>
      </c>
      <c r="F30" t="n">
        <v>3580</v>
      </c>
      <c r="G30" t="n">
        <v>2440</v>
      </c>
      <c r="H30" t="n">
        <v>1450</v>
      </c>
      <c r="I30" t="n">
        <v>750</v>
      </c>
      <c r="J30" t="n">
        <v>970</v>
      </c>
      <c r="K30" t="s">
        <v>341</v>
      </c>
    </row>
    <row r="31">
      <c r="A31" t="s">
        <v>196</v>
      </c>
      <c r="B31" s="139" t="n">
        <v>9775</v>
      </c>
      <c r="C31" t="n">
        <v>110</v>
      </c>
      <c r="D31" t="n">
        <v>2035</v>
      </c>
      <c r="E31" t="n">
        <v>2340</v>
      </c>
      <c r="F31" t="n">
        <v>1980</v>
      </c>
      <c r="G31" t="n">
        <v>1340</v>
      </c>
      <c r="H31" t="n">
        <v>845</v>
      </c>
      <c r="I31" t="n">
        <v>390</v>
      </c>
      <c r="J31" t="n">
        <v>730</v>
      </c>
      <c r="K31" t="s">
        <v>342</v>
      </c>
    </row>
    <row r="32">
      <c r="A32" t="s">
        <v>197</v>
      </c>
      <c r="B32" s="139" t="n">
        <v>11735</v>
      </c>
      <c r="C32" t="n">
        <v>610</v>
      </c>
      <c r="D32" t="n">
        <v>3175</v>
      </c>
      <c r="E32" t="n">
        <v>2235</v>
      </c>
      <c r="F32" t="n">
        <v>1960</v>
      </c>
      <c r="G32" t="n">
        <v>1490</v>
      </c>
      <c r="H32" t="n">
        <v>885</v>
      </c>
      <c r="I32" t="n">
        <v>440</v>
      </c>
      <c r="J32" t="n">
        <v>940</v>
      </c>
      <c r="K32" t="s">
        <v>343</v>
      </c>
    </row>
    <row r="33">
      <c r="A33" t="s">
        <v>198</v>
      </c>
      <c r="B33" s="139" t="n">
        <v>10430</v>
      </c>
      <c r="C33" t="n">
        <v>1195</v>
      </c>
      <c r="D33" t="n">
        <v>2400</v>
      </c>
      <c r="E33" t="n">
        <v>2345</v>
      </c>
      <c r="F33" t="n">
        <v>1630</v>
      </c>
      <c r="G33" t="n">
        <v>965</v>
      </c>
      <c r="H33" t="n">
        <v>625</v>
      </c>
      <c r="I33" t="n">
        <v>335</v>
      </c>
      <c r="J33" t="n">
        <v>935</v>
      </c>
      <c r="K33" t="s">
        <v>344</v>
      </c>
    </row>
    <row r="34">
      <c r="A34" t="s">
        <v>199</v>
      </c>
      <c r="B34" s="139" t="n">
        <v>8160</v>
      </c>
      <c r="C34" t="n">
        <v>1050</v>
      </c>
      <c r="D34" t="n">
        <v>2235</v>
      </c>
      <c r="E34" t="n">
        <v>1580</v>
      </c>
      <c r="F34" t="n">
        <v>1165</v>
      </c>
      <c r="G34" t="n">
        <v>700</v>
      </c>
      <c r="H34" t="n">
        <v>385</v>
      </c>
      <c r="I34" t="n">
        <v>250</v>
      </c>
      <c r="J34" t="n">
        <v>795</v>
      </c>
      <c r="K34" t="s">
        <v>345</v>
      </c>
    </row>
    <row r="35">
      <c r="A35" t="s">
        <v>200</v>
      </c>
      <c r="B35" s="139" t="n">
        <v>7795</v>
      </c>
      <c r="C35" t="n">
        <v>990</v>
      </c>
      <c r="D35" t="n">
        <v>2095</v>
      </c>
      <c r="E35" t="n">
        <v>1785</v>
      </c>
      <c r="F35" t="n">
        <v>1000</v>
      </c>
      <c r="G35" t="n">
        <v>595</v>
      </c>
      <c r="H35" t="n">
        <v>355</v>
      </c>
      <c r="I35" t="n">
        <v>175</v>
      </c>
      <c r="J35" t="n">
        <v>795</v>
      </c>
      <c r="K35" t="s">
        <v>345</v>
      </c>
    </row>
    <row r="36">
      <c r="A36" s="28" t="s">
        <v>212</v>
      </c>
      <c r="B36" s="140" t="n">
        <v>5</v>
      </c>
      <c r="C36" s="28" t="n">
        <v>5</v>
      </c>
      <c r="D36" s="28" t="n">
        <v>0</v>
      </c>
      <c r="E36" s="28" t="n">
        <v>0</v>
      </c>
      <c r="F36" s="28" t="n">
        <v>0</v>
      </c>
      <c r="G36" s="28" t="n">
        <v>0</v>
      </c>
      <c r="H36" s="28" t="n">
        <v>0</v>
      </c>
      <c r="I36" s="28" t="n">
        <v>0</v>
      </c>
      <c r="J36" s="28" t="n">
        <v>0</v>
      </c>
      <c r="K36" s="28" t="s">
        <v>325</v>
      </c>
    </row>
    <row r="37">
      <c r="A37" s="28" t="s">
        <v>213</v>
      </c>
      <c r="B37" s="140" t="n">
        <v>27735</v>
      </c>
      <c r="C37" s="28" t="n">
        <v>640</v>
      </c>
      <c r="D37" s="28" t="n">
        <v>2595</v>
      </c>
      <c r="E37" s="28" t="n">
        <v>5690</v>
      </c>
      <c r="F37" s="28" t="n">
        <v>7225</v>
      </c>
      <c r="G37" s="28" t="n">
        <v>6335</v>
      </c>
      <c r="H37" s="28" t="n">
        <v>3460</v>
      </c>
      <c r="I37" s="28" t="n">
        <v>1340</v>
      </c>
      <c r="J37" s="28" t="n">
        <v>445</v>
      </c>
      <c r="K37" s="28" t="s">
        <v>341</v>
      </c>
    </row>
    <row r="38">
      <c r="A38" s="28" t="s">
        <v>214</v>
      </c>
      <c r="B38" s="140" t="n">
        <v>119020</v>
      </c>
      <c r="C38" s="28" t="n">
        <v>3765</v>
      </c>
      <c r="D38" s="28" t="n">
        <v>12725</v>
      </c>
      <c r="E38" s="28" t="n">
        <v>18165</v>
      </c>
      <c r="F38" s="28" t="n">
        <v>25255</v>
      </c>
      <c r="G38" s="28" t="n">
        <v>22400</v>
      </c>
      <c r="H38" s="28" t="n">
        <v>16055</v>
      </c>
      <c r="I38" s="28" t="n">
        <v>9350</v>
      </c>
      <c r="J38" s="28" t="n">
        <v>11305</v>
      </c>
      <c r="K38" s="28" t="s">
        <v>346</v>
      </c>
    </row>
    <row r="39">
      <c r="A39" s="28" t="s">
        <v>215</v>
      </c>
      <c r="B39" s="140" t="n">
        <v>7795</v>
      </c>
      <c r="C39" s="28" t="n">
        <v>990</v>
      </c>
      <c r="D39" s="28" t="n">
        <v>2095</v>
      </c>
      <c r="E39" s="28" t="n">
        <v>1785</v>
      </c>
      <c r="F39" s="28" t="n">
        <v>1000</v>
      </c>
      <c r="G39" s="28" t="n">
        <v>595</v>
      </c>
      <c r="H39" s="28" t="n">
        <v>355</v>
      </c>
      <c r="I39" s="28" t="n">
        <v>175</v>
      </c>
      <c r="J39" s="28" t="n">
        <v>797</v>
      </c>
      <c r="K39" s="28" t="s">
        <v>345</v>
      </c>
    </row>
    <row r="41">
      <c r="A41" s="28" t="s">
        <v>357</v>
      </c>
    </row>
    <row r="42">
      <c r="A42" s="5" t="s">
        <v>348</v>
      </c>
      <c r="B42" s="5" t="s">
        <v>312</v>
      </c>
      <c r="C42" s="5" t="s">
        <v>349</v>
      </c>
      <c r="D42" s="5" t="s">
        <v>350</v>
      </c>
      <c r="E42" s="5" t="s">
        <v>351</v>
      </c>
      <c r="F42" s="5" t="s">
        <v>352</v>
      </c>
      <c r="G42" s="5" t="s">
        <v>353</v>
      </c>
      <c r="H42" s="5" t="s">
        <v>354</v>
      </c>
      <c r="I42" s="5" t="s">
        <v>355</v>
      </c>
      <c r="J42" s="5" t="s">
        <v>356</v>
      </c>
    </row>
    <row r="43">
      <c r="A43" s="28" t="s">
        <v>174</v>
      </c>
      <c r="B43" s="150" t="n">
        <v>154555</v>
      </c>
      <c r="C43" s="151" t="n">
        <v>0.03</v>
      </c>
      <c r="D43" s="152" t="n">
        <v>0.15</v>
      </c>
      <c r="E43" s="153" t="n">
        <v>0.31</v>
      </c>
      <c r="F43" s="154" t="n">
        <v>0.53</v>
      </c>
      <c r="G43" s="155" t="n">
        <v>0.72</v>
      </c>
      <c r="H43" s="156" t="n">
        <v>0.85</v>
      </c>
      <c r="I43" s="157" t="n">
        <v>0.92</v>
      </c>
      <c r="J43" s="158" t="n">
        <v>1</v>
      </c>
    </row>
    <row r="44">
      <c r="A44" s="4" t="s">
        <v>175</v>
      </c>
      <c r="B44" s="141" t="n">
        <v>5</v>
      </c>
      <c r="C44" s="142" t="n">
        <v>1</v>
      </c>
      <c r="D44" s="143" t="n">
        <v>1</v>
      </c>
      <c r="E44" s="144" t="n">
        <v>1</v>
      </c>
      <c r="F44" s="145" t="n">
        <v>1</v>
      </c>
      <c r="G44" s="146" t="n">
        <v>1</v>
      </c>
      <c r="H44" s="147" t="n">
        <v>1</v>
      </c>
      <c r="I44" s="148" t="n">
        <v>1</v>
      </c>
      <c r="J44" s="149" t="n">
        <v>1</v>
      </c>
    </row>
    <row r="45">
      <c r="A45" t="s">
        <v>176</v>
      </c>
      <c r="B45" s="141" t="n">
        <v>20</v>
      </c>
      <c r="C45" s="142" t="s">
        <v>216</v>
      </c>
      <c r="D45" s="143" t="n">
        <v>1</v>
      </c>
      <c r="E45" s="144" t="n">
        <v>1</v>
      </c>
      <c r="F45" s="145" t="n">
        <v>1</v>
      </c>
      <c r="G45" s="146" t="n">
        <v>1</v>
      </c>
      <c r="H45" s="147" t="n">
        <v>1</v>
      </c>
      <c r="I45" s="148" t="n">
        <v>1</v>
      </c>
      <c r="J45" s="149" t="n">
        <v>1</v>
      </c>
    </row>
    <row r="46">
      <c r="A46" t="s">
        <v>177</v>
      </c>
      <c r="B46" s="141" t="n">
        <v>70</v>
      </c>
      <c r="C46" s="142" t="n">
        <v>0.19</v>
      </c>
      <c r="D46" s="143" t="n">
        <v>0.8</v>
      </c>
      <c r="E46" s="144" t="n">
        <v>1</v>
      </c>
      <c r="F46" s="145" t="n">
        <v>1</v>
      </c>
      <c r="G46" s="146" t="n">
        <v>1</v>
      </c>
      <c r="H46" s="147" t="n">
        <v>1</v>
      </c>
      <c r="I46" s="148" t="n">
        <v>1</v>
      </c>
      <c r="J46" s="149" t="n">
        <v>1</v>
      </c>
    </row>
    <row r="47">
      <c r="A47" t="s">
        <v>178</v>
      </c>
      <c r="B47" s="141" t="n">
        <v>185</v>
      </c>
      <c r="C47" s="142" t="n">
        <v>0.12</v>
      </c>
      <c r="D47" s="143" t="n">
        <v>0.52</v>
      </c>
      <c r="E47" s="144" t="n">
        <v>0.9</v>
      </c>
      <c r="F47" s="145" t="n">
        <v>1</v>
      </c>
      <c r="G47" s="146" t="n">
        <v>1</v>
      </c>
      <c r="H47" s="147" t="n">
        <v>1</v>
      </c>
      <c r="I47" s="148" t="n">
        <v>1</v>
      </c>
      <c r="J47" s="149" t="n">
        <v>1</v>
      </c>
    </row>
    <row r="48">
      <c r="A48" t="s">
        <v>179</v>
      </c>
      <c r="B48" s="141" t="n">
        <v>375</v>
      </c>
      <c r="C48" s="142" t="n">
        <v>0.1</v>
      </c>
      <c r="D48" s="143" t="n">
        <v>0.5</v>
      </c>
      <c r="E48" s="144" t="n">
        <v>0.76</v>
      </c>
      <c r="F48" s="145" t="n">
        <v>0.96</v>
      </c>
      <c r="G48" s="146" t="n">
        <v>0.99</v>
      </c>
      <c r="H48" s="147" t="n">
        <v>0.99</v>
      </c>
      <c r="I48" s="148" t="n">
        <v>0.99</v>
      </c>
      <c r="J48" s="149" t="n">
        <v>1</v>
      </c>
    </row>
    <row r="49">
      <c r="A49" t="s">
        <v>180</v>
      </c>
      <c r="B49" s="141" t="n">
        <v>745</v>
      </c>
      <c r="C49" s="142" t="n">
        <v>0.12</v>
      </c>
      <c r="D49" s="143" t="n">
        <v>0.46</v>
      </c>
      <c r="E49" s="144" t="n">
        <v>0.71</v>
      </c>
      <c r="F49" s="145" t="n">
        <v>0.9</v>
      </c>
      <c r="G49" s="146" t="n">
        <v>0.98</v>
      </c>
      <c r="H49" s="147" t="n">
        <v>1</v>
      </c>
      <c r="I49" s="148" t="n">
        <v>1</v>
      </c>
      <c r="J49" s="149" t="n">
        <v>1</v>
      </c>
    </row>
    <row r="50">
      <c r="A50" t="s">
        <v>181</v>
      </c>
      <c r="B50" s="141" t="n">
        <v>1000</v>
      </c>
      <c r="C50" s="142" t="n">
        <v>0.06</v>
      </c>
      <c r="D50" s="143" t="n">
        <v>0.43</v>
      </c>
      <c r="E50" s="144" t="n">
        <v>0.7</v>
      </c>
      <c r="F50" s="145" t="n">
        <v>0.88</v>
      </c>
      <c r="G50" s="146" t="n">
        <v>0.95</v>
      </c>
      <c r="H50" s="147" t="n">
        <v>0.99</v>
      </c>
      <c r="I50" s="148" t="n">
        <v>1</v>
      </c>
      <c r="J50" s="149" t="n">
        <v>1</v>
      </c>
    </row>
    <row r="51">
      <c r="A51" t="s">
        <v>182</v>
      </c>
      <c r="B51" s="141" t="n">
        <v>1670</v>
      </c>
      <c r="C51" s="142" t="n">
        <v>0.04</v>
      </c>
      <c r="D51" s="143" t="n">
        <v>0.23</v>
      </c>
      <c r="E51" s="144" t="n">
        <v>0.65</v>
      </c>
      <c r="F51" s="145" t="n">
        <v>0.86</v>
      </c>
      <c r="G51" s="146" t="n">
        <v>0.95</v>
      </c>
      <c r="H51" s="147" t="n">
        <v>0.98</v>
      </c>
      <c r="I51" s="148" t="n">
        <v>1</v>
      </c>
      <c r="J51" s="149" t="n">
        <v>1</v>
      </c>
    </row>
    <row r="52">
      <c r="A52" t="s">
        <v>183</v>
      </c>
      <c r="B52" s="141" t="n">
        <v>2910</v>
      </c>
      <c r="C52" s="142" t="n">
        <v>0.02</v>
      </c>
      <c r="D52" s="143" t="n">
        <v>0.18</v>
      </c>
      <c r="E52" s="144" t="n">
        <v>0.56</v>
      </c>
      <c r="F52" s="145" t="n">
        <v>0.86</v>
      </c>
      <c r="G52" s="146" t="n">
        <v>0.96</v>
      </c>
      <c r="H52" s="147" t="n">
        <v>0.99</v>
      </c>
      <c r="I52" s="148" t="n">
        <v>0.99</v>
      </c>
      <c r="J52" s="149" t="n">
        <v>1</v>
      </c>
    </row>
    <row r="53">
      <c r="A53" t="s">
        <v>184</v>
      </c>
      <c r="B53" s="141" t="n">
        <v>3470</v>
      </c>
      <c r="C53" s="142" t="n">
        <v>0.02</v>
      </c>
      <c r="D53" s="143" t="n">
        <v>0.14</v>
      </c>
      <c r="E53" s="144" t="n">
        <v>0.38</v>
      </c>
      <c r="F53" s="145" t="n">
        <v>0.78</v>
      </c>
      <c r="G53" s="146" t="n">
        <v>0.94</v>
      </c>
      <c r="H53" s="147" t="n">
        <v>0.98</v>
      </c>
      <c r="I53" s="148" t="n">
        <v>1</v>
      </c>
      <c r="J53" s="149" t="n">
        <v>1</v>
      </c>
    </row>
    <row r="54">
      <c r="A54" t="s">
        <v>185</v>
      </c>
      <c r="B54" s="141" t="n">
        <v>4565</v>
      </c>
      <c r="C54" s="142" t="n">
        <v>0.01</v>
      </c>
      <c r="D54" s="143" t="n">
        <v>0.05</v>
      </c>
      <c r="E54" s="144" t="n">
        <v>0.25</v>
      </c>
      <c r="F54" s="145" t="n">
        <v>0.58</v>
      </c>
      <c r="G54" s="146" t="n">
        <v>0.88</v>
      </c>
      <c r="H54" s="147" t="n">
        <v>0.97</v>
      </c>
      <c r="I54" s="148" t="n">
        <v>0.99</v>
      </c>
      <c r="J54" s="149" t="n">
        <v>1</v>
      </c>
    </row>
    <row r="55">
      <c r="A55" t="s">
        <v>186</v>
      </c>
      <c r="B55" s="141" t="n">
        <v>5590</v>
      </c>
      <c r="C55" s="142" t="n">
        <v>0.01</v>
      </c>
      <c r="D55" s="143" t="n">
        <v>0.04</v>
      </c>
      <c r="E55" s="144" t="n">
        <v>0.17</v>
      </c>
      <c r="F55" s="145" t="n">
        <v>0.43</v>
      </c>
      <c r="G55" s="146" t="n">
        <v>0.74</v>
      </c>
      <c r="H55" s="147" t="n">
        <v>0.94</v>
      </c>
      <c r="I55" s="148" t="n">
        <v>0.98</v>
      </c>
      <c r="J55" s="149" t="n">
        <v>1</v>
      </c>
    </row>
    <row r="56">
      <c r="A56" t="s">
        <v>187</v>
      </c>
      <c r="B56" s="141" t="n">
        <v>7140</v>
      </c>
      <c r="C56" s="142" t="n">
        <v>0.01</v>
      </c>
      <c r="D56" s="143" t="n">
        <v>0.04</v>
      </c>
      <c r="E56" s="144" t="n">
        <v>0.14</v>
      </c>
      <c r="F56" s="145" t="n">
        <v>0.32</v>
      </c>
      <c r="G56" s="146" t="n">
        <v>0.61</v>
      </c>
      <c r="H56" s="147" t="n">
        <v>0.84</v>
      </c>
      <c r="I56" s="148" t="n">
        <v>0.96</v>
      </c>
      <c r="J56" s="149" t="n">
        <v>1</v>
      </c>
    </row>
    <row r="57">
      <c r="A57" t="s">
        <v>188</v>
      </c>
      <c r="B57" s="141" t="n">
        <v>5680</v>
      </c>
      <c r="C57" s="142" t="n">
        <v>0.01</v>
      </c>
      <c r="D57" s="143" t="n">
        <v>0.04</v>
      </c>
      <c r="E57" s="144" t="n">
        <v>0.12</v>
      </c>
      <c r="F57" s="145" t="n">
        <v>0.29</v>
      </c>
      <c r="G57" s="146" t="n">
        <v>0.55</v>
      </c>
      <c r="H57" s="147" t="n">
        <v>0.78</v>
      </c>
      <c r="I57" s="148" t="n">
        <v>0.91</v>
      </c>
      <c r="J57" s="149" t="n">
        <v>1</v>
      </c>
    </row>
    <row r="58">
      <c r="A58" t="s">
        <v>189</v>
      </c>
      <c r="B58" s="141" t="n">
        <v>7960</v>
      </c>
      <c r="C58" s="142" t="n">
        <v>0.01</v>
      </c>
      <c r="D58" s="143" t="n">
        <v>0.03</v>
      </c>
      <c r="E58" s="144" t="n">
        <v>0.13</v>
      </c>
      <c r="F58" s="145" t="n">
        <v>0.35</v>
      </c>
      <c r="G58" s="146" t="n">
        <v>0.58</v>
      </c>
      <c r="H58" s="147" t="n">
        <v>0.77</v>
      </c>
      <c r="I58" s="148" t="n">
        <v>0.89</v>
      </c>
      <c r="J58" s="149" t="n">
        <v>1</v>
      </c>
    </row>
    <row r="59">
      <c r="A59" t="s">
        <v>190</v>
      </c>
      <c r="B59" s="141" t="n">
        <v>10755</v>
      </c>
      <c r="C59" s="142" t="n">
        <v>0.01</v>
      </c>
      <c r="D59" s="143" t="n">
        <v>0.03</v>
      </c>
      <c r="E59" s="144" t="n">
        <v>0.13</v>
      </c>
      <c r="F59" s="145" t="n">
        <v>0.35</v>
      </c>
      <c r="G59" s="146" t="n">
        <v>0.57</v>
      </c>
      <c r="H59" s="147" t="n">
        <v>0.74</v>
      </c>
      <c r="I59" s="148" t="n">
        <v>0.86</v>
      </c>
      <c r="J59" s="149" t="n">
        <v>1</v>
      </c>
    </row>
    <row r="60">
      <c r="A60" t="s">
        <v>191</v>
      </c>
      <c r="B60" s="141" t="n">
        <v>9295</v>
      </c>
      <c r="C60" s="142" t="n">
        <v>0.01</v>
      </c>
      <c r="D60" s="143" t="n">
        <v>0.03</v>
      </c>
      <c r="E60" s="144" t="n">
        <v>0.14</v>
      </c>
      <c r="F60" s="145" t="n">
        <v>0.38</v>
      </c>
      <c r="G60" s="146" t="n">
        <v>0.61</v>
      </c>
      <c r="H60" s="147" t="n">
        <v>0.78</v>
      </c>
      <c r="I60" s="148" t="n">
        <v>0.88</v>
      </c>
      <c r="J60" s="149" t="n">
        <v>1</v>
      </c>
    </row>
    <row r="61">
      <c r="A61" t="s">
        <v>192</v>
      </c>
      <c r="B61" s="141" t="n">
        <v>11605</v>
      </c>
      <c r="C61" s="142" t="n">
        <v>0.01</v>
      </c>
      <c r="D61" s="143" t="n">
        <v>0.05</v>
      </c>
      <c r="E61" s="144" t="n">
        <v>0.14</v>
      </c>
      <c r="F61" s="145" t="n">
        <v>0.33</v>
      </c>
      <c r="G61" s="146" t="n">
        <v>0.57</v>
      </c>
      <c r="H61" s="147" t="n">
        <v>0.75</v>
      </c>
      <c r="I61" s="148" t="n">
        <v>0.87</v>
      </c>
      <c r="J61" s="149" t="n">
        <v>1</v>
      </c>
    </row>
    <row r="62">
      <c r="A62" t="s">
        <v>193</v>
      </c>
      <c r="B62" s="141" t="n">
        <v>10050</v>
      </c>
      <c r="C62" s="142" t="n">
        <v>0.01</v>
      </c>
      <c r="D62" s="143" t="n">
        <v>0.02</v>
      </c>
      <c r="E62" s="144" t="n">
        <v>0.13</v>
      </c>
      <c r="F62" s="145" t="n">
        <v>0.37</v>
      </c>
      <c r="G62" s="146" t="n">
        <v>0.64</v>
      </c>
      <c r="H62" s="147" t="n">
        <v>0.84</v>
      </c>
      <c r="I62" s="148" t="n">
        <v>0.92</v>
      </c>
      <c r="J62" s="149" t="n">
        <v>1</v>
      </c>
    </row>
    <row r="63">
      <c r="A63" t="s">
        <v>194</v>
      </c>
      <c r="B63" s="141" t="n">
        <v>10260</v>
      </c>
      <c r="C63" s="142" t="n">
        <v>0.01</v>
      </c>
      <c r="D63" s="143" t="n">
        <v>0.04</v>
      </c>
      <c r="E63" s="144" t="n">
        <v>0.19</v>
      </c>
      <c r="F63" s="145" t="n">
        <v>0.47</v>
      </c>
      <c r="G63" s="146" t="n">
        <v>0.68</v>
      </c>
      <c r="H63" s="147" t="n">
        <v>0.85</v>
      </c>
      <c r="I63" s="148" t="n">
        <v>0.93</v>
      </c>
      <c r="J63" s="149" t="n">
        <v>1</v>
      </c>
    </row>
    <row r="64">
      <c r="A64" t="s">
        <v>195</v>
      </c>
      <c r="B64" s="141" t="n">
        <v>13315</v>
      </c>
      <c r="C64" s="142" t="n">
        <v>0.02</v>
      </c>
      <c r="D64" s="143" t="n">
        <v>0.11</v>
      </c>
      <c r="E64" s="144" t="n">
        <v>0.31</v>
      </c>
      <c r="F64" s="145" t="n">
        <v>0.58</v>
      </c>
      <c r="G64" s="146" t="n">
        <v>0.76</v>
      </c>
      <c r="H64" s="147" t="n">
        <v>0.87</v>
      </c>
      <c r="I64" s="148" t="n">
        <v>0.93</v>
      </c>
      <c r="J64" s="149" t="n">
        <v>1</v>
      </c>
    </row>
    <row r="65">
      <c r="A65" t="s">
        <v>196</v>
      </c>
      <c r="B65" s="141" t="n">
        <v>9775</v>
      </c>
      <c r="C65" s="142" t="n">
        <v>0.01</v>
      </c>
      <c r="D65" s="143" t="n">
        <v>0.22</v>
      </c>
      <c r="E65" s="144" t="n">
        <v>0.46</v>
      </c>
      <c r="F65" s="145" t="n">
        <v>0.66</v>
      </c>
      <c r="G65" s="146" t="n">
        <v>0.8</v>
      </c>
      <c r="H65" s="147" t="n">
        <v>0.89</v>
      </c>
      <c r="I65" s="148" t="n">
        <v>0.93</v>
      </c>
      <c r="J65" s="149" t="n">
        <v>1</v>
      </c>
    </row>
    <row r="66">
      <c r="A66" t="s">
        <v>197</v>
      </c>
      <c r="B66" s="141" t="n">
        <v>11735</v>
      </c>
      <c r="C66" s="142" t="n">
        <v>0.05</v>
      </c>
      <c r="D66" s="143" t="n">
        <v>0.32</v>
      </c>
      <c r="E66" s="144" t="n">
        <v>0.51</v>
      </c>
      <c r="F66" s="145" t="n">
        <v>0.68</v>
      </c>
      <c r="G66" s="146" t="n">
        <v>0.81</v>
      </c>
      <c r="H66" s="147" t="n">
        <v>0.88</v>
      </c>
      <c r="I66" s="148" t="n">
        <v>0.92</v>
      </c>
      <c r="J66" s="149" t="n">
        <v>1</v>
      </c>
    </row>
    <row r="67">
      <c r="A67" t="s">
        <v>198</v>
      </c>
      <c r="B67" s="141" t="n">
        <v>10430</v>
      </c>
      <c r="C67" s="142" t="n">
        <v>0.11</v>
      </c>
      <c r="D67" s="143" t="n">
        <v>0.34</v>
      </c>
      <c r="E67" s="144" t="n">
        <v>0.57</v>
      </c>
      <c r="F67" s="145" t="n">
        <v>0.73</v>
      </c>
      <c r="G67" s="146" t="n">
        <v>0.82</v>
      </c>
      <c r="H67" s="147" t="n">
        <v>0.88</v>
      </c>
      <c r="I67" s="148" t="n">
        <v>0.91</v>
      </c>
      <c r="J67" s="149" t="n">
        <v>1</v>
      </c>
    </row>
    <row r="68">
      <c r="A68" t="s">
        <v>199</v>
      </c>
      <c r="B68" s="141" t="n">
        <v>8160</v>
      </c>
      <c r="C68" s="142" t="n">
        <v>0.13</v>
      </c>
      <c r="D68" s="143" t="n">
        <v>0.4</v>
      </c>
      <c r="E68" s="144" t="n">
        <v>0.6</v>
      </c>
      <c r="F68" s="145" t="n">
        <v>0.74</v>
      </c>
      <c r="G68" s="146" t="n">
        <v>0.82</v>
      </c>
      <c r="H68" s="147" t="n">
        <v>0.87</v>
      </c>
      <c r="I68" s="148" t="n">
        <v>0.9</v>
      </c>
      <c r="J68" s="149" t="n">
        <v>1</v>
      </c>
    </row>
    <row r="69">
      <c r="A69" t="s">
        <v>200</v>
      </c>
      <c r="B69" s="141" t="n">
        <v>7795</v>
      </c>
      <c r="C69" s="142" t="n">
        <v>0.13</v>
      </c>
      <c r="D69" s="143" t="n">
        <v>0.4</v>
      </c>
      <c r="E69" s="144" t="n">
        <v>0.63</v>
      </c>
      <c r="F69" s="145" t="n">
        <v>0.75</v>
      </c>
      <c r="G69" s="146" t="n">
        <v>0.83</v>
      </c>
      <c r="H69" s="147" t="n">
        <v>0.88</v>
      </c>
      <c r="I69" s="148" t="n">
        <v>0.9</v>
      </c>
      <c r="J69" s="149" t="n">
        <v>1</v>
      </c>
    </row>
    <row r="70">
      <c r="A70" s="28" t="s">
        <v>212</v>
      </c>
      <c r="B70" s="150" t="n">
        <v>5</v>
      </c>
      <c r="C70" s="151" t="n">
        <v>1</v>
      </c>
      <c r="D70" s="152" t="n">
        <v>1</v>
      </c>
      <c r="E70" s="153" t="n">
        <v>1</v>
      </c>
      <c r="F70" s="154" t="n">
        <v>1</v>
      </c>
      <c r="G70" s="155" t="n">
        <v>1</v>
      </c>
      <c r="H70" s="156" t="n">
        <v>1</v>
      </c>
      <c r="I70" s="157" t="n">
        <v>1</v>
      </c>
      <c r="J70" s="158" t="n">
        <v>1</v>
      </c>
    </row>
    <row r="71">
      <c r="A71" s="28" t="s">
        <v>213</v>
      </c>
      <c r="B71" s="150" t="n">
        <v>27735</v>
      </c>
      <c r="C71" s="151" t="n">
        <v>0.02</v>
      </c>
      <c r="D71" s="152" t="n">
        <v>0.12</v>
      </c>
      <c r="E71" s="153" t="n">
        <v>0.32</v>
      </c>
      <c r="F71" s="154" t="n">
        <v>0.58</v>
      </c>
      <c r="G71" s="155" t="n">
        <v>0.81</v>
      </c>
      <c r="H71" s="156" t="n">
        <v>0.94</v>
      </c>
      <c r="I71" s="157" t="n">
        <v>0.98</v>
      </c>
      <c r="J71" s="158" t="n">
        <v>1</v>
      </c>
    </row>
    <row r="72">
      <c r="A72" s="28" t="s">
        <v>214</v>
      </c>
      <c r="B72" s="150" t="n">
        <v>119020</v>
      </c>
      <c r="C72" s="151" t="n">
        <v>0.03</v>
      </c>
      <c r="D72" s="152" t="n">
        <v>0.14</v>
      </c>
      <c r="E72" s="153" t="n">
        <v>0.29</v>
      </c>
      <c r="F72" s="154" t="n">
        <v>0.5</v>
      </c>
      <c r="G72" s="155" t="n">
        <v>0.69</v>
      </c>
      <c r="H72" s="156" t="n">
        <v>0.83</v>
      </c>
      <c r="I72" s="157" t="n">
        <v>0.9</v>
      </c>
      <c r="J72" s="158" t="n">
        <v>1</v>
      </c>
    </row>
    <row r="73">
      <c r="A73" s="28" t="s">
        <v>215</v>
      </c>
      <c r="B73" s="150" t="n">
        <v>7795</v>
      </c>
      <c r="C73" s="151" t="n">
        <v>0.13</v>
      </c>
      <c r="D73" s="152" t="n">
        <v>0.4</v>
      </c>
      <c r="E73" s="153" t="n">
        <v>0.63</v>
      </c>
      <c r="F73" s="154" t="n">
        <v>0.75</v>
      </c>
      <c r="G73" s="155" t="n">
        <v>0.83</v>
      </c>
      <c r="H73" s="156" t="n">
        <v>0.88</v>
      </c>
      <c r="I73" s="157" t="n">
        <v>0.9</v>
      </c>
      <c r="J73" s="158" t="n">
        <v>1</v>
      </c>
    </row>
    <row r="74">
      <c r="A74" t="s">
        <v>35</v>
      </c>
      <c r="B74" t="s">
        <v>36</v>
      </c>
    </row>
    <row r="75">
      <c r="A75" t="s">
        <v>37</v>
      </c>
      <c r="B75" t="s">
        <v>38</v>
      </c>
    </row>
    <row r="76">
      <c r="A76" t="s">
        <v>53</v>
      </c>
      <c r="B76" t="s">
        <v>54</v>
      </c>
    </row>
    <row r="77">
      <c r="A77" t="s">
        <v>73</v>
      </c>
      <c r="B77" t="s">
        <v>74</v>
      </c>
    </row>
    <row r="78">
      <c r="A78" s="4" t="s">
        <v>75</v>
      </c>
      <c r="B78" t="s">
        <v>76</v>
      </c>
    </row>
    <row r="79">
      <c r="A79" s="4" t="s">
        <v>77</v>
      </c>
      <c r="B79" t="s">
        <v>78</v>
      </c>
    </row>
    <row r="80">
      <c r="A80" s="4" t="s">
        <v>79</v>
      </c>
      <c r="B80" t="s">
        <v>80</v>
      </c>
    </row>
    <row r="81">
      <c r="A81" s="4" t="s">
        <v>81</v>
      </c>
      <c r="B81" t="s">
        <v>82</v>
      </c>
    </row>
    <row r="82">
      <c r="A82" s="4" t="s">
        <v>83</v>
      </c>
      <c r="B82" t="s">
        <v>84</v>
      </c>
    </row>
    <row r="83">
      <c r="A83" s="4" t="s">
        <v>85</v>
      </c>
      <c r="B83" t="s">
        <v>86</v>
      </c>
    </row>
    <row r="84">
      <c r="A84" s="4" t="s">
        <v>87</v>
      </c>
      <c r="B84" t="s">
        <v>88</v>
      </c>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sheetData>
  <pageMargins left="0.7" right="0.7" top="0.75" bottom="0.75" header="0.3" footer="0.3"/>
  <pageSetup paperSize="9" orientation="portrait" horizontalDpi="300" verticalDpi="300" r:id="rId2"/>
  <tableParts count="2">
    <tablePart r:id="rId13"/>
    <tablePart r:id="rId14"/>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358</v>
      </c>
    </row>
    <row r="2">
      <c r="A2" t="s">
        <v>158</v>
      </c>
    </row>
    <row r="3">
      <c r="A3" t="s">
        <v>159</v>
      </c>
    </row>
    <row r="4">
      <c r="A4" t="s">
        <v>359</v>
      </c>
    </row>
    <row r="5">
      <c r="A5" t="s">
        <v>161</v>
      </c>
    </row>
    <row r="6">
      <c r="A6" s="5" t="s">
        <v>311</v>
      </c>
      <c r="B6" s="5" t="s">
        <v>167</v>
      </c>
      <c r="C6" s="5" t="s">
        <v>360</v>
      </c>
    </row>
    <row r="7">
      <c r="A7" s="28" t="s">
        <v>174</v>
      </c>
      <c r="B7" s="28" t="n">
        <v>4675</v>
      </c>
      <c r="C7" s="28" t="s">
        <v>325</v>
      </c>
    </row>
    <row r="8">
      <c r="A8" t="s">
        <v>361</v>
      </c>
      <c r="B8" t="n">
        <v>1405</v>
      </c>
      <c r="C8" t="s">
        <v>325</v>
      </c>
    </row>
    <row r="9">
      <c r="A9" t="s">
        <v>362</v>
      </c>
      <c r="B9" t="n">
        <v>3265</v>
      </c>
      <c r="C9" t="s">
        <v>325</v>
      </c>
    </row>
    <row r="10">
      <c r="A10" t="s">
        <v>323</v>
      </c>
      <c r="B10" t="n">
        <v>0.03</v>
      </c>
      <c r="C10" t="s">
        <v>324</v>
      </c>
    </row>
    <row r="11">
      <c r="A11" t="s">
        <v>363</v>
      </c>
      <c r="B11" t="n">
        <v>0.3</v>
      </c>
      <c r="C11" t="s">
        <v>324</v>
      </c>
    </row>
    <row r="12">
      <c r="A12" t="s">
        <v>364</v>
      </c>
      <c r="B12" t="n">
        <v>0.7</v>
      </c>
      <c r="C12" t="s">
        <v>324</v>
      </c>
    </row>
    <row r="13">
      <c r="A13" t="s">
        <v>175</v>
      </c>
      <c r="B13" t="n">
        <v>5</v>
      </c>
      <c r="C13" t="s">
        <v>365</v>
      </c>
    </row>
    <row r="14">
      <c r="A14" t="s">
        <v>176</v>
      </c>
      <c r="B14" t="n">
        <v>15</v>
      </c>
      <c r="C14" t="s">
        <v>366</v>
      </c>
    </row>
    <row r="15">
      <c r="A15" t="s">
        <v>177</v>
      </c>
      <c r="B15" t="n">
        <v>15</v>
      </c>
      <c r="C15" t="s">
        <v>367</v>
      </c>
    </row>
    <row r="16">
      <c r="A16" t="s">
        <v>178</v>
      </c>
      <c r="B16" t="n">
        <v>15</v>
      </c>
      <c r="C16" t="s">
        <v>367</v>
      </c>
    </row>
    <row r="17">
      <c r="A17" t="s">
        <v>179</v>
      </c>
      <c r="B17" t="n">
        <v>35</v>
      </c>
      <c r="C17" t="s">
        <v>367</v>
      </c>
    </row>
    <row r="18">
      <c r="A18" t="s">
        <v>180</v>
      </c>
      <c r="B18" t="n">
        <v>120</v>
      </c>
      <c r="C18" t="s">
        <v>367</v>
      </c>
    </row>
    <row r="19">
      <c r="A19" t="s">
        <v>181</v>
      </c>
      <c r="B19" t="n">
        <v>210</v>
      </c>
      <c r="C19" t="s">
        <v>325</v>
      </c>
    </row>
    <row r="20">
      <c r="A20" t="s">
        <v>182</v>
      </c>
      <c r="B20" t="n">
        <v>200</v>
      </c>
      <c r="C20" t="s">
        <v>367</v>
      </c>
    </row>
    <row r="21">
      <c r="A21" t="s">
        <v>183</v>
      </c>
      <c r="B21" t="n">
        <v>225</v>
      </c>
      <c r="C21" t="s">
        <v>367</v>
      </c>
    </row>
    <row r="22">
      <c r="A22" t="s">
        <v>184</v>
      </c>
      <c r="B22" t="n">
        <v>200</v>
      </c>
      <c r="C22" t="s">
        <v>325</v>
      </c>
    </row>
    <row r="23">
      <c r="A23" t="s">
        <v>185</v>
      </c>
      <c r="B23" t="n">
        <v>215</v>
      </c>
      <c r="C23" t="s">
        <v>325</v>
      </c>
    </row>
    <row r="24">
      <c r="A24" t="s">
        <v>186</v>
      </c>
      <c r="B24" t="n">
        <v>225</v>
      </c>
      <c r="C24" t="s">
        <v>325</v>
      </c>
    </row>
    <row r="25">
      <c r="A25" t="s">
        <v>187</v>
      </c>
      <c r="B25" t="n">
        <v>260</v>
      </c>
      <c r="C25" t="s">
        <v>325</v>
      </c>
    </row>
    <row r="26">
      <c r="A26" t="s">
        <v>188</v>
      </c>
      <c r="B26" t="n">
        <v>185</v>
      </c>
      <c r="C26" t="s">
        <v>325</v>
      </c>
    </row>
    <row r="27">
      <c r="A27" t="s">
        <v>189</v>
      </c>
      <c r="B27" t="n">
        <v>260</v>
      </c>
      <c r="C27" t="s">
        <v>325</v>
      </c>
    </row>
    <row r="28">
      <c r="A28" t="s">
        <v>190</v>
      </c>
      <c r="B28" t="n">
        <v>215</v>
      </c>
      <c r="C28" t="s">
        <v>366</v>
      </c>
    </row>
    <row r="29">
      <c r="A29" t="s">
        <v>191</v>
      </c>
      <c r="B29" t="n">
        <v>220</v>
      </c>
      <c r="C29" t="s">
        <v>367</v>
      </c>
    </row>
    <row r="30">
      <c r="A30" t="s">
        <v>192</v>
      </c>
      <c r="B30" t="n">
        <v>255</v>
      </c>
      <c r="C30" t="s">
        <v>325</v>
      </c>
    </row>
    <row r="31">
      <c r="A31" t="s">
        <v>193</v>
      </c>
      <c r="B31" t="n">
        <v>220</v>
      </c>
      <c r="C31" t="s">
        <v>325</v>
      </c>
    </row>
    <row r="32">
      <c r="A32" t="s">
        <v>194</v>
      </c>
      <c r="B32" t="n">
        <v>265</v>
      </c>
      <c r="C32" t="s">
        <v>366</v>
      </c>
    </row>
    <row r="33">
      <c r="A33" t="s">
        <v>195</v>
      </c>
      <c r="B33" t="n">
        <v>235</v>
      </c>
      <c r="C33" t="s">
        <v>366</v>
      </c>
    </row>
    <row r="34">
      <c r="A34" t="s">
        <v>196</v>
      </c>
      <c r="B34" t="n">
        <v>210</v>
      </c>
      <c r="C34" t="s">
        <v>367</v>
      </c>
    </row>
    <row r="35">
      <c r="A35" t="s">
        <v>197</v>
      </c>
      <c r="B35" t="n">
        <v>190</v>
      </c>
      <c r="C35" t="s">
        <v>325</v>
      </c>
    </row>
    <row r="36">
      <c r="A36" t="s">
        <v>198</v>
      </c>
      <c r="B36" t="n">
        <v>250</v>
      </c>
      <c r="C36" t="s">
        <v>366</v>
      </c>
    </row>
    <row r="37">
      <c r="A37" t="s">
        <v>199</v>
      </c>
      <c r="B37" t="n">
        <v>205</v>
      </c>
      <c r="C37" t="s">
        <v>367</v>
      </c>
    </row>
    <row r="38">
      <c r="A38" t="s">
        <v>200</v>
      </c>
      <c r="B38" t="n">
        <v>220</v>
      </c>
      <c r="C38" t="s">
        <v>367</v>
      </c>
    </row>
    <row r="39">
      <c r="A39" s="28" t="s">
        <v>212</v>
      </c>
      <c r="B39" s="28" t="n">
        <v>5</v>
      </c>
      <c r="C39" s="28" t="s">
        <v>365</v>
      </c>
    </row>
    <row r="40">
      <c r="A40" s="28" t="s">
        <v>213</v>
      </c>
      <c r="B40" s="28" t="n">
        <v>1735</v>
      </c>
      <c r="C40" s="28" t="s">
        <v>325</v>
      </c>
    </row>
    <row r="41">
      <c r="A41" s="28" t="s">
        <v>214</v>
      </c>
      <c r="B41" s="28" t="n">
        <v>2715</v>
      </c>
      <c r="C41" s="28" t="s">
        <v>325</v>
      </c>
    </row>
    <row r="42">
      <c r="A42" s="28" t="s">
        <v>215</v>
      </c>
      <c r="B42" s="28" t="n">
        <v>220</v>
      </c>
      <c r="C42" s="28" t="s">
        <v>367</v>
      </c>
    </row>
    <row r="43">
      <c r="A43" s="4" t="s">
        <v>35</v>
      </c>
      <c r="B43" t="s">
        <v>36</v>
      </c>
    </row>
    <row r="44">
      <c r="A44" s="4" t="s">
        <v>37</v>
      </c>
      <c r="B44" t="s">
        <v>38</v>
      </c>
    </row>
    <row r="45">
      <c r="A45" s="4" t="s">
        <v>53</v>
      </c>
      <c r="B45" t="s">
        <v>54</v>
      </c>
    </row>
    <row r="46">
      <c r="A46" s="4" t="s">
        <v>73</v>
      </c>
      <c r="B46" t="s">
        <v>74</v>
      </c>
    </row>
    <row r="47">
      <c r="A47" s="4" t="s">
        <v>75</v>
      </c>
      <c r="B47" t="s">
        <v>76</v>
      </c>
    </row>
    <row r="48">
      <c r="A48" t="s">
        <v>83</v>
      </c>
      <c r="B48" t="s">
        <v>84</v>
      </c>
    </row>
    <row r="49">
      <c r="A49" t="s">
        <v>85</v>
      </c>
      <c r="B49" t="s">
        <v>86</v>
      </c>
    </row>
    <row r="50">
      <c r="A50" t="s">
        <v>87</v>
      </c>
      <c r="B50" t="s">
        <v>88</v>
      </c>
    </row>
    <row r="51">
      <c r="A51" t="s">
        <v>143</v>
      </c>
      <c r="B51" t="s">
        <v>144</v>
      </c>
    </row>
    <row r="52">
      <c r="A52" t="s">
        <v>145</v>
      </c>
      <c r="B52" t="s">
        <v>146</v>
      </c>
    </row>
    <row r="53">
      <c r="A53" t="s">
        <v>147</v>
      </c>
      <c r="B53" t="s">
        <v>148</v>
      </c>
    </row>
  </sheetData>
  <pageMargins left="0.7" right="0.7" top="0.75" bottom="0.75" header="0.3" footer="0.3"/>
  <pageSetup paperSize="9" orientation="portrait" horizontalDpi="300" verticalDpi="300" r:id="rId2"/>
  <tableParts count="1">
    <tablePart r:id="rId1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s>
  <sheetData>
    <row r="1">
      <c r="A1" s="1" t="s">
        <v>368</v>
      </c>
    </row>
    <row r="2">
      <c r="A2" t="s">
        <v>158</v>
      </c>
    </row>
    <row r="3">
      <c r="A3" t="s">
        <v>159</v>
      </c>
    </row>
    <row r="4">
      <c r="A4" t="s">
        <v>369</v>
      </c>
    </row>
    <row r="5">
      <c r="A5" t="s">
        <v>161</v>
      </c>
    </row>
    <row r="6">
      <c r="A6" s="5" t="s">
        <v>370</v>
      </c>
      <c r="B6" s="5" t="s">
        <v>162</v>
      </c>
      <c r="C6" s="5" t="s">
        <v>371</v>
      </c>
      <c r="D6" s="5" t="s">
        <v>372</v>
      </c>
      <c r="E6" s="5" t="s">
        <v>373</v>
      </c>
      <c r="F6" s="5" t="s">
        <v>374</v>
      </c>
      <c r="G6" s="5" t="s">
        <v>375</v>
      </c>
      <c r="H6" s="5" t="s">
        <v>376</v>
      </c>
      <c r="I6" s="5" t="s">
        <v>377</v>
      </c>
      <c r="J6" s="5" t="s">
        <v>378</v>
      </c>
      <c r="K6" s="5" t="s">
        <v>379</v>
      </c>
      <c r="L6" s="5" t="s">
        <v>380</v>
      </c>
    </row>
    <row r="7">
      <c r="A7" t="s">
        <v>381</v>
      </c>
      <c r="B7" t="s">
        <v>174</v>
      </c>
      <c r="C7" s="159" t="n">
        <v>5096785</v>
      </c>
      <c r="D7" s="160" t="n">
        <v>2837190</v>
      </c>
      <c r="E7" s="161" t="n">
        <v>2259600</v>
      </c>
      <c r="F7" s="162" t="n">
        <v>1085633370</v>
      </c>
      <c r="G7" s="163" t="n">
        <v>762413870</v>
      </c>
      <c r="H7" s="164" t="n">
        <v>323219500</v>
      </c>
      <c r="I7" s="165" t="n">
        <v>0.7</v>
      </c>
      <c r="J7" s="166" t="n">
        <v>0.3</v>
      </c>
      <c r="K7" s="167" t="n">
        <v>178480</v>
      </c>
      <c r="L7" s="168" t="n">
        <v>37326720</v>
      </c>
    </row>
    <row r="8">
      <c r="A8" t="s">
        <v>381</v>
      </c>
      <c r="B8" t="s">
        <v>175</v>
      </c>
      <c r="C8" s="159" t="n">
        <v>0</v>
      </c>
      <c r="D8" s="160" t="n">
        <v>0</v>
      </c>
      <c r="E8" s="161" t="n">
        <v>0</v>
      </c>
      <c r="F8" s="162" t="n">
        <v>0</v>
      </c>
      <c r="G8" s="163" t="n">
        <v>0</v>
      </c>
      <c r="H8" s="164" t="n">
        <v>0</v>
      </c>
      <c r="I8" s="165" t="n">
        <v>0</v>
      </c>
      <c r="J8" s="166" t="n">
        <v>0</v>
      </c>
      <c r="K8" s="167" t="n">
        <v>0</v>
      </c>
      <c r="L8" s="168" t="n">
        <v>0</v>
      </c>
    </row>
    <row r="9">
      <c r="A9" t="s">
        <v>381</v>
      </c>
      <c r="B9" t="s">
        <v>176</v>
      </c>
      <c r="C9" s="159" t="n">
        <v>180</v>
      </c>
      <c r="D9" s="160" t="n">
        <v>90</v>
      </c>
      <c r="E9" s="161" t="n">
        <v>90</v>
      </c>
      <c r="F9" s="162" t="n">
        <v>12390</v>
      </c>
      <c r="G9" s="163" t="n">
        <v>7350</v>
      </c>
      <c r="H9" s="164" t="n">
        <v>5040</v>
      </c>
      <c r="I9" s="165" t="n">
        <v>0.59</v>
      </c>
      <c r="J9" s="166" t="n">
        <v>0.41</v>
      </c>
      <c r="K9" s="167" t="n">
        <v>0</v>
      </c>
      <c r="L9" s="168" t="n">
        <v>0</v>
      </c>
    </row>
    <row r="10">
      <c r="A10" t="s">
        <v>381</v>
      </c>
      <c r="B10" t="s">
        <v>177</v>
      </c>
      <c r="C10" s="159" t="n">
        <v>470</v>
      </c>
      <c r="D10" s="160" t="n">
        <v>240</v>
      </c>
      <c r="E10" s="161" t="n">
        <v>230</v>
      </c>
      <c r="F10" s="162" t="n">
        <v>53470</v>
      </c>
      <c r="G10" s="163" t="n">
        <v>33890</v>
      </c>
      <c r="H10" s="164" t="n">
        <v>19580</v>
      </c>
      <c r="I10" s="165" t="n">
        <v>0.63</v>
      </c>
      <c r="J10" s="166" t="n">
        <v>0.37</v>
      </c>
      <c r="K10" s="167" t="n">
        <v>0</v>
      </c>
      <c r="L10" s="168" t="n">
        <v>0</v>
      </c>
    </row>
    <row r="11">
      <c r="A11" t="s">
        <v>381</v>
      </c>
      <c r="B11" t="s">
        <v>178</v>
      </c>
      <c r="C11" s="159" t="n">
        <v>1080</v>
      </c>
      <c r="D11" s="160" t="n">
        <v>565</v>
      </c>
      <c r="E11" s="161" t="n">
        <v>515</v>
      </c>
      <c r="F11" s="162" t="n">
        <v>172100</v>
      </c>
      <c r="G11" s="163" t="n">
        <v>111760</v>
      </c>
      <c r="H11" s="164" t="n">
        <v>60340</v>
      </c>
      <c r="I11" s="165" t="n">
        <v>0.65</v>
      </c>
      <c r="J11" s="166" t="n">
        <v>0.35</v>
      </c>
      <c r="K11" s="167" t="n">
        <v>0</v>
      </c>
      <c r="L11" s="168" t="n">
        <v>260</v>
      </c>
    </row>
    <row r="12">
      <c r="A12" t="s">
        <v>381</v>
      </c>
      <c r="B12" t="s">
        <v>179</v>
      </c>
      <c r="C12" s="159" t="n">
        <v>2365</v>
      </c>
      <c r="D12" s="160" t="n">
        <v>1260</v>
      </c>
      <c r="E12" s="161" t="n">
        <v>1105</v>
      </c>
      <c r="F12" s="162" t="n">
        <v>431670</v>
      </c>
      <c r="G12" s="163" t="n">
        <v>289150</v>
      </c>
      <c r="H12" s="164" t="n">
        <v>142510</v>
      </c>
      <c r="I12" s="165" t="n">
        <v>0.67</v>
      </c>
      <c r="J12" s="166" t="n">
        <v>0.33</v>
      </c>
      <c r="K12" s="167" t="s">
        <v>216</v>
      </c>
      <c r="L12" s="168" t="s">
        <v>216</v>
      </c>
    </row>
    <row r="13">
      <c r="A13" t="s">
        <v>381</v>
      </c>
      <c r="B13" t="s">
        <v>180</v>
      </c>
      <c r="C13" s="159" t="n">
        <v>5610</v>
      </c>
      <c r="D13" s="160" t="n">
        <v>2985</v>
      </c>
      <c r="E13" s="161" t="n">
        <v>2625</v>
      </c>
      <c r="F13" s="162" t="n">
        <v>1044120</v>
      </c>
      <c r="G13" s="163" t="n">
        <v>692250</v>
      </c>
      <c r="H13" s="164" t="n">
        <v>351870</v>
      </c>
      <c r="I13" s="165" t="n">
        <v>0.66</v>
      </c>
      <c r="J13" s="166" t="n">
        <v>0.34</v>
      </c>
      <c r="K13" s="167" t="s">
        <v>216</v>
      </c>
      <c r="L13" s="168" t="s">
        <v>216</v>
      </c>
    </row>
    <row r="14">
      <c r="A14" t="s">
        <v>381</v>
      </c>
      <c r="B14" t="s">
        <v>181</v>
      </c>
      <c r="C14" s="159" t="n">
        <v>10975</v>
      </c>
      <c r="D14" s="160" t="n">
        <v>5755</v>
      </c>
      <c r="E14" s="161" t="n">
        <v>5215</v>
      </c>
      <c r="F14" s="162" t="n">
        <v>1853550</v>
      </c>
      <c r="G14" s="163" t="n">
        <v>1228340</v>
      </c>
      <c r="H14" s="164" t="n">
        <v>625210</v>
      </c>
      <c r="I14" s="165" t="n">
        <v>0.66</v>
      </c>
      <c r="J14" s="166" t="n">
        <v>0.34</v>
      </c>
      <c r="K14" s="167" t="n">
        <v>165</v>
      </c>
      <c r="L14" s="168" t="n">
        <v>11030</v>
      </c>
    </row>
    <row r="15">
      <c r="A15" t="s">
        <v>381</v>
      </c>
      <c r="B15" t="s">
        <v>182</v>
      </c>
      <c r="C15" s="159" t="n">
        <v>17285</v>
      </c>
      <c r="D15" s="160" t="n">
        <v>9090</v>
      </c>
      <c r="E15" s="161" t="n">
        <v>8195</v>
      </c>
      <c r="F15" s="162" t="n">
        <v>3021500</v>
      </c>
      <c r="G15" s="163" t="n">
        <v>2018360</v>
      </c>
      <c r="H15" s="164" t="n">
        <v>1003150</v>
      </c>
      <c r="I15" s="165" t="n">
        <v>0.67</v>
      </c>
      <c r="J15" s="166" t="n">
        <v>0.33</v>
      </c>
      <c r="K15" s="167" t="n">
        <v>240</v>
      </c>
      <c r="L15" s="168" t="n">
        <v>16900</v>
      </c>
    </row>
    <row r="16">
      <c r="A16" t="s">
        <v>381</v>
      </c>
      <c r="B16" t="s">
        <v>183</v>
      </c>
      <c r="C16" s="159" t="n">
        <v>30405</v>
      </c>
      <c r="D16" s="160" t="n">
        <v>16095</v>
      </c>
      <c r="E16" s="161" t="n">
        <v>14315</v>
      </c>
      <c r="F16" s="162" t="n">
        <v>5614380</v>
      </c>
      <c r="G16" s="163" t="n">
        <v>3741420</v>
      </c>
      <c r="H16" s="164" t="n">
        <v>1872960</v>
      </c>
      <c r="I16" s="165" t="n">
        <v>0.67</v>
      </c>
      <c r="J16" s="166" t="n">
        <v>0.33</v>
      </c>
      <c r="K16" s="167" t="n">
        <v>355</v>
      </c>
      <c r="L16" s="168" t="n">
        <v>27900</v>
      </c>
    </row>
    <row r="17">
      <c r="A17" t="s">
        <v>381</v>
      </c>
      <c r="B17" t="s">
        <v>184</v>
      </c>
      <c r="C17" s="159" t="n">
        <v>45600</v>
      </c>
      <c r="D17" s="160" t="n">
        <v>24080</v>
      </c>
      <c r="E17" s="161" t="n">
        <v>21515</v>
      </c>
      <c r="F17" s="162" t="n">
        <v>8420160</v>
      </c>
      <c r="G17" s="163" t="n">
        <v>5627520</v>
      </c>
      <c r="H17" s="164" t="n">
        <v>2792640</v>
      </c>
      <c r="I17" s="165" t="n">
        <v>0.67</v>
      </c>
      <c r="J17" s="166" t="n">
        <v>0.33</v>
      </c>
      <c r="K17" s="167" t="n">
        <v>610</v>
      </c>
      <c r="L17" s="168" t="n">
        <v>60210</v>
      </c>
    </row>
    <row r="18">
      <c r="A18" t="s">
        <v>381</v>
      </c>
      <c r="B18" t="s">
        <v>185</v>
      </c>
      <c r="C18" s="159" t="n">
        <v>64415</v>
      </c>
      <c r="D18" s="160" t="n">
        <v>34710</v>
      </c>
      <c r="E18" s="161" t="n">
        <v>29705</v>
      </c>
      <c r="F18" s="162" t="n">
        <v>12776580</v>
      </c>
      <c r="G18" s="163" t="n">
        <v>8671660</v>
      </c>
      <c r="H18" s="164" t="n">
        <v>4104910</v>
      </c>
      <c r="I18" s="165" t="n">
        <v>0.68</v>
      </c>
      <c r="J18" s="166" t="n">
        <v>0.32</v>
      </c>
      <c r="K18" s="167" t="n">
        <v>930</v>
      </c>
      <c r="L18" s="168" t="n">
        <v>156470</v>
      </c>
    </row>
    <row r="19">
      <c r="A19" t="s">
        <v>381</v>
      </c>
      <c r="B19" t="s">
        <v>186</v>
      </c>
      <c r="C19" s="159" t="n">
        <v>89170</v>
      </c>
      <c r="D19" s="160" t="n">
        <v>48685</v>
      </c>
      <c r="E19" s="161" t="n">
        <v>40485</v>
      </c>
      <c r="F19" s="162" t="n">
        <v>18347750</v>
      </c>
      <c r="G19" s="163" t="n">
        <v>12602360</v>
      </c>
      <c r="H19" s="164" t="n">
        <v>5745390</v>
      </c>
      <c r="I19" s="165" t="n">
        <v>0.69</v>
      </c>
      <c r="J19" s="166" t="n">
        <v>0.31</v>
      </c>
      <c r="K19" s="167" t="n">
        <v>1585</v>
      </c>
      <c r="L19" s="168" t="n">
        <v>292970</v>
      </c>
    </row>
    <row r="20">
      <c r="A20" t="s">
        <v>381</v>
      </c>
      <c r="B20" t="s">
        <v>187</v>
      </c>
      <c r="C20" s="159" t="n">
        <v>133470</v>
      </c>
      <c r="D20" s="160" t="n">
        <v>73585</v>
      </c>
      <c r="E20" s="161" t="n">
        <v>59885</v>
      </c>
      <c r="F20" s="162" t="n">
        <v>27727490</v>
      </c>
      <c r="G20" s="163" t="n">
        <v>19191000</v>
      </c>
      <c r="H20" s="164" t="n">
        <v>8536490</v>
      </c>
      <c r="I20" s="165" t="n">
        <v>0.69</v>
      </c>
      <c r="J20" s="166" t="n">
        <v>0.31</v>
      </c>
      <c r="K20" s="167" t="n">
        <v>2465</v>
      </c>
      <c r="L20" s="168" t="n">
        <v>481690</v>
      </c>
    </row>
    <row r="21">
      <c r="A21" t="s">
        <v>381</v>
      </c>
      <c r="B21" t="s">
        <v>188</v>
      </c>
      <c r="C21" s="159" t="n">
        <v>201455</v>
      </c>
      <c r="D21" s="160" t="n">
        <v>112615</v>
      </c>
      <c r="E21" s="161" t="n">
        <v>88840</v>
      </c>
      <c r="F21" s="162" t="n">
        <v>30349880</v>
      </c>
      <c r="G21" s="163" t="n">
        <v>21153610</v>
      </c>
      <c r="H21" s="164" t="n">
        <v>9196270</v>
      </c>
      <c r="I21" s="165" t="n">
        <v>0.7</v>
      </c>
      <c r="J21" s="166" t="n">
        <v>0.3</v>
      </c>
      <c r="K21" s="167" t="n">
        <v>4990</v>
      </c>
      <c r="L21" s="168" t="n">
        <v>664530</v>
      </c>
    </row>
    <row r="22">
      <c r="A22" t="s">
        <v>381</v>
      </c>
      <c r="B22" t="s">
        <v>189</v>
      </c>
      <c r="C22" s="159" t="n">
        <v>205110</v>
      </c>
      <c r="D22" s="160" t="n">
        <v>115195</v>
      </c>
      <c r="E22" s="161" t="n">
        <v>89915</v>
      </c>
      <c r="F22" s="162" t="n">
        <v>41090820</v>
      </c>
      <c r="G22" s="163" t="n">
        <v>28898270</v>
      </c>
      <c r="H22" s="164" t="n">
        <v>12192550</v>
      </c>
      <c r="I22" s="165" t="n">
        <v>0.7</v>
      </c>
      <c r="J22" s="166" t="n">
        <v>0.3</v>
      </c>
      <c r="K22" s="167" t="n">
        <v>4670</v>
      </c>
      <c r="L22" s="168" t="n">
        <v>939720</v>
      </c>
    </row>
    <row r="23">
      <c r="A23" t="s">
        <v>381</v>
      </c>
      <c r="B23" t="s">
        <v>190</v>
      </c>
      <c r="C23" s="159" t="n">
        <v>225720</v>
      </c>
      <c r="D23" s="160" t="n">
        <v>127255</v>
      </c>
      <c r="E23" s="161" t="n">
        <v>98465</v>
      </c>
      <c r="F23" s="162" t="n">
        <v>49826580</v>
      </c>
      <c r="G23" s="163" t="n">
        <v>35229520</v>
      </c>
      <c r="H23" s="164" t="n">
        <v>14597060</v>
      </c>
      <c r="I23" s="165" t="n">
        <v>0.71</v>
      </c>
      <c r="J23" s="166" t="n">
        <v>0.29</v>
      </c>
      <c r="K23" s="167" t="n">
        <v>5250</v>
      </c>
      <c r="L23" s="168" t="n">
        <v>1190410</v>
      </c>
    </row>
    <row r="24">
      <c r="A24" t="s">
        <v>381</v>
      </c>
      <c r="B24" t="s">
        <v>191</v>
      </c>
      <c r="C24" s="159" t="n">
        <v>241090</v>
      </c>
      <c r="D24" s="160" t="n">
        <v>135640</v>
      </c>
      <c r="E24" s="161" t="n">
        <v>105450</v>
      </c>
      <c r="F24" s="162" t="n">
        <v>54095130</v>
      </c>
      <c r="G24" s="163" t="n">
        <v>38231100</v>
      </c>
      <c r="H24" s="164" t="n">
        <v>15864030</v>
      </c>
      <c r="I24" s="165" t="n">
        <v>0.71</v>
      </c>
      <c r="J24" s="166" t="n">
        <v>0.29</v>
      </c>
      <c r="K24" s="167" t="n">
        <v>6260</v>
      </c>
      <c r="L24" s="168" t="n">
        <v>1417570</v>
      </c>
    </row>
    <row r="25">
      <c r="A25" t="s">
        <v>381</v>
      </c>
      <c r="B25" t="s">
        <v>192</v>
      </c>
      <c r="C25" s="159" t="n">
        <v>288200</v>
      </c>
      <c r="D25" s="160" t="n">
        <v>163345</v>
      </c>
      <c r="E25" s="161" t="n">
        <v>124855</v>
      </c>
      <c r="F25" s="162" t="n">
        <v>65698540</v>
      </c>
      <c r="G25" s="163" t="n">
        <v>46627800</v>
      </c>
      <c r="H25" s="164" t="n">
        <v>19070740</v>
      </c>
      <c r="I25" s="165" t="n">
        <v>0.71</v>
      </c>
      <c r="J25" s="166" t="n">
        <v>0.29</v>
      </c>
      <c r="K25" s="167" t="n">
        <v>7870</v>
      </c>
      <c r="L25" s="168" t="n">
        <v>1800930</v>
      </c>
    </row>
    <row r="26">
      <c r="A26" t="s">
        <v>381</v>
      </c>
      <c r="B26" t="s">
        <v>193</v>
      </c>
      <c r="C26" s="159" t="n">
        <v>286905</v>
      </c>
      <c r="D26" s="160" t="n">
        <v>163135</v>
      </c>
      <c r="E26" s="161" t="n">
        <v>123770</v>
      </c>
      <c r="F26" s="162" t="n">
        <v>66422960</v>
      </c>
      <c r="G26" s="163" t="n">
        <v>47337570</v>
      </c>
      <c r="H26" s="164" t="n">
        <v>19085390</v>
      </c>
      <c r="I26" s="165" t="n">
        <v>0.71</v>
      </c>
      <c r="J26" s="166" t="n">
        <v>0.29</v>
      </c>
      <c r="K26" s="167" t="n">
        <v>8055</v>
      </c>
      <c r="L26" s="168" t="n">
        <v>1845510</v>
      </c>
    </row>
    <row r="27">
      <c r="A27" t="s">
        <v>381</v>
      </c>
      <c r="B27" t="s">
        <v>194</v>
      </c>
      <c r="C27" s="159" t="n">
        <v>321845</v>
      </c>
      <c r="D27" s="160" t="n">
        <v>180570</v>
      </c>
      <c r="E27" s="161" t="n">
        <v>141275</v>
      </c>
      <c r="F27" s="162" t="n">
        <v>75277150</v>
      </c>
      <c r="G27" s="163" t="n">
        <v>53299400</v>
      </c>
      <c r="H27" s="164" t="n">
        <v>21977740</v>
      </c>
      <c r="I27" s="165" t="n">
        <v>0.71</v>
      </c>
      <c r="J27" s="166" t="n">
        <v>0.29</v>
      </c>
      <c r="K27" s="167" t="n">
        <v>10170</v>
      </c>
      <c r="L27" s="168" t="n">
        <v>2343740</v>
      </c>
    </row>
    <row r="28">
      <c r="A28" t="s">
        <v>381</v>
      </c>
      <c r="B28" t="s">
        <v>195</v>
      </c>
      <c r="C28" s="159" t="n">
        <v>365015</v>
      </c>
      <c r="D28" s="160" t="n">
        <v>205085</v>
      </c>
      <c r="E28" s="161" t="n">
        <v>159935</v>
      </c>
      <c r="F28" s="162" t="n">
        <v>85821400</v>
      </c>
      <c r="G28" s="163" t="n">
        <v>60809940</v>
      </c>
      <c r="H28" s="164" t="n">
        <v>25011450</v>
      </c>
      <c r="I28" s="165" t="n">
        <v>0.71</v>
      </c>
      <c r="J28" s="166" t="n">
        <v>0.29</v>
      </c>
      <c r="K28" s="167" t="n">
        <v>11790</v>
      </c>
      <c r="L28" s="168" t="n">
        <v>2733290</v>
      </c>
    </row>
    <row r="29">
      <c r="A29" t="s">
        <v>381</v>
      </c>
      <c r="B29" t="s">
        <v>196</v>
      </c>
      <c r="C29" s="159" t="n">
        <v>413440</v>
      </c>
      <c r="D29" s="160" t="n">
        <v>231095</v>
      </c>
      <c r="E29" s="161" t="n">
        <v>182345</v>
      </c>
      <c r="F29" s="162" t="n">
        <v>97855140</v>
      </c>
      <c r="G29" s="163" t="n">
        <v>69199610</v>
      </c>
      <c r="H29" s="164" t="n">
        <v>28655530</v>
      </c>
      <c r="I29" s="165" t="n">
        <v>0.71</v>
      </c>
      <c r="J29" s="166" t="n">
        <v>0.29</v>
      </c>
      <c r="K29" s="167" t="n">
        <v>15105</v>
      </c>
      <c r="L29" s="168" t="n">
        <v>3542430</v>
      </c>
    </row>
    <row r="30">
      <c r="A30" t="s">
        <v>381</v>
      </c>
      <c r="B30" t="s">
        <v>197</v>
      </c>
      <c r="C30" s="159" t="n">
        <v>370285</v>
      </c>
      <c r="D30" s="160" t="n">
        <v>206685</v>
      </c>
      <c r="E30" s="161" t="n">
        <v>163600</v>
      </c>
      <c r="F30" s="162" t="n">
        <v>88027090</v>
      </c>
      <c r="G30" s="163" t="n">
        <v>62097450</v>
      </c>
      <c r="H30" s="164" t="n">
        <v>25929630</v>
      </c>
      <c r="I30" s="165" t="n">
        <v>0.71</v>
      </c>
      <c r="J30" s="166" t="n">
        <v>0.29</v>
      </c>
      <c r="K30" s="167" t="n">
        <v>13930</v>
      </c>
      <c r="L30" s="168" t="n">
        <v>3319740</v>
      </c>
    </row>
    <row r="31">
      <c r="A31" t="s">
        <v>381</v>
      </c>
      <c r="B31" t="s">
        <v>198</v>
      </c>
      <c r="C31" s="159" t="n">
        <v>445915</v>
      </c>
      <c r="D31" s="160" t="n">
        <v>246685</v>
      </c>
      <c r="E31" s="161" t="n">
        <v>199230</v>
      </c>
      <c r="F31" s="162" t="n">
        <v>106044680</v>
      </c>
      <c r="G31" s="163" t="n">
        <v>74446140</v>
      </c>
      <c r="H31" s="164" t="n">
        <v>31598540</v>
      </c>
      <c r="I31" s="165" t="n">
        <v>0.7</v>
      </c>
      <c r="J31" s="166" t="n">
        <v>0.3</v>
      </c>
      <c r="K31" s="167" t="n">
        <v>18065</v>
      </c>
      <c r="L31" s="168" t="n">
        <v>4347310</v>
      </c>
    </row>
    <row r="32">
      <c r="A32" t="s">
        <v>381</v>
      </c>
      <c r="B32" t="s">
        <v>199</v>
      </c>
      <c r="C32" s="159" t="n">
        <v>493365</v>
      </c>
      <c r="D32" s="160" t="n">
        <v>270345</v>
      </c>
      <c r="E32" s="161" t="n">
        <v>223020</v>
      </c>
      <c r="F32" s="162" t="n">
        <v>118481960</v>
      </c>
      <c r="G32" s="163" t="n">
        <v>82651180</v>
      </c>
      <c r="H32" s="164" t="n">
        <v>35830770</v>
      </c>
      <c r="I32" s="165" t="n">
        <v>0.7</v>
      </c>
      <c r="J32" s="166" t="n">
        <v>0.3</v>
      </c>
      <c r="K32" s="167" t="n">
        <v>22730</v>
      </c>
      <c r="L32" s="168" t="n">
        <v>5579470</v>
      </c>
    </row>
    <row r="33">
      <c r="A33" t="s">
        <v>381</v>
      </c>
      <c r="B33" t="s">
        <v>200</v>
      </c>
      <c r="C33" s="159" t="n">
        <v>837425</v>
      </c>
      <c r="D33" s="160" t="n">
        <v>462410</v>
      </c>
      <c r="E33" s="161" t="n">
        <v>375015</v>
      </c>
      <c r="F33" s="162" t="n">
        <v>127166880</v>
      </c>
      <c r="G33" s="163" t="n">
        <v>88217220</v>
      </c>
      <c r="H33" s="164" t="n">
        <v>38949670</v>
      </c>
      <c r="I33" s="165" t="n">
        <v>0.69</v>
      </c>
      <c r="J33" s="166" t="n">
        <v>0.31</v>
      </c>
      <c r="K33" s="167" t="n">
        <v>43235</v>
      </c>
      <c r="L33" s="168" t="n">
        <v>6552920</v>
      </c>
    </row>
    <row r="34">
      <c r="A34" t="s">
        <v>382</v>
      </c>
      <c r="B34" t="s">
        <v>174</v>
      </c>
      <c r="C34" s="159" t="n">
        <v>2820755</v>
      </c>
      <c r="D34" s="160" t="n">
        <v>1603660</v>
      </c>
      <c r="E34" s="161" t="n">
        <v>1217095</v>
      </c>
      <c r="F34" s="162" t="n">
        <v>602867980</v>
      </c>
      <c r="G34" s="163" t="n">
        <v>427611410</v>
      </c>
      <c r="H34" s="164" t="n">
        <v>175256570</v>
      </c>
      <c r="I34" s="165" t="n">
        <v>0.71</v>
      </c>
      <c r="J34" s="166" t="n">
        <v>0.29</v>
      </c>
      <c r="K34" s="167" t="n">
        <v>46060</v>
      </c>
      <c r="L34" s="168" t="n">
        <v>9074370</v>
      </c>
    </row>
    <row r="35">
      <c r="A35" t="s">
        <v>382</v>
      </c>
      <c r="B35" t="s">
        <v>175</v>
      </c>
      <c r="C35" s="159" t="n">
        <v>0</v>
      </c>
      <c r="D35" s="160" t="n">
        <v>0</v>
      </c>
      <c r="E35" s="161" t="n">
        <v>0</v>
      </c>
      <c r="F35" s="162" t="n">
        <v>0</v>
      </c>
      <c r="G35" s="163" t="n">
        <v>0</v>
      </c>
      <c r="H35" s="164" t="n">
        <v>0</v>
      </c>
      <c r="I35" s="165" t="n">
        <v>0</v>
      </c>
      <c r="J35" s="166" t="n">
        <v>0</v>
      </c>
      <c r="K35" s="167" t="n">
        <v>0</v>
      </c>
      <c r="L35" s="168" t="n">
        <v>0</v>
      </c>
    </row>
    <row r="36">
      <c r="A36" t="s">
        <v>382</v>
      </c>
      <c r="B36" t="s">
        <v>176</v>
      </c>
      <c r="C36" s="159" t="n">
        <v>180</v>
      </c>
      <c r="D36" s="160" t="n">
        <v>90</v>
      </c>
      <c r="E36" s="161" t="n">
        <v>90</v>
      </c>
      <c r="F36" s="162" t="n">
        <v>12390</v>
      </c>
      <c r="G36" s="163" t="n">
        <v>7350</v>
      </c>
      <c r="H36" s="164" t="n">
        <v>5040</v>
      </c>
      <c r="I36" s="165" t="n">
        <v>0.59</v>
      </c>
      <c r="J36" s="166" t="n">
        <v>0.41</v>
      </c>
      <c r="K36" s="167" t="n">
        <v>0</v>
      </c>
      <c r="L36" s="168" t="n">
        <v>0</v>
      </c>
    </row>
    <row r="37">
      <c r="A37" t="s">
        <v>382</v>
      </c>
      <c r="B37" t="s">
        <v>177</v>
      </c>
      <c r="C37" s="159" t="n">
        <v>470</v>
      </c>
      <c r="D37" s="160" t="n">
        <v>240</v>
      </c>
      <c r="E37" s="161" t="n">
        <v>230</v>
      </c>
      <c r="F37" s="162" t="n">
        <v>53470</v>
      </c>
      <c r="G37" s="163" t="n">
        <v>33890</v>
      </c>
      <c r="H37" s="164" t="n">
        <v>19580</v>
      </c>
      <c r="I37" s="165" t="n">
        <v>0.63</v>
      </c>
      <c r="J37" s="166" t="n">
        <v>0.37</v>
      </c>
      <c r="K37" s="167" t="n">
        <v>0</v>
      </c>
      <c r="L37" s="168" t="n">
        <v>0</v>
      </c>
    </row>
    <row r="38">
      <c r="A38" t="s">
        <v>382</v>
      </c>
      <c r="B38" t="s">
        <v>178</v>
      </c>
      <c r="C38" s="159" t="n">
        <v>1080</v>
      </c>
      <c r="D38" s="160" t="n">
        <v>565</v>
      </c>
      <c r="E38" s="161" t="n">
        <v>515</v>
      </c>
      <c r="F38" s="162" t="n">
        <v>172100</v>
      </c>
      <c r="G38" s="163" t="n">
        <v>111760</v>
      </c>
      <c r="H38" s="164" t="n">
        <v>60340</v>
      </c>
      <c r="I38" s="165" t="n">
        <v>0.65</v>
      </c>
      <c r="J38" s="166" t="n">
        <v>0.35</v>
      </c>
      <c r="K38" s="167" t="s">
        <v>216</v>
      </c>
      <c r="L38" s="168" t="s">
        <v>216</v>
      </c>
    </row>
    <row r="39">
      <c r="A39" t="s">
        <v>382</v>
      </c>
      <c r="B39" t="s">
        <v>179</v>
      </c>
      <c r="C39" s="159" t="n">
        <v>2360</v>
      </c>
      <c r="D39" s="160" t="n">
        <v>1255</v>
      </c>
      <c r="E39" s="161" t="n">
        <v>1105</v>
      </c>
      <c r="F39" s="162" t="n">
        <v>430280</v>
      </c>
      <c r="G39" s="163" t="n">
        <v>287770</v>
      </c>
      <c r="H39" s="164" t="n">
        <v>142510</v>
      </c>
      <c r="I39" s="165" t="n">
        <v>0.67</v>
      </c>
      <c r="J39" s="166" t="n">
        <v>0.33</v>
      </c>
      <c r="K39" s="167" t="s">
        <v>216</v>
      </c>
      <c r="L39" s="168" t="s">
        <v>216</v>
      </c>
    </row>
    <row r="40">
      <c r="A40" t="s">
        <v>382</v>
      </c>
      <c r="B40" t="s">
        <v>180</v>
      </c>
      <c r="C40" s="159" t="n">
        <v>5560</v>
      </c>
      <c r="D40" s="160" t="n">
        <v>2960</v>
      </c>
      <c r="E40" s="161" t="n">
        <v>2600</v>
      </c>
      <c r="F40" s="162" t="n">
        <v>1040300</v>
      </c>
      <c r="G40" s="163" t="n">
        <v>689850</v>
      </c>
      <c r="H40" s="164" t="n">
        <v>350450</v>
      </c>
      <c r="I40" s="165" t="n">
        <v>0.66</v>
      </c>
      <c r="J40" s="166" t="n">
        <v>0.34</v>
      </c>
      <c r="K40" s="167" t="n">
        <v>5</v>
      </c>
      <c r="L40" s="168" t="n">
        <v>920</v>
      </c>
    </row>
    <row r="41">
      <c r="A41" t="s">
        <v>382</v>
      </c>
      <c r="B41" t="s">
        <v>181</v>
      </c>
      <c r="C41" s="159" t="n">
        <v>9335</v>
      </c>
      <c r="D41" s="160" t="n">
        <v>5005</v>
      </c>
      <c r="E41" s="161" t="n">
        <v>4330</v>
      </c>
      <c r="F41" s="162" t="n">
        <v>1729700</v>
      </c>
      <c r="G41" s="163" t="n">
        <v>1153850</v>
      </c>
      <c r="H41" s="164" t="n">
        <v>575850</v>
      </c>
      <c r="I41" s="165" t="n">
        <v>0.67</v>
      </c>
      <c r="J41" s="166" t="n">
        <v>0.33</v>
      </c>
      <c r="K41" s="167" t="n">
        <v>15</v>
      </c>
      <c r="L41" s="168" t="n">
        <v>1430</v>
      </c>
    </row>
    <row r="42">
      <c r="A42" t="s">
        <v>382</v>
      </c>
      <c r="B42" t="s">
        <v>182</v>
      </c>
      <c r="C42" s="159" t="n">
        <v>15015</v>
      </c>
      <c r="D42" s="160" t="n">
        <v>8045</v>
      </c>
      <c r="E42" s="161" t="n">
        <v>6970</v>
      </c>
      <c r="F42" s="162" t="n">
        <v>2845080</v>
      </c>
      <c r="G42" s="163" t="n">
        <v>1910900</v>
      </c>
      <c r="H42" s="164" t="n">
        <v>934180</v>
      </c>
      <c r="I42" s="165" t="n">
        <v>0.67</v>
      </c>
      <c r="J42" s="166" t="n">
        <v>0.33</v>
      </c>
      <c r="K42" s="167" t="n">
        <v>30</v>
      </c>
      <c r="L42" s="168" t="n">
        <v>3130</v>
      </c>
    </row>
    <row r="43">
      <c r="A43" t="s">
        <v>382</v>
      </c>
      <c r="B43" t="s">
        <v>183</v>
      </c>
      <c r="C43" s="159" t="n">
        <v>26500</v>
      </c>
      <c r="D43" s="160" t="n">
        <v>14200</v>
      </c>
      <c r="E43" s="161" t="n">
        <v>12300</v>
      </c>
      <c r="F43" s="162" t="n">
        <v>5287490</v>
      </c>
      <c r="G43" s="163" t="n">
        <v>3527800</v>
      </c>
      <c r="H43" s="164" t="n">
        <v>1759690</v>
      </c>
      <c r="I43" s="165" t="n">
        <v>0.67</v>
      </c>
      <c r="J43" s="166" t="n">
        <v>0.33</v>
      </c>
      <c r="K43" s="167" t="n">
        <v>60</v>
      </c>
      <c r="L43" s="168" t="n">
        <v>7600</v>
      </c>
    </row>
    <row r="44">
      <c r="A44" t="s">
        <v>382</v>
      </c>
      <c r="B44" t="s">
        <v>184</v>
      </c>
      <c r="C44" s="159" t="n">
        <v>38875</v>
      </c>
      <c r="D44" s="160" t="n">
        <v>20715</v>
      </c>
      <c r="E44" s="161" t="n">
        <v>18165</v>
      </c>
      <c r="F44" s="162" t="n">
        <v>7694150</v>
      </c>
      <c r="G44" s="163" t="n">
        <v>5133700</v>
      </c>
      <c r="H44" s="164" t="n">
        <v>2560460</v>
      </c>
      <c r="I44" s="165" t="n">
        <v>0.67</v>
      </c>
      <c r="J44" s="166" t="n">
        <v>0.33</v>
      </c>
      <c r="K44" s="167" t="n">
        <v>135</v>
      </c>
      <c r="L44" s="168" t="n">
        <v>18860</v>
      </c>
    </row>
    <row r="45">
      <c r="A45" t="s">
        <v>382</v>
      </c>
      <c r="B45" t="s">
        <v>185</v>
      </c>
      <c r="C45" s="159" t="n">
        <v>50430</v>
      </c>
      <c r="D45" s="160" t="n">
        <v>27125</v>
      </c>
      <c r="E45" s="161" t="n">
        <v>23305</v>
      </c>
      <c r="F45" s="162" t="n">
        <v>10234870</v>
      </c>
      <c r="G45" s="163" t="n">
        <v>6877260</v>
      </c>
      <c r="H45" s="164" t="n">
        <v>3357610</v>
      </c>
      <c r="I45" s="165" t="n">
        <v>0.67</v>
      </c>
      <c r="J45" s="166" t="n">
        <v>0.33</v>
      </c>
      <c r="K45" s="167" t="n">
        <v>115</v>
      </c>
      <c r="L45" s="168" t="n">
        <v>18200</v>
      </c>
    </row>
    <row r="46">
      <c r="A46" t="s">
        <v>382</v>
      </c>
      <c r="B46" t="s">
        <v>186</v>
      </c>
      <c r="C46" s="159" t="n">
        <v>65395</v>
      </c>
      <c r="D46" s="160" t="n">
        <v>35480</v>
      </c>
      <c r="E46" s="161" t="n">
        <v>29915</v>
      </c>
      <c r="F46" s="162" t="n">
        <v>13662910</v>
      </c>
      <c r="G46" s="163" t="n">
        <v>9263260</v>
      </c>
      <c r="H46" s="164" t="n">
        <v>4399650</v>
      </c>
      <c r="I46" s="165" t="n">
        <v>0.68</v>
      </c>
      <c r="J46" s="166" t="n">
        <v>0.32</v>
      </c>
      <c r="K46" s="167" t="n">
        <v>285</v>
      </c>
      <c r="L46" s="168" t="n">
        <v>40570</v>
      </c>
    </row>
    <row r="47">
      <c r="A47" t="s">
        <v>382</v>
      </c>
      <c r="B47" t="s">
        <v>187</v>
      </c>
      <c r="C47" s="159" t="n">
        <v>93765</v>
      </c>
      <c r="D47" s="160" t="n">
        <v>51285</v>
      </c>
      <c r="E47" s="161" t="n">
        <v>42480</v>
      </c>
      <c r="F47" s="162" t="n">
        <v>19649170</v>
      </c>
      <c r="G47" s="163" t="n">
        <v>13391540</v>
      </c>
      <c r="H47" s="164" t="n">
        <v>6257630</v>
      </c>
      <c r="I47" s="165" t="n">
        <v>0.68</v>
      </c>
      <c r="J47" s="166" t="n">
        <v>0.32</v>
      </c>
      <c r="K47" s="167" t="n">
        <v>465</v>
      </c>
      <c r="L47" s="168" t="n">
        <v>73530</v>
      </c>
    </row>
    <row r="48">
      <c r="A48" t="s">
        <v>382</v>
      </c>
      <c r="B48" t="s">
        <v>188</v>
      </c>
      <c r="C48" s="159" t="n">
        <v>120420</v>
      </c>
      <c r="D48" s="160" t="n">
        <v>66365</v>
      </c>
      <c r="E48" s="161" t="n">
        <v>54050</v>
      </c>
      <c r="F48" s="162" t="n">
        <v>19749320</v>
      </c>
      <c r="G48" s="163" t="n">
        <v>13551130</v>
      </c>
      <c r="H48" s="164" t="n">
        <v>6198190</v>
      </c>
      <c r="I48" s="165" t="n">
        <v>0.69</v>
      </c>
      <c r="J48" s="166" t="n">
        <v>0.31</v>
      </c>
      <c r="K48" s="167" t="n">
        <v>975</v>
      </c>
      <c r="L48" s="168" t="n">
        <v>115510</v>
      </c>
    </row>
    <row r="49">
      <c r="A49" t="s">
        <v>382</v>
      </c>
      <c r="B49" t="s">
        <v>189</v>
      </c>
      <c r="C49" s="159" t="n">
        <v>131010</v>
      </c>
      <c r="D49" s="160" t="n">
        <v>73180</v>
      </c>
      <c r="E49" s="161" t="n">
        <v>57830</v>
      </c>
      <c r="F49" s="162" t="n">
        <v>26137400</v>
      </c>
      <c r="G49" s="163" t="n">
        <v>18172870</v>
      </c>
      <c r="H49" s="164" t="n">
        <v>7964530</v>
      </c>
      <c r="I49" s="165" t="n">
        <v>0.7</v>
      </c>
      <c r="J49" s="166" t="n">
        <v>0.3</v>
      </c>
      <c r="K49" s="167" t="n">
        <v>1000</v>
      </c>
      <c r="L49" s="168" t="n">
        <v>175730</v>
      </c>
    </row>
    <row r="50">
      <c r="A50" t="s">
        <v>382</v>
      </c>
      <c r="B50" t="s">
        <v>190</v>
      </c>
      <c r="C50" s="159" t="n">
        <v>148105</v>
      </c>
      <c r="D50" s="160" t="n">
        <v>83610</v>
      </c>
      <c r="E50" s="161" t="n">
        <v>64495</v>
      </c>
      <c r="F50" s="162" t="n">
        <v>31723190</v>
      </c>
      <c r="G50" s="163" t="n">
        <v>22274260</v>
      </c>
      <c r="H50" s="164" t="n">
        <v>9448930</v>
      </c>
      <c r="I50" s="165" t="n">
        <v>0.7</v>
      </c>
      <c r="J50" s="166" t="n">
        <v>0.3</v>
      </c>
      <c r="K50" s="167" t="n">
        <v>1350</v>
      </c>
      <c r="L50" s="168" t="n">
        <v>253930</v>
      </c>
    </row>
    <row r="51">
      <c r="A51" t="s">
        <v>382</v>
      </c>
      <c r="B51" t="s">
        <v>191</v>
      </c>
      <c r="C51" s="159" t="n">
        <v>154200</v>
      </c>
      <c r="D51" s="160" t="n">
        <v>87045</v>
      </c>
      <c r="E51" s="161" t="n">
        <v>67150</v>
      </c>
      <c r="F51" s="162" t="n">
        <v>33837810</v>
      </c>
      <c r="G51" s="163" t="n">
        <v>23769700</v>
      </c>
      <c r="H51" s="164" t="n">
        <v>10068110</v>
      </c>
      <c r="I51" s="165" t="n">
        <v>0.7</v>
      </c>
      <c r="J51" s="166" t="n">
        <v>0.3</v>
      </c>
      <c r="K51" s="167" t="n">
        <v>1720</v>
      </c>
      <c r="L51" s="168" t="n">
        <v>342780</v>
      </c>
    </row>
    <row r="52">
      <c r="A52" t="s">
        <v>382</v>
      </c>
      <c r="B52" t="s">
        <v>192</v>
      </c>
      <c r="C52" s="159" t="n">
        <v>177370</v>
      </c>
      <c r="D52" s="160" t="n">
        <v>101350</v>
      </c>
      <c r="E52" s="161" t="n">
        <v>76020</v>
      </c>
      <c r="F52" s="162" t="n">
        <v>39807440</v>
      </c>
      <c r="G52" s="163" t="n">
        <v>28149940</v>
      </c>
      <c r="H52" s="164" t="n">
        <v>11657490</v>
      </c>
      <c r="I52" s="165" t="n">
        <v>0.71</v>
      </c>
      <c r="J52" s="166" t="n">
        <v>0.29</v>
      </c>
      <c r="K52" s="167" t="n">
        <v>2195</v>
      </c>
      <c r="L52" s="168" t="n">
        <v>452670</v>
      </c>
    </row>
    <row r="53">
      <c r="A53" t="s">
        <v>382</v>
      </c>
      <c r="B53" t="s">
        <v>193</v>
      </c>
      <c r="C53" s="159" t="n">
        <v>176385</v>
      </c>
      <c r="D53" s="160" t="n">
        <v>101445</v>
      </c>
      <c r="E53" s="161" t="n">
        <v>74940</v>
      </c>
      <c r="F53" s="162" t="n">
        <v>40471660</v>
      </c>
      <c r="G53" s="163" t="n">
        <v>28849270</v>
      </c>
      <c r="H53" s="164" t="n">
        <v>11622390</v>
      </c>
      <c r="I53" s="165" t="n">
        <v>0.71</v>
      </c>
      <c r="J53" s="166" t="n">
        <v>0.29</v>
      </c>
      <c r="K53" s="167" t="n">
        <v>2415</v>
      </c>
      <c r="L53" s="168" t="n">
        <v>501530</v>
      </c>
    </row>
    <row r="54">
      <c r="A54" t="s">
        <v>382</v>
      </c>
      <c r="B54" t="s">
        <v>194</v>
      </c>
      <c r="C54" s="159" t="n">
        <v>185015</v>
      </c>
      <c r="D54" s="160" t="n">
        <v>105195</v>
      </c>
      <c r="E54" s="161" t="n">
        <v>79820</v>
      </c>
      <c r="F54" s="162" t="n">
        <v>42977590</v>
      </c>
      <c r="G54" s="163" t="n">
        <v>30558070</v>
      </c>
      <c r="H54" s="164" t="n">
        <v>12419520</v>
      </c>
      <c r="I54" s="165" t="n">
        <v>0.71</v>
      </c>
      <c r="J54" s="166" t="n">
        <v>0.29</v>
      </c>
      <c r="K54" s="167" t="n">
        <v>3075</v>
      </c>
      <c r="L54" s="168" t="n">
        <v>646090</v>
      </c>
    </row>
    <row r="55">
      <c r="A55" t="s">
        <v>382</v>
      </c>
      <c r="B55" t="s">
        <v>195</v>
      </c>
      <c r="C55" s="159" t="n">
        <v>207185</v>
      </c>
      <c r="D55" s="160" t="n">
        <v>118930</v>
      </c>
      <c r="E55" s="161" t="n">
        <v>88255</v>
      </c>
      <c r="F55" s="162" t="n">
        <v>48571230</v>
      </c>
      <c r="G55" s="163" t="n">
        <v>34772950</v>
      </c>
      <c r="H55" s="164" t="n">
        <v>13798280</v>
      </c>
      <c r="I55" s="165" t="n">
        <v>0.72</v>
      </c>
      <c r="J55" s="166" t="n">
        <v>0.28</v>
      </c>
      <c r="K55" s="167" t="n">
        <v>3470</v>
      </c>
      <c r="L55" s="168" t="n">
        <v>749310</v>
      </c>
    </row>
    <row r="56">
      <c r="A56" t="s">
        <v>382</v>
      </c>
      <c r="B56" t="s">
        <v>196</v>
      </c>
      <c r="C56" s="159" t="n">
        <v>216420</v>
      </c>
      <c r="D56" s="160" t="n">
        <v>123580</v>
      </c>
      <c r="E56" s="161" t="n">
        <v>92840</v>
      </c>
      <c r="F56" s="162" t="n">
        <v>50992930</v>
      </c>
      <c r="G56" s="163" t="n">
        <v>36479050</v>
      </c>
      <c r="H56" s="164" t="n">
        <v>14513890</v>
      </c>
      <c r="I56" s="165" t="n">
        <v>0.72</v>
      </c>
      <c r="J56" s="166" t="n">
        <v>0.28</v>
      </c>
      <c r="K56" s="167" t="n">
        <v>4545</v>
      </c>
      <c r="L56" s="168" t="n">
        <v>1004760</v>
      </c>
    </row>
    <row r="57">
      <c r="A57" t="s">
        <v>382</v>
      </c>
      <c r="B57" t="s">
        <v>197</v>
      </c>
      <c r="C57" s="159" t="n">
        <v>193630</v>
      </c>
      <c r="D57" s="160" t="n">
        <v>111735</v>
      </c>
      <c r="E57" s="161" t="n">
        <v>81895</v>
      </c>
      <c r="F57" s="162" t="n">
        <v>45600770</v>
      </c>
      <c r="G57" s="163" t="n">
        <v>32864240</v>
      </c>
      <c r="H57" s="164" t="n">
        <v>12736530</v>
      </c>
      <c r="I57" s="165" t="n">
        <v>0.72</v>
      </c>
      <c r="J57" s="166" t="n">
        <v>0.28</v>
      </c>
      <c r="K57" s="167" t="n">
        <v>3945</v>
      </c>
      <c r="L57" s="168" t="n">
        <v>886910</v>
      </c>
    </row>
    <row r="58">
      <c r="A58" t="s">
        <v>382</v>
      </c>
      <c r="B58" t="s">
        <v>198</v>
      </c>
      <c r="C58" s="159" t="n">
        <v>222685</v>
      </c>
      <c r="D58" s="160" t="n">
        <v>128425</v>
      </c>
      <c r="E58" s="161" t="n">
        <v>94260</v>
      </c>
      <c r="F58" s="162" t="n">
        <v>52080780</v>
      </c>
      <c r="G58" s="163" t="n">
        <v>37584820</v>
      </c>
      <c r="H58" s="164" t="n">
        <v>14495960</v>
      </c>
      <c r="I58" s="165" t="n">
        <v>0.72</v>
      </c>
      <c r="J58" s="166" t="n">
        <v>0.28</v>
      </c>
      <c r="K58" s="167" t="n">
        <v>4835</v>
      </c>
      <c r="L58" s="168" t="n">
        <v>1079420</v>
      </c>
    </row>
    <row r="59">
      <c r="A59" t="s">
        <v>382</v>
      </c>
      <c r="B59" t="s">
        <v>199</v>
      </c>
      <c r="C59" s="159" t="n">
        <v>228535</v>
      </c>
      <c r="D59" s="160" t="n">
        <v>131740</v>
      </c>
      <c r="E59" s="161" t="n">
        <v>96795</v>
      </c>
      <c r="F59" s="162" t="n">
        <v>53892510</v>
      </c>
      <c r="G59" s="163" t="n">
        <v>38932260</v>
      </c>
      <c r="H59" s="164" t="n">
        <v>14960250</v>
      </c>
      <c r="I59" s="165" t="n">
        <v>0.72</v>
      </c>
      <c r="J59" s="166" t="n">
        <v>0.28</v>
      </c>
      <c r="K59" s="167" t="n">
        <v>5750</v>
      </c>
      <c r="L59" s="168" t="n">
        <v>1298530</v>
      </c>
    </row>
    <row r="60">
      <c r="A60" t="s">
        <v>382</v>
      </c>
      <c r="B60" t="s">
        <v>200</v>
      </c>
      <c r="C60" s="159" t="n">
        <v>350840</v>
      </c>
      <c r="D60" s="160" t="n">
        <v>204100</v>
      </c>
      <c r="E60" s="161" t="n">
        <v>146735</v>
      </c>
      <c r="F60" s="162" t="n">
        <v>54213430</v>
      </c>
      <c r="G60" s="163" t="n">
        <v>39263920</v>
      </c>
      <c r="H60" s="164" t="n">
        <v>14949500</v>
      </c>
      <c r="I60" s="165" t="n">
        <v>0.72</v>
      </c>
      <c r="J60" s="166" t="n">
        <v>0.28</v>
      </c>
      <c r="K60" s="167" t="n">
        <v>9675</v>
      </c>
      <c r="L60" s="168" t="n">
        <v>1402160</v>
      </c>
    </row>
    <row r="61">
      <c r="A61" t="s">
        <v>383</v>
      </c>
      <c r="B61" t="s">
        <v>174</v>
      </c>
      <c r="C61" s="159" t="n">
        <v>2275750</v>
      </c>
      <c r="D61" s="160" t="n">
        <v>1233390</v>
      </c>
      <c r="E61" s="161" t="n">
        <v>1042360</v>
      </c>
      <c r="F61" s="162" t="n">
        <v>482708370</v>
      </c>
      <c r="G61" s="163" t="n">
        <v>334764330</v>
      </c>
      <c r="H61" s="164" t="n">
        <v>147944040</v>
      </c>
      <c r="I61" s="165" t="n">
        <v>0.69</v>
      </c>
      <c r="J61" s="166" t="n">
        <v>0.31</v>
      </c>
      <c r="K61" s="167" t="n">
        <v>132400</v>
      </c>
      <c r="L61" s="168" t="n">
        <v>28248230</v>
      </c>
    </row>
    <row r="62">
      <c r="A62" t="s">
        <v>383</v>
      </c>
      <c r="B62" t="s">
        <v>175</v>
      </c>
      <c r="C62" s="159" t="n">
        <v>0</v>
      </c>
      <c r="D62" s="160" t="n">
        <v>0</v>
      </c>
      <c r="E62" s="161" t="n">
        <v>0</v>
      </c>
      <c r="F62" s="162" t="n">
        <v>0</v>
      </c>
      <c r="G62" s="163" t="n">
        <v>0</v>
      </c>
      <c r="H62" s="164" t="n">
        <v>0</v>
      </c>
      <c r="I62" s="165" t="n">
        <v>0</v>
      </c>
      <c r="J62" s="166" t="n">
        <v>0</v>
      </c>
      <c r="K62" s="167" t="n">
        <v>0</v>
      </c>
      <c r="L62" s="168" t="n">
        <v>0</v>
      </c>
    </row>
    <row r="63">
      <c r="A63" t="s">
        <v>383</v>
      </c>
      <c r="B63" t="s">
        <v>176</v>
      </c>
      <c r="C63" s="159" t="n">
        <v>0</v>
      </c>
      <c r="D63" s="160" t="n">
        <v>0</v>
      </c>
      <c r="E63" s="161" t="n">
        <v>0</v>
      </c>
      <c r="F63" s="162" t="n">
        <v>0</v>
      </c>
      <c r="G63" s="163" t="n">
        <v>0</v>
      </c>
      <c r="H63" s="164" t="n">
        <v>0</v>
      </c>
      <c r="I63" s="165" t="n">
        <v>0</v>
      </c>
      <c r="J63" s="166" t="n">
        <v>0</v>
      </c>
      <c r="K63" s="167" t="n">
        <v>0</v>
      </c>
      <c r="L63" s="168" t="n">
        <v>0</v>
      </c>
    </row>
    <row r="64">
      <c r="A64" t="s">
        <v>383</v>
      </c>
      <c r="B64" t="s">
        <v>177</v>
      </c>
      <c r="C64" s="159" t="n">
        <v>0</v>
      </c>
      <c r="D64" s="160" t="n">
        <v>0</v>
      </c>
      <c r="E64" s="161" t="n">
        <v>0</v>
      </c>
      <c r="F64" s="162" t="n">
        <v>0</v>
      </c>
      <c r="G64" s="163" t="n">
        <v>0</v>
      </c>
      <c r="H64" s="164" t="n">
        <v>0</v>
      </c>
      <c r="I64" s="165" t="n">
        <v>0</v>
      </c>
      <c r="J64" s="166" t="n">
        <v>0</v>
      </c>
      <c r="K64" s="167" t="n">
        <v>0</v>
      </c>
      <c r="L64" s="168" t="n">
        <v>0</v>
      </c>
    </row>
    <row r="65">
      <c r="A65" t="s">
        <v>383</v>
      </c>
      <c r="B65" t="s">
        <v>178</v>
      </c>
      <c r="C65" s="159" t="n">
        <v>0</v>
      </c>
      <c r="D65" s="160" t="n">
        <v>0</v>
      </c>
      <c r="E65" s="161" t="n">
        <v>0</v>
      </c>
      <c r="F65" s="162" t="n">
        <v>0</v>
      </c>
      <c r="G65" s="163" t="n">
        <v>0</v>
      </c>
      <c r="H65" s="164" t="n">
        <v>0</v>
      </c>
      <c r="I65" s="165" t="n">
        <v>0</v>
      </c>
      <c r="J65" s="166" t="n">
        <v>0</v>
      </c>
      <c r="K65" s="167" t="n">
        <v>0</v>
      </c>
      <c r="L65" s="168" t="n">
        <v>0</v>
      </c>
    </row>
    <row r="66">
      <c r="A66" t="s">
        <v>383</v>
      </c>
      <c r="B66" t="s">
        <v>179</v>
      </c>
      <c r="C66" s="159" t="n">
        <v>0</v>
      </c>
      <c r="D66" s="160" t="n">
        <v>0</v>
      </c>
      <c r="E66" s="161" t="n">
        <v>0</v>
      </c>
      <c r="F66" s="162" t="n">
        <v>0</v>
      </c>
      <c r="G66" s="163" t="n">
        <v>0</v>
      </c>
      <c r="H66" s="164" t="n">
        <v>0</v>
      </c>
      <c r="I66" s="165" t="n">
        <v>0</v>
      </c>
      <c r="J66" s="166" t="n">
        <v>0</v>
      </c>
      <c r="K66" s="167" t="n">
        <v>0</v>
      </c>
      <c r="L66" s="168" t="n">
        <v>0</v>
      </c>
    </row>
    <row r="67">
      <c r="A67" t="s">
        <v>383</v>
      </c>
      <c r="B67" t="s">
        <v>180</v>
      </c>
      <c r="C67" s="159" t="n">
        <v>50</v>
      </c>
      <c r="D67" s="160" t="n">
        <v>20</v>
      </c>
      <c r="E67" s="161" t="n">
        <v>25</v>
      </c>
      <c r="F67" s="162" t="n">
        <v>3450</v>
      </c>
      <c r="G67" s="163" t="n">
        <v>2030</v>
      </c>
      <c r="H67" s="164" t="n">
        <v>1420</v>
      </c>
      <c r="I67" s="165" t="n">
        <v>0.59</v>
      </c>
      <c r="J67" s="166" t="n">
        <v>0.41</v>
      </c>
      <c r="K67" s="167" t="n">
        <v>5</v>
      </c>
      <c r="L67" s="168" t="n">
        <v>280</v>
      </c>
    </row>
    <row r="68">
      <c r="A68" t="s">
        <v>383</v>
      </c>
      <c r="B68" t="s">
        <v>181</v>
      </c>
      <c r="C68" s="159" t="n">
        <v>1625</v>
      </c>
      <c r="D68" s="160" t="n">
        <v>745</v>
      </c>
      <c r="E68" s="161" t="n">
        <v>880</v>
      </c>
      <c r="F68" s="162" t="n">
        <v>120320</v>
      </c>
      <c r="G68" s="163" t="n">
        <v>72570</v>
      </c>
      <c r="H68" s="164" t="n">
        <v>47750</v>
      </c>
      <c r="I68" s="165" t="n">
        <v>0.6</v>
      </c>
      <c r="J68" s="166" t="n">
        <v>0.4</v>
      </c>
      <c r="K68" s="167" t="n">
        <v>150</v>
      </c>
      <c r="L68" s="168" t="n">
        <v>9600</v>
      </c>
    </row>
    <row r="69">
      <c r="A69" t="s">
        <v>383</v>
      </c>
      <c r="B69" t="s">
        <v>182</v>
      </c>
      <c r="C69" s="159" t="n">
        <v>2270</v>
      </c>
      <c r="D69" s="160" t="n">
        <v>1045</v>
      </c>
      <c r="E69" s="161" t="n">
        <v>1225</v>
      </c>
      <c r="F69" s="162" t="n">
        <v>175550</v>
      </c>
      <c r="G69" s="163" t="n">
        <v>106840</v>
      </c>
      <c r="H69" s="164" t="n">
        <v>68710</v>
      </c>
      <c r="I69" s="165" t="n">
        <v>0.61</v>
      </c>
      <c r="J69" s="166" t="n">
        <v>0.39</v>
      </c>
      <c r="K69" s="167" t="n">
        <v>210</v>
      </c>
      <c r="L69" s="168" t="n">
        <v>13770</v>
      </c>
    </row>
    <row r="70">
      <c r="A70" t="s">
        <v>383</v>
      </c>
      <c r="B70" t="s">
        <v>183</v>
      </c>
      <c r="C70" s="159" t="n">
        <v>3905</v>
      </c>
      <c r="D70" s="160" t="n">
        <v>1890</v>
      </c>
      <c r="E70" s="161" t="n">
        <v>2010</v>
      </c>
      <c r="F70" s="162" t="n">
        <v>326020</v>
      </c>
      <c r="G70" s="163" t="n">
        <v>213000</v>
      </c>
      <c r="H70" s="164" t="n">
        <v>113010</v>
      </c>
      <c r="I70" s="165" t="n">
        <v>0.65</v>
      </c>
      <c r="J70" s="166" t="n">
        <v>0.35</v>
      </c>
      <c r="K70" s="167" t="n">
        <v>295</v>
      </c>
      <c r="L70" s="168" t="n">
        <v>20300</v>
      </c>
    </row>
    <row r="71">
      <c r="A71" t="s">
        <v>383</v>
      </c>
      <c r="B71" t="s">
        <v>184</v>
      </c>
      <c r="C71" s="159" t="n">
        <v>6715</v>
      </c>
      <c r="D71" s="160" t="n">
        <v>3365</v>
      </c>
      <c r="E71" s="161" t="n">
        <v>3355</v>
      </c>
      <c r="F71" s="162" t="n">
        <v>724760</v>
      </c>
      <c r="G71" s="163" t="n">
        <v>492830</v>
      </c>
      <c r="H71" s="164" t="n">
        <v>231920</v>
      </c>
      <c r="I71" s="165" t="n">
        <v>0.68</v>
      </c>
      <c r="J71" s="166" t="n">
        <v>0.32</v>
      </c>
      <c r="K71" s="167" t="n">
        <v>475</v>
      </c>
      <c r="L71" s="168" t="n">
        <v>41360</v>
      </c>
    </row>
    <row r="72">
      <c r="A72" t="s">
        <v>383</v>
      </c>
      <c r="B72" t="s">
        <v>185</v>
      </c>
      <c r="C72" s="159" t="n">
        <v>13970</v>
      </c>
      <c r="D72" s="160" t="n">
        <v>7575</v>
      </c>
      <c r="E72" s="161" t="n">
        <v>6395</v>
      </c>
      <c r="F72" s="162" t="n">
        <v>2538930</v>
      </c>
      <c r="G72" s="163" t="n">
        <v>1792430</v>
      </c>
      <c r="H72" s="164" t="n">
        <v>746500</v>
      </c>
      <c r="I72" s="165" t="n">
        <v>0.71</v>
      </c>
      <c r="J72" s="166" t="n">
        <v>0.29</v>
      </c>
      <c r="K72" s="167" t="n">
        <v>815</v>
      </c>
      <c r="L72" s="168" t="n">
        <v>138270</v>
      </c>
    </row>
    <row r="73">
      <c r="A73" t="s">
        <v>383</v>
      </c>
      <c r="B73" t="s">
        <v>186</v>
      </c>
      <c r="C73" s="159" t="n">
        <v>23770</v>
      </c>
      <c r="D73" s="160" t="n">
        <v>13205</v>
      </c>
      <c r="E73" s="161" t="n">
        <v>10570</v>
      </c>
      <c r="F73" s="162" t="n">
        <v>4683620</v>
      </c>
      <c r="G73" s="163" t="n">
        <v>3338240</v>
      </c>
      <c r="H73" s="164" t="n">
        <v>1345380</v>
      </c>
      <c r="I73" s="165" t="n">
        <v>0.71</v>
      </c>
      <c r="J73" s="166" t="n">
        <v>0.29</v>
      </c>
      <c r="K73" s="167" t="n">
        <v>1300</v>
      </c>
      <c r="L73" s="168" t="n">
        <v>252390</v>
      </c>
    </row>
    <row r="74">
      <c r="A74" t="s">
        <v>383</v>
      </c>
      <c r="B74" t="s">
        <v>187</v>
      </c>
      <c r="C74" s="159" t="n">
        <v>39695</v>
      </c>
      <c r="D74" s="160" t="n">
        <v>22295</v>
      </c>
      <c r="E74" s="161" t="n">
        <v>17400</v>
      </c>
      <c r="F74" s="162" t="n">
        <v>8077100</v>
      </c>
      <c r="G74" s="163" t="n">
        <v>5798600</v>
      </c>
      <c r="H74" s="164" t="n">
        <v>2278500</v>
      </c>
      <c r="I74" s="165" t="n">
        <v>0.72</v>
      </c>
      <c r="J74" s="166" t="n">
        <v>0.28</v>
      </c>
      <c r="K74" s="167" t="n">
        <v>2000</v>
      </c>
      <c r="L74" s="168" t="n">
        <v>407990</v>
      </c>
    </row>
    <row r="75">
      <c r="A75" t="s">
        <v>383</v>
      </c>
      <c r="B75" t="s">
        <v>188</v>
      </c>
      <c r="C75" s="159" t="n">
        <v>81030</v>
      </c>
      <c r="D75" s="160" t="n">
        <v>46245</v>
      </c>
      <c r="E75" s="161" t="n">
        <v>34785</v>
      </c>
      <c r="F75" s="162" t="n">
        <v>10599300</v>
      </c>
      <c r="G75" s="163" t="n">
        <v>7601580</v>
      </c>
      <c r="H75" s="164" t="n">
        <v>2997720</v>
      </c>
      <c r="I75" s="165" t="n">
        <v>0.72</v>
      </c>
      <c r="J75" s="166" t="n">
        <v>0.28</v>
      </c>
      <c r="K75" s="167" t="n">
        <v>4015</v>
      </c>
      <c r="L75" s="168" t="n">
        <v>548750</v>
      </c>
    </row>
    <row r="76">
      <c r="A76" t="s">
        <v>383</v>
      </c>
      <c r="B76" t="s">
        <v>189</v>
      </c>
      <c r="C76" s="159" t="n">
        <v>74090</v>
      </c>
      <c r="D76" s="160" t="n">
        <v>42010</v>
      </c>
      <c r="E76" s="161" t="n">
        <v>32080</v>
      </c>
      <c r="F76" s="162" t="n">
        <v>14952080</v>
      </c>
      <c r="G76" s="163" t="n">
        <v>10724450</v>
      </c>
      <c r="H76" s="164" t="n">
        <v>4227630</v>
      </c>
      <c r="I76" s="165" t="n">
        <v>0.72</v>
      </c>
      <c r="J76" s="166" t="n">
        <v>0.28</v>
      </c>
      <c r="K76" s="167" t="n">
        <v>3665</v>
      </c>
      <c r="L76" s="168" t="n">
        <v>763710</v>
      </c>
    </row>
    <row r="77">
      <c r="A77" t="s">
        <v>383</v>
      </c>
      <c r="B77" t="s">
        <v>190</v>
      </c>
      <c r="C77" s="159" t="n">
        <v>77605</v>
      </c>
      <c r="D77" s="160" t="n">
        <v>43645</v>
      </c>
      <c r="E77" s="161" t="n">
        <v>33965</v>
      </c>
      <c r="F77" s="162" t="n">
        <v>18101660</v>
      </c>
      <c r="G77" s="163" t="n">
        <v>12954030</v>
      </c>
      <c r="H77" s="164" t="n">
        <v>5147630</v>
      </c>
      <c r="I77" s="165" t="n">
        <v>0.72</v>
      </c>
      <c r="J77" s="166" t="n">
        <v>0.28</v>
      </c>
      <c r="K77" s="167" t="n">
        <v>3900</v>
      </c>
      <c r="L77" s="168" t="n">
        <v>936200</v>
      </c>
    </row>
    <row r="78">
      <c r="A78" t="s">
        <v>383</v>
      </c>
      <c r="B78" t="s">
        <v>191</v>
      </c>
      <c r="C78" s="159" t="n">
        <v>86885</v>
      </c>
      <c r="D78" s="160" t="n">
        <v>48590</v>
      </c>
      <c r="E78" s="161" t="n">
        <v>38290</v>
      </c>
      <c r="F78" s="162" t="n">
        <v>20255590</v>
      </c>
      <c r="G78" s="163" t="n">
        <v>14460170</v>
      </c>
      <c r="H78" s="164" t="n">
        <v>5795420</v>
      </c>
      <c r="I78" s="165" t="n">
        <v>0.71</v>
      </c>
      <c r="J78" s="166" t="n">
        <v>0.29</v>
      </c>
      <c r="K78" s="167" t="n">
        <v>4540</v>
      </c>
      <c r="L78" s="168" t="n">
        <v>1074500</v>
      </c>
    </row>
    <row r="79">
      <c r="A79" t="s">
        <v>383</v>
      </c>
      <c r="B79" t="s">
        <v>192</v>
      </c>
      <c r="C79" s="159" t="n">
        <v>110805</v>
      </c>
      <c r="D79" s="160" t="n">
        <v>61985</v>
      </c>
      <c r="E79" s="161" t="n">
        <v>48820</v>
      </c>
      <c r="F79" s="162" t="n">
        <v>25885750</v>
      </c>
      <c r="G79" s="163" t="n">
        <v>18473780</v>
      </c>
      <c r="H79" s="164" t="n">
        <v>7411960</v>
      </c>
      <c r="I79" s="165" t="n">
        <v>0.71</v>
      </c>
      <c r="J79" s="166" t="n">
        <v>0.29</v>
      </c>
      <c r="K79" s="167" t="n">
        <v>5670</v>
      </c>
      <c r="L79" s="168" t="n">
        <v>1347980</v>
      </c>
    </row>
    <row r="80">
      <c r="A80" t="s">
        <v>383</v>
      </c>
      <c r="B80" t="s">
        <v>193</v>
      </c>
      <c r="C80" s="159" t="n">
        <v>110510</v>
      </c>
      <c r="D80" s="160" t="n">
        <v>61680</v>
      </c>
      <c r="E80" s="161" t="n">
        <v>48825</v>
      </c>
      <c r="F80" s="162" t="n">
        <v>25948510</v>
      </c>
      <c r="G80" s="163" t="n">
        <v>18486390</v>
      </c>
      <c r="H80" s="164" t="n">
        <v>7462120</v>
      </c>
      <c r="I80" s="165" t="n">
        <v>0.71</v>
      </c>
      <c r="J80" s="166" t="n">
        <v>0.29</v>
      </c>
      <c r="K80" s="167" t="n">
        <v>5640</v>
      </c>
      <c r="L80" s="168" t="n">
        <v>1343410</v>
      </c>
    </row>
    <row r="81">
      <c r="A81" t="s">
        <v>383</v>
      </c>
      <c r="B81" t="s">
        <v>194</v>
      </c>
      <c r="C81" s="159" t="n">
        <v>136820</v>
      </c>
      <c r="D81" s="160" t="n">
        <v>75370</v>
      </c>
      <c r="E81" s="161" t="n">
        <v>61450</v>
      </c>
      <c r="F81" s="162" t="n">
        <v>32297320</v>
      </c>
      <c r="G81" s="163" t="n">
        <v>22739700</v>
      </c>
      <c r="H81" s="164" t="n">
        <v>9557610</v>
      </c>
      <c r="I81" s="165" t="n">
        <v>0.7</v>
      </c>
      <c r="J81" s="166" t="n">
        <v>0.3</v>
      </c>
      <c r="K81" s="167" t="n">
        <v>7100</v>
      </c>
      <c r="L81" s="168" t="n">
        <v>1697370</v>
      </c>
    </row>
    <row r="82">
      <c r="A82" t="s">
        <v>383</v>
      </c>
      <c r="B82" t="s">
        <v>195</v>
      </c>
      <c r="C82" s="159" t="n">
        <v>157815</v>
      </c>
      <c r="D82" s="160" t="n">
        <v>86150</v>
      </c>
      <c r="E82" s="161" t="n">
        <v>71665</v>
      </c>
      <c r="F82" s="162" t="n">
        <v>37247010</v>
      </c>
      <c r="G82" s="163" t="n">
        <v>26035090</v>
      </c>
      <c r="H82" s="164" t="n">
        <v>11211920</v>
      </c>
      <c r="I82" s="165" t="n">
        <v>0.7</v>
      </c>
      <c r="J82" s="166" t="n">
        <v>0.3</v>
      </c>
      <c r="K82" s="167" t="n">
        <v>8315</v>
      </c>
      <c r="L82" s="168" t="n">
        <v>1983700</v>
      </c>
    </row>
    <row r="83">
      <c r="A83" t="s">
        <v>383</v>
      </c>
      <c r="B83" t="s">
        <v>196</v>
      </c>
      <c r="C83" s="159" t="n">
        <v>197000</v>
      </c>
      <c r="D83" s="160" t="n">
        <v>107505</v>
      </c>
      <c r="E83" s="161" t="n">
        <v>89495</v>
      </c>
      <c r="F83" s="162" t="n">
        <v>46857800</v>
      </c>
      <c r="G83" s="163" t="n">
        <v>32717300</v>
      </c>
      <c r="H83" s="164" t="n">
        <v>14140500</v>
      </c>
      <c r="I83" s="165" t="n">
        <v>0.7</v>
      </c>
      <c r="J83" s="166" t="n">
        <v>0.3</v>
      </c>
      <c r="K83" s="167" t="n">
        <v>10560</v>
      </c>
      <c r="L83" s="168" t="n">
        <v>2537380</v>
      </c>
    </row>
    <row r="84">
      <c r="A84" t="s">
        <v>383</v>
      </c>
      <c r="B84" t="s">
        <v>197</v>
      </c>
      <c r="C84" s="159" t="n">
        <v>176640</v>
      </c>
      <c r="D84" s="160" t="n">
        <v>94945</v>
      </c>
      <c r="E84" s="161" t="n">
        <v>81700</v>
      </c>
      <c r="F84" s="162" t="n">
        <v>42423210</v>
      </c>
      <c r="G84" s="163" t="n">
        <v>29231040</v>
      </c>
      <c r="H84" s="164" t="n">
        <v>13192180</v>
      </c>
      <c r="I84" s="165" t="n">
        <v>0.69</v>
      </c>
      <c r="J84" s="166" t="n">
        <v>0.31</v>
      </c>
      <c r="K84" s="167" t="n">
        <v>9985</v>
      </c>
      <c r="L84" s="168" t="n">
        <v>2432540</v>
      </c>
    </row>
    <row r="85">
      <c r="A85" t="s">
        <v>383</v>
      </c>
      <c r="B85" t="s">
        <v>198</v>
      </c>
      <c r="C85" s="159" t="n">
        <v>223200</v>
      </c>
      <c r="D85" s="160" t="n">
        <v>118245</v>
      </c>
      <c r="E85" s="161" t="n">
        <v>104950</v>
      </c>
      <c r="F85" s="162" t="n">
        <v>53957520</v>
      </c>
      <c r="G85" s="163" t="n">
        <v>36858200</v>
      </c>
      <c r="H85" s="164" t="n">
        <v>17099320</v>
      </c>
      <c r="I85" s="165" t="n">
        <v>0.68</v>
      </c>
      <c r="J85" s="166" t="n">
        <v>0.32</v>
      </c>
      <c r="K85" s="167" t="n">
        <v>13230</v>
      </c>
      <c r="L85" s="168" t="n">
        <v>3267610</v>
      </c>
    </row>
    <row r="86">
      <c r="A86" t="s">
        <v>383</v>
      </c>
      <c r="B86" t="s">
        <v>199</v>
      </c>
      <c r="C86" s="159" t="n">
        <v>264810</v>
      </c>
      <c r="D86" s="160" t="n">
        <v>138595</v>
      </c>
      <c r="E86" s="161" t="n">
        <v>126215</v>
      </c>
      <c r="F86" s="162" t="n">
        <v>64585370</v>
      </c>
      <c r="G86" s="163" t="n">
        <v>43716340</v>
      </c>
      <c r="H86" s="164" t="n">
        <v>20869030</v>
      </c>
      <c r="I86" s="165" t="n">
        <v>0.68</v>
      </c>
      <c r="J86" s="166" t="n">
        <v>0.32</v>
      </c>
      <c r="K86" s="167" t="n">
        <v>16980</v>
      </c>
      <c r="L86" s="168" t="n">
        <v>4280650</v>
      </c>
    </row>
    <row r="87">
      <c r="A87" t="s">
        <v>383</v>
      </c>
      <c r="B87" t="s">
        <v>200</v>
      </c>
      <c r="C87" s="159" t="n">
        <v>486545</v>
      </c>
      <c r="D87" s="160" t="n">
        <v>258290</v>
      </c>
      <c r="E87" s="161" t="n">
        <v>228255</v>
      </c>
      <c r="F87" s="162" t="n">
        <v>72947500</v>
      </c>
      <c r="G87" s="163" t="n">
        <v>48949710</v>
      </c>
      <c r="H87" s="164" t="n">
        <v>23997800</v>
      </c>
      <c r="I87" s="165" t="n">
        <v>0.67</v>
      </c>
      <c r="J87" s="166" t="n">
        <v>0.33</v>
      </c>
      <c r="K87" s="167" t="n">
        <v>33555</v>
      </c>
      <c r="L87" s="168" t="n">
        <v>5150470</v>
      </c>
    </row>
    <row r="88">
      <c r="A88" t="s">
        <v>381</v>
      </c>
      <c r="B88" t="s">
        <v>212</v>
      </c>
      <c r="C88" s="159" t="n">
        <v>0</v>
      </c>
      <c r="D88" s="160" t="n">
        <v>0</v>
      </c>
      <c r="E88" s="161" t="n">
        <v>0</v>
      </c>
      <c r="F88" s="162" t="n">
        <v>0</v>
      </c>
      <c r="G88" s="163" t="n">
        <v>0</v>
      </c>
      <c r="H88" s="164" t="n">
        <v>0</v>
      </c>
      <c r="I88" s="165" t="n">
        <v>0</v>
      </c>
      <c r="J88" s="166" t="n">
        <v>0</v>
      </c>
      <c r="K88" s="167" t="n">
        <v>0</v>
      </c>
      <c r="L88" s="168" t="n">
        <v>0</v>
      </c>
    </row>
    <row r="89">
      <c r="A89" t="s">
        <v>381</v>
      </c>
      <c r="B89" t="s">
        <v>213</v>
      </c>
      <c r="C89" s="159" t="n">
        <v>401020</v>
      </c>
      <c r="D89" s="160" t="n">
        <v>217135</v>
      </c>
      <c r="E89" s="161" t="n">
        <v>183885</v>
      </c>
      <c r="F89" s="162" t="n">
        <v>79475170</v>
      </c>
      <c r="G89" s="163" t="n">
        <v>54215070</v>
      </c>
      <c r="H89" s="164" t="n">
        <v>25260100</v>
      </c>
      <c r="I89" s="165" t="n">
        <v>0.68</v>
      </c>
      <c r="J89" s="166" t="n">
        <v>0.32</v>
      </c>
      <c r="K89" s="167" t="n">
        <v>6365</v>
      </c>
      <c r="L89" s="168" t="n">
        <v>1049150</v>
      </c>
    </row>
    <row r="90">
      <c r="A90" t="s">
        <v>381</v>
      </c>
      <c r="B90" t="s">
        <v>214</v>
      </c>
      <c r="C90" s="159" t="n">
        <v>3858345</v>
      </c>
      <c r="D90" s="160" t="n">
        <v>2157645</v>
      </c>
      <c r="E90" s="161" t="n">
        <v>1700700</v>
      </c>
      <c r="F90" s="162" t="n">
        <v>878991320</v>
      </c>
      <c r="G90" s="163" t="n">
        <v>619981580</v>
      </c>
      <c r="H90" s="164" t="n">
        <v>259009730</v>
      </c>
      <c r="I90" s="165" t="n">
        <v>0.71</v>
      </c>
      <c r="J90" s="166" t="n">
        <v>0.29</v>
      </c>
      <c r="K90" s="167" t="n">
        <v>128880</v>
      </c>
      <c r="L90" s="168" t="n">
        <v>29724650</v>
      </c>
    </row>
    <row r="91">
      <c r="A91" t="s">
        <v>381</v>
      </c>
      <c r="B91" t="s">
        <v>215</v>
      </c>
      <c r="C91" s="159" t="n">
        <v>837425</v>
      </c>
      <c r="D91" s="160" t="n">
        <v>462410</v>
      </c>
      <c r="E91" s="161" t="n">
        <v>375015</v>
      </c>
      <c r="F91" s="162" t="n">
        <v>127166880</v>
      </c>
      <c r="G91" s="163" t="n">
        <v>88217220</v>
      </c>
      <c r="H91" s="164" t="n">
        <v>38949670</v>
      </c>
      <c r="I91" s="165" t="n">
        <v>0.69</v>
      </c>
      <c r="J91" s="166" t="n">
        <v>0.31</v>
      </c>
      <c r="K91" s="167" t="n">
        <v>43235</v>
      </c>
      <c r="L91" s="168" t="n">
        <v>6552920</v>
      </c>
    </row>
    <row r="92">
      <c r="A92" t="s">
        <v>382</v>
      </c>
      <c r="B92" t="s">
        <v>212</v>
      </c>
      <c r="C92" s="159" t="n">
        <v>0</v>
      </c>
      <c r="D92" s="160" t="n">
        <v>0</v>
      </c>
      <c r="E92" s="161" t="n">
        <v>0</v>
      </c>
      <c r="F92" s="162" t="n">
        <v>0</v>
      </c>
      <c r="G92" s="163" t="n">
        <v>0</v>
      </c>
      <c r="H92" s="164" t="n">
        <v>0</v>
      </c>
      <c r="I92" s="165" t="n">
        <v>0</v>
      </c>
      <c r="J92" s="166" t="n">
        <v>0</v>
      </c>
      <c r="K92" s="167" t="n">
        <v>0</v>
      </c>
      <c r="L92" s="168" t="n">
        <v>0</v>
      </c>
    </row>
    <row r="93">
      <c r="A93" t="s">
        <v>382</v>
      </c>
      <c r="B93" t="s">
        <v>213</v>
      </c>
      <c r="C93" s="159" t="n">
        <v>308960</v>
      </c>
      <c r="D93" s="160" t="n">
        <v>166955</v>
      </c>
      <c r="E93" s="161" t="n">
        <v>142005</v>
      </c>
      <c r="F93" s="162" t="n">
        <v>62811930</v>
      </c>
      <c r="G93" s="163" t="n">
        <v>42388930</v>
      </c>
      <c r="H93" s="164" t="n">
        <v>20423000</v>
      </c>
      <c r="I93" s="165" t="n">
        <v>0.67</v>
      </c>
      <c r="J93" s="166" t="n">
        <v>0.33</v>
      </c>
      <c r="K93" s="167" t="n">
        <v>1110</v>
      </c>
      <c r="L93" s="168" t="n">
        <v>165020</v>
      </c>
    </row>
    <row r="94">
      <c r="A94" t="s">
        <v>382</v>
      </c>
      <c r="B94" t="s">
        <v>214</v>
      </c>
      <c r="C94" s="159" t="n">
        <v>2160955</v>
      </c>
      <c r="D94" s="160" t="n">
        <v>1232600</v>
      </c>
      <c r="E94" s="161" t="n">
        <v>928355</v>
      </c>
      <c r="F94" s="162" t="n">
        <v>485842620</v>
      </c>
      <c r="G94" s="163" t="n">
        <v>345958560</v>
      </c>
      <c r="H94" s="164" t="n">
        <v>139884060</v>
      </c>
      <c r="I94" s="165" t="n">
        <v>0.71</v>
      </c>
      <c r="J94" s="166" t="n">
        <v>0.29</v>
      </c>
      <c r="K94" s="167" t="n">
        <v>35275</v>
      </c>
      <c r="L94" s="168" t="n">
        <v>7507190</v>
      </c>
    </row>
    <row r="95">
      <c r="A95" t="s">
        <v>382</v>
      </c>
      <c r="B95" t="s">
        <v>215</v>
      </c>
      <c r="C95" s="159" t="n">
        <v>350840</v>
      </c>
      <c r="D95" s="160" t="n">
        <v>204100</v>
      </c>
      <c r="E95" s="161" t="n">
        <v>146735</v>
      </c>
      <c r="F95" s="162" t="n">
        <v>54213430</v>
      </c>
      <c r="G95" s="163" t="n">
        <v>39263920</v>
      </c>
      <c r="H95" s="164" t="n">
        <v>14949500</v>
      </c>
      <c r="I95" s="165" t="n">
        <v>0.72</v>
      </c>
      <c r="J95" s="166" t="n">
        <v>0.28</v>
      </c>
      <c r="K95" s="167" t="n">
        <v>9675</v>
      </c>
      <c r="L95" s="168" t="n">
        <v>1402160</v>
      </c>
    </row>
    <row r="96">
      <c r="A96" t="s">
        <v>383</v>
      </c>
      <c r="B96" t="s">
        <v>212</v>
      </c>
      <c r="C96" s="159" t="n">
        <v>0</v>
      </c>
      <c r="D96" s="160" t="n">
        <v>0</v>
      </c>
      <c r="E96" s="161" t="n">
        <v>0</v>
      </c>
      <c r="F96" s="162" t="n">
        <v>0</v>
      </c>
      <c r="G96" s="163" t="n">
        <v>0</v>
      </c>
      <c r="H96" s="164" t="n">
        <v>0</v>
      </c>
      <c r="I96" s="165" t="n">
        <v>0</v>
      </c>
      <c r="J96" s="166" t="n">
        <v>0</v>
      </c>
      <c r="K96" s="167" t="n">
        <v>0</v>
      </c>
      <c r="L96" s="168" t="n">
        <v>0</v>
      </c>
    </row>
    <row r="97">
      <c r="A97" t="s">
        <v>383</v>
      </c>
      <c r="B97" t="s">
        <v>213</v>
      </c>
      <c r="C97" s="159" t="n">
        <v>92000</v>
      </c>
      <c r="D97" s="160" t="n">
        <v>50140</v>
      </c>
      <c r="E97" s="161" t="n">
        <v>41860</v>
      </c>
      <c r="F97" s="162" t="n">
        <v>16649750</v>
      </c>
      <c r="G97" s="163" t="n">
        <v>11816550</v>
      </c>
      <c r="H97" s="164" t="n">
        <v>4833200</v>
      </c>
      <c r="I97" s="165" t="n">
        <v>0.71</v>
      </c>
      <c r="J97" s="166" t="n">
        <v>0.29</v>
      </c>
      <c r="K97" s="167" t="n">
        <v>5255</v>
      </c>
      <c r="L97" s="168" t="n">
        <v>883970</v>
      </c>
    </row>
    <row r="98">
      <c r="A98" t="s">
        <v>383</v>
      </c>
      <c r="B98" t="s">
        <v>214</v>
      </c>
      <c r="C98" s="159" t="n">
        <v>1697205</v>
      </c>
      <c r="D98" s="160" t="n">
        <v>924960</v>
      </c>
      <c r="E98" s="161" t="n">
        <v>772245</v>
      </c>
      <c r="F98" s="162" t="n">
        <v>393111120</v>
      </c>
      <c r="G98" s="163" t="n">
        <v>273998070</v>
      </c>
      <c r="H98" s="164" t="n">
        <v>119113040</v>
      </c>
      <c r="I98" s="165" t="n">
        <v>0.7</v>
      </c>
      <c r="J98" s="166" t="n">
        <v>0.3</v>
      </c>
      <c r="K98" s="167" t="n">
        <v>93590</v>
      </c>
      <c r="L98" s="168" t="n">
        <v>22213790</v>
      </c>
    </row>
    <row r="99">
      <c r="A99" t="s">
        <v>383</v>
      </c>
      <c r="B99" t="s">
        <v>215</v>
      </c>
      <c r="C99" s="159" t="n">
        <v>486545</v>
      </c>
      <c r="D99" s="160" t="n">
        <v>258290</v>
      </c>
      <c r="E99" s="161" t="n">
        <v>228255</v>
      </c>
      <c r="F99" s="162" t="n">
        <v>72947500</v>
      </c>
      <c r="G99" s="163" t="n">
        <v>48949710</v>
      </c>
      <c r="H99" s="164" t="n">
        <v>23997800</v>
      </c>
      <c r="I99" s="165" t="n">
        <v>0.67</v>
      </c>
      <c r="J99" s="166" t="n">
        <v>0.33</v>
      </c>
      <c r="K99" s="167" t="n">
        <v>33555</v>
      </c>
      <c r="L99" s="168" t="n">
        <v>5150470</v>
      </c>
    </row>
    <row r="100">
      <c r="A100" s="4" t="s">
        <v>35</v>
      </c>
      <c r="B100" t="s">
        <v>36</v>
      </c>
    </row>
    <row r="101">
      <c r="A101" s="4" t="s">
        <v>37</v>
      </c>
      <c r="B101" t="s">
        <v>38</v>
      </c>
    </row>
    <row r="102">
      <c r="A102" s="4" t="s">
        <v>53</v>
      </c>
      <c r="B102" t="s">
        <v>54</v>
      </c>
    </row>
    <row r="103">
      <c r="A103" s="4" t="s">
        <v>89</v>
      </c>
      <c r="B103" t="s">
        <v>90</v>
      </c>
    </row>
    <row r="104">
      <c r="A104" s="4" t="s">
        <v>91</v>
      </c>
      <c r="B104" t="s">
        <v>92</v>
      </c>
    </row>
    <row r="105">
      <c r="A105" t="s">
        <v>107</v>
      </c>
      <c r="B105" t="s">
        <v>108</v>
      </c>
    </row>
    <row r="106">
      <c r="A106" t="s">
        <v>109</v>
      </c>
      <c r="B106" t="s">
        <v>110</v>
      </c>
    </row>
  </sheetData>
  <pageMargins left="0.7" right="0.7" top="0.75" bottom="0.75" header="0.3" footer="0.3"/>
  <pageSetup paperSize="9" orientation="portrait" horizontalDpi="300" verticalDpi="300" r:id="rId2"/>
  <tableParts count="1">
    <tablePart r:id="rId16"/>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s>
  <sheetData>
    <row r="1">
      <c r="A1" s="1" t="s">
        <v>384</v>
      </c>
    </row>
    <row r="2">
      <c r="A2" t="s">
        <v>158</v>
      </c>
    </row>
    <row r="3">
      <c r="A3" t="s">
        <v>159</v>
      </c>
    </row>
    <row r="4">
      <c r="A4" t="s">
        <v>272</v>
      </c>
    </row>
    <row r="5">
      <c r="A5" t="s">
        <v>161</v>
      </c>
    </row>
    <row r="6">
      <c r="A6" s="5" t="s">
        <v>385</v>
      </c>
      <c r="B6" s="5" t="s">
        <v>386</v>
      </c>
      <c r="C6" s="5" t="s">
        <v>387</v>
      </c>
      <c r="D6" s="5" t="s">
        <v>388</v>
      </c>
    </row>
    <row r="7">
      <c r="A7" s="28" t="s">
        <v>174</v>
      </c>
      <c r="B7" s="172" t="n">
        <v>5096505</v>
      </c>
      <c r="C7" s="173" t="n">
        <v>1085576350</v>
      </c>
      <c r="D7" s="174" t="n">
        <v>1</v>
      </c>
    </row>
    <row r="8">
      <c r="A8" t="s">
        <v>274</v>
      </c>
      <c r="B8" s="169" t="n">
        <v>144070</v>
      </c>
      <c r="C8" s="170" t="n">
        <v>30015250</v>
      </c>
      <c r="D8" s="171" t="n">
        <v>0.03</v>
      </c>
    </row>
    <row r="9">
      <c r="A9" t="s">
        <v>275</v>
      </c>
      <c r="B9" s="169" t="n">
        <v>149120</v>
      </c>
      <c r="C9" s="170" t="n">
        <v>30619480</v>
      </c>
      <c r="D9" s="171" t="n">
        <v>0.03</v>
      </c>
    </row>
    <row r="10">
      <c r="A10" t="s">
        <v>276</v>
      </c>
      <c r="B10" s="169" t="n">
        <v>108690</v>
      </c>
      <c r="C10" s="170" t="n">
        <v>23327600</v>
      </c>
      <c r="D10" s="171" t="n">
        <v>0.02</v>
      </c>
    </row>
    <row r="11">
      <c r="A11" t="s">
        <v>277</v>
      </c>
      <c r="B11" s="169" t="n">
        <v>65655</v>
      </c>
      <c r="C11" s="170" t="n">
        <v>13640460</v>
      </c>
      <c r="D11" s="171" t="n">
        <v>0.01</v>
      </c>
    </row>
    <row r="12">
      <c r="A12" t="s">
        <v>278</v>
      </c>
      <c r="B12" s="169" t="n">
        <v>54550</v>
      </c>
      <c r="C12" s="170" t="n">
        <v>11549660</v>
      </c>
      <c r="D12" s="171" t="n">
        <v>0.01</v>
      </c>
    </row>
    <row r="13">
      <c r="A13" t="s">
        <v>279</v>
      </c>
      <c r="B13" s="169" t="n">
        <v>126790</v>
      </c>
      <c r="C13" s="170" t="n">
        <v>26748560</v>
      </c>
      <c r="D13" s="171" t="n">
        <v>0.02</v>
      </c>
    </row>
    <row r="14">
      <c r="A14" t="s">
        <v>280</v>
      </c>
      <c r="B14" s="169" t="n">
        <v>223310</v>
      </c>
      <c r="C14" s="170" t="n">
        <v>49868380</v>
      </c>
      <c r="D14" s="171" t="n">
        <v>0.05</v>
      </c>
    </row>
    <row r="15">
      <c r="A15" t="s">
        <v>281</v>
      </c>
      <c r="B15" s="169" t="n">
        <v>139315</v>
      </c>
      <c r="C15" s="170" t="n">
        <v>29999430</v>
      </c>
      <c r="D15" s="171" t="n">
        <v>0.03</v>
      </c>
    </row>
    <row r="16">
      <c r="A16" t="s">
        <v>282</v>
      </c>
      <c r="B16" s="169" t="n">
        <v>70115</v>
      </c>
      <c r="C16" s="170" t="n">
        <v>14446220</v>
      </c>
      <c r="D16" s="171" t="n">
        <v>0.01</v>
      </c>
    </row>
    <row r="17">
      <c r="A17" t="s">
        <v>283</v>
      </c>
      <c r="B17" s="169" t="n">
        <v>81775</v>
      </c>
      <c r="C17" s="170" t="n">
        <v>16955690</v>
      </c>
      <c r="D17" s="171" t="n">
        <v>0.02</v>
      </c>
    </row>
    <row r="18">
      <c r="A18" t="s">
        <v>284</v>
      </c>
      <c r="B18" s="169" t="n">
        <v>57330</v>
      </c>
      <c r="C18" s="170" t="n">
        <v>11972210</v>
      </c>
      <c r="D18" s="171" t="n">
        <v>0.01</v>
      </c>
    </row>
    <row r="19">
      <c r="A19" t="s">
        <v>285</v>
      </c>
      <c r="B19" s="169" t="n">
        <v>305415</v>
      </c>
      <c r="C19" s="170" t="n">
        <v>65115950</v>
      </c>
      <c r="D19" s="171" t="n">
        <v>0.06</v>
      </c>
    </row>
    <row r="20">
      <c r="A20" t="s">
        <v>286</v>
      </c>
      <c r="B20" s="169" t="n">
        <v>148955</v>
      </c>
      <c r="C20" s="170" t="n">
        <v>31409260</v>
      </c>
      <c r="D20" s="171" t="n">
        <v>0.03</v>
      </c>
    </row>
    <row r="21">
      <c r="A21" t="s">
        <v>287</v>
      </c>
      <c r="B21" s="169" t="n">
        <v>373405</v>
      </c>
      <c r="C21" s="170" t="n">
        <v>79596450</v>
      </c>
      <c r="D21" s="171" t="n">
        <v>0.07</v>
      </c>
    </row>
    <row r="22">
      <c r="A22" t="s">
        <v>288</v>
      </c>
      <c r="B22" s="169" t="n">
        <v>721330</v>
      </c>
      <c r="C22" s="170" t="n">
        <v>154573290</v>
      </c>
      <c r="D22" s="171" t="n">
        <v>0.14</v>
      </c>
    </row>
    <row r="23">
      <c r="A23" t="s">
        <v>289</v>
      </c>
      <c r="B23" s="169" t="n">
        <v>168930</v>
      </c>
      <c r="C23" s="170" t="n">
        <v>35212100</v>
      </c>
      <c r="D23" s="171" t="n">
        <v>0.03</v>
      </c>
    </row>
    <row r="24">
      <c r="A24" t="s">
        <v>290</v>
      </c>
      <c r="B24" s="169" t="n">
        <v>94065</v>
      </c>
      <c r="C24" s="170" t="n">
        <v>19878840</v>
      </c>
      <c r="D24" s="171" t="n">
        <v>0.02</v>
      </c>
    </row>
    <row r="25">
      <c r="A25" t="s">
        <v>291</v>
      </c>
      <c r="B25" s="169" t="n">
        <v>80840</v>
      </c>
      <c r="C25" s="170" t="n">
        <v>17038610</v>
      </c>
      <c r="D25" s="171" t="n">
        <v>0.02</v>
      </c>
    </row>
    <row r="26">
      <c r="A26" t="s">
        <v>292</v>
      </c>
      <c r="B26" s="169" t="n">
        <v>70455</v>
      </c>
      <c r="C26" s="170" t="n">
        <v>14925620</v>
      </c>
      <c r="D26" s="171" t="n">
        <v>0.01</v>
      </c>
    </row>
    <row r="27">
      <c r="A27" t="s">
        <v>293</v>
      </c>
      <c r="B27" s="169" t="n">
        <v>27925</v>
      </c>
      <c r="C27" s="170" t="n">
        <v>5776750</v>
      </c>
      <c r="D27" s="171" t="n">
        <v>0.01</v>
      </c>
    </row>
    <row r="28">
      <c r="A28" t="s">
        <v>294</v>
      </c>
      <c r="B28" s="169" t="n">
        <v>170140</v>
      </c>
      <c r="C28" s="170" t="n">
        <v>35815610</v>
      </c>
      <c r="D28" s="171" t="n">
        <v>0.03</v>
      </c>
    </row>
    <row r="29">
      <c r="A29" t="s">
        <v>295</v>
      </c>
      <c r="B29" s="169" t="n">
        <v>442960</v>
      </c>
      <c r="C29" s="170" t="n">
        <v>96210400</v>
      </c>
      <c r="D29" s="171" t="n">
        <v>0.09</v>
      </c>
    </row>
    <row r="30">
      <c r="A30" t="s">
        <v>296</v>
      </c>
      <c r="B30" s="169" t="n">
        <v>13190</v>
      </c>
      <c r="C30" s="170" t="n">
        <v>2894570</v>
      </c>
      <c r="D30" s="171" t="n">
        <v>0</v>
      </c>
    </row>
    <row r="31">
      <c r="A31" t="s">
        <v>297</v>
      </c>
      <c r="B31" s="169" t="n">
        <v>148270</v>
      </c>
      <c r="C31" s="170" t="n">
        <v>31640260</v>
      </c>
      <c r="D31" s="171" t="n">
        <v>0.03</v>
      </c>
    </row>
    <row r="32">
      <c r="A32" t="s">
        <v>298</v>
      </c>
      <c r="B32" s="169" t="n">
        <v>186785</v>
      </c>
      <c r="C32" s="170" t="n">
        <v>39326490</v>
      </c>
      <c r="D32" s="171" t="n">
        <v>0.04</v>
      </c>
    </row>
    <row r="33">
      <c r="A33" t="s">
        <v>299</v>
      </c>
      <c r="B33" s="169" t="n">
        <v>77795</v>
      </c>
      <c r="C33" s="170" t="n">
        <v>16284280</v>
      </c>
      <c r="D33" s="171" t="n">
        <v>0.02</v>
      </c>
    </row>
    <row r="34">
      <c r="A34" t="s">
        <v>300</v>
      </c>
      <c r="B34" s="169" t="n">
        <v>12550</v>
      </c>
      <c r="C34" s="170" t="n">
        <v>2588110</v>
      </c>
      <c r="D34" s="171" t="n">
        <v>0</v>
      </c>
    </row>
    <row r="35">
      <c r="A35" t="s">
        <v>301</v>
      </c>
      <c r="B35" s="169" t="n">
        <v>110610</v>
      </c>
      <c r="C35" s="170" t="n">
        <v>23475790</v>
      </c>
      <c r="D35" s="171" t="n">
        <v>0.02</v>
      </c>
    </row>
    <row r="36">
      <c r="A36" t="s">
        <v>302</v>
      </c>
      <c r="B36" s="169" t="n">
        <v>363445</v>
      </c>
      <c r="C36" s="170" t="n">
        <v>78154760</v>
      </c>
      <c r="D36" s="171" t="n">
        <v>0.07</v>
      </c>
    </row>
    <row r="37">
      <c r="A37" t="s">
        <v>303</v>
      </c>
      <c r="B37" s="169" t="n">
        <v>62595</v>
      </c>
      <c r="C37" s="170" t="n">
        <v>13293660</v>
      </c>
      <c r="D37" s="171" t="n">
        <v>0.01</v>
      </c>
    </row>
    <row r="38">
      <c r="A38" t="s">
        <v>304</v>
      </c>
      <c r="B38" s="169" t="n">
        <v>109270</v>
      </c>
      <c r="C38" s="170" t="n">
        <v>23253020</v>
      </c>
      <c r="D38" s="171" t="n">
        <v>0.02</v>
      </c>
    </row>
    <row r="39">
      <c r="A39" t="s">
        <v>305</v>
      </c>
      <c r="B39" s="169" t="n">
        <v>178035</v>
      </c>
      <c r="C39" s="170" t="n">
        <v>37950740</v>
      </c>
      <c r="D39" s="171" t="n">
        <v>0.03</v>
      </c>
    </row>
    <row r="40">
      <c r="A40" t="s">
        <v>306</v>
      </c>
      <c r="B40" s="169" t="n">
        <v>8820</v>
      </c>
      <c r="C40" s="170" t="n">
        <v>2018860</v>
      </c>
      <c r="D40" s="171" t="n">
        <v>0</v>
      </c>
    </row>
    <row r="41">
      <c r="A41" s="4" t="s">
        <v>35</v>
      </c>
      <c r="B41" t="s">
        <v>36</v>
      </c>
    </row>
    <row r="42">
      <c r="A42" s="4" t="s">
        <v>37</v>
      </c>
      <c r="B42" t="s">
        <v>38</v>
      </c>
    </row>
    <row r="43">
      <c r="A43" s="4" t="s">
        <v>89</v>
      </c>
      <c r="B43" t="s">
        <v>90</v>
      </c>
    </row>
    <row r="44">
      <c r="A44" s="4" t="s">
        <v>107</v>
      </c>
      <c r="B44" t="s">
        <v>108</v>
      </c>
    </row>
    <row r="45">
      <c r="A45" s="4" t="s">
        <v>109</v>
      </c>
      <c r="B45" t="s">
        <v>110</v>
      </c>
    </row>
    <row r="46">
      <c r="A46" t="s">
        <v>111</v>
      </c>
      <c r="B46" t="s">
        <v>112</v>
      </c>
    </row>
  </sheetData>
  <pageMargins left="0.7" right="0.7" top="0.75" bottom="0.75" header="0.3" footer="0.3"/>
  <pageSetup paperSize="9" orientation="portrait" horizontalDpi="300" verticalDpi="300" r:id="rId2"/>
  <tableParts count="1">
    <tablePart r:id="rId17"/>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s>
  <sheetData>
    <row r="1">
      <c r="A1" s="1" t="s">
        <v>389</v>
      </c>
    </row>
    <row r="2">
      <c r="A2" t="s">
        <v>158</v>
      </c>
    </row>
    <row r="3">
      <c r="A3" t="s">
        <v>159</v>
      </c>
    </row>
    <row r="4">
      <c r="A4" t="s">
        <v>390</v>
      </c>
    </row>
    <row r="5">
      <c r="A5" t="s">
        <v>161</v>
      </c>
    </row>
    <row r="6">
      <c r="A6" s="5" t="s">
        <v>391</v>
      </c>
      <c r="B6" s="5" t="s">
        <v>392</v>
      </c>
    </row>
    <row r="7">
      <c r="A7" t="s">
        <v>393</v>
      </c>
      <c r="B7" s="175" t="n">
        <v>244115</v>
      </c>
    </row>
    <row r="8">
      <c r="A8" s="28" t="s">
        <v>394</v>
      </c>
      <c r="B8" s="176" t="n">
        <v>38880</v>
      </c>
    </row>
    <row r="9">
      <c r="A9" s="28" t="s">
        <v>395</v>
      </c>
      <c r="B9" s="176" t="n">
        <v>222505</v>
      </c>
    </row>
    <row r="10">
      <c r="A10" s="28" t="s">
        <v>396</v>
      </c>
      <c r="B10" s="176" t="n">
        <v>237875</v>
      </c>
    </row>
    <row r="11">
      <c r="A11" s="4" t="s">
        <v>35</v>
      </c>
      <c r="B11" t="s">
        <v>36</v>
      </c>
    </row>
    <row r="12">
      <c r="A12" s="4" t="s">
        <v>89</v>
      </c>
      <c r="B12" t="s">
        <v>90</v>
      </c>
    </row>
    <row r="13">
      <c r="A13" s="4" t="s">
        <v>103</v>
      </c>
      <c r="B13" t="s">
        <v>104</v>
      </c>
    </row>
    <row r="14">
      <c r="A14" s="4"/>
    </row>
    <row r="15">
      <c r="A15" s="4"/>
    </row>
  </sheetData>
  <pageMargins left="0.7" right="0.7" top="0.75" bottom="0.75" header="0.3" footer="0.3"/>
  <pageSetup paperSize="9" orientation="portrait" horizontalDpi="300" verticalDpi="300" r:id="rId2"/>
  <tableParts count="1">
    <tablePart r:id="rId18"/>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397</v>
      </c>
    </row>
    <row r="2">
      <c r="A2" t="s">
        <v>158</v>
      </c>
    </row>
    <row r="3">
      <c r="A3" t="s">
        <v>159</v>
      </c>
    </row>
    <row r="4">
      <c r="A4" t="s">
        <v>398</v>
      </c>
    </row>
    <row r="5">
      <c r="A5" t="s">
        <v>161</v>
      </c>
    </row>
    <row r="6">
      <c r="A6" s="5" t="s">
        <v>370</v>
      </c>
      <c r="B6" s="5" t="s">
        <v>162</v>
      </c>
      <c r="C6" s="5" t="s">
        <v>399</v>
      </c>
      <c r="D6" s="5" t="s">
        <v>400</v>
      </c>
      <c r="E6" s="5" t="s">
        <v>401</v>
      </c>
      <c r="F6" s="5" t="s">
        <v>402</v>
      </c>
      <c r="G6" s="5" t="s">
        <v>403</v>
      </c>
      <c r="H6" s="5" t="s">
        <v>404</v>
      </c>
      <c r="I6" s="5" t="s">
        <v>405</v>
      </c>
      <c r="J6" s="5" t="s">
        <v>406</v>
      </c>
      <c r="K6" s="5" t="s">
        <v>407</v>
      </c>
    </row>
    <row r="7">
      <c r="A7" t="s">
        <v>381</v>
      </c>
      <c r="B7" t="s">
        <v>175</v>
      </c>
      <c r="C7" s="177" t="n">
        <v>5</v>
      </c>
      <c r="D7" s="178" t="n">
        <v>0</v>
      </c>
      <c r="E7" s="179" t="n">
        <v>0</v>
      </c>
      <c r="F7" s="180" t="n">
        <v>5</v>
      </c>
      <c r="G7" s="181" t="n">
        <v>0</v>
      </c>
      <c r="H7" s="182" t="n">
        <v>0</v>
      </c>
      <c r="I7" s="183" t="n">
        <v>1</v>
      </c>
      <c r="J7" s="184" t="n">
        <v>0</v>
      </c>
      <c r="K7" s="185" t="n">
        <v>0</v>
      </c>
    </row>
    <row r="8">
      <c r="A8" t="s">
        <v>381</v>
      </c>
      <c r="B8" t="s">
        <v>176</v>
      </c>
      <c r="C8" s="177" t="n">
        <v>25</v>
      </c>
      <c r="D8" s="178" t="s">
        <v>216</v>
      </c>
      <c r="E8" s="179" t="s">
        <v>216</v>
      </c>
      <c r="F8" s="180" t="n">
        <v>25</v>
      </c>
      <c r="G8" s="181" t="s">
        <v>216</v>
      </c>
      <c r="H8" s="182" t="s">
        <v>216</v>
      </c>
      <c r="I8" s="183" t="n">
        <v>0.96</v>
      </c>
      <c r="J8" s="184" t="n">
        <v>0</v>
      </c>
      <c r="K8" s="185" t="n">
        <v>0</v>
      </c>
    </row>
    <row r="9">
      <c r="A9" t="s">
        <v>381</v>
      </c>
      <c r="B9" t="s">
        <v>177</v>
      </c>
      <c r="C9" s="177" t="n">
        <v>85</v>
      </c>
      <c r="D9" s="178" t="n">
        <v>10</v>
      </c>
      <c r="E9" s="179" t="n">
        <v>5</v>
      </c>
      <c r="F9" s="180" t="n">
        <v>70</v>
      </c>
      <c r="G9" s="181" t="n">
        <v>0.12</v>
      </c>
      <c r="H9" s="182" t="n">
        <v>0.06</v>
      </c>
      <c r="I9" s="183" t="n">
        <v>0.82</v>
      </c>
      <c r="J9" s="184" t="s">
        <v>216</v>
      </c>
      <c r="K9" s="185" t="s">
        <v>216</v>
      </c>
    </row>
    <row r="10">
      <c r="A10" t="s">
        <v>381</v>
      </c>
      <c r="B10" t="s">
        <v>178</v>
      </c>
      <c r="C10" s="177" t="n">
        <v>230</v>
      </c>
      <c r="D10" s="178" t="n">
        <v>40</v>
      </c>
      <c r="E10" s="179" t="n">
        <v>20</v>
      </c>
      <c r="F10" s="180" t="n">
        <v>170</v>
      </c>
      <c r="G10" s="181" t="n">
        <v>0.17</v>
      </c>
      <c r="H10" s="182" t="n">
        <v>0.08</v>
      </c>
      <c r="I10" s="183" t="n">
        <v>0.75</v>
      </c>
      <c r="J10" s="184" t="s">
        <v>216</v>
      </c>
      <c r="K10" s="185" t="s">
        <v>216</v>
      </c>
    </row>
    <row r="11">
      <c r="A11" t="s">
        <v>381</v>
      </c>
      <c r="B11" t="s">
        <v>179</v>
      </c>
      <c r="C11" s="177" t="n">
        <v>510</v>
      </c>
      <c r="D11" s="178" t="n">
        <v>105</v>
      </c>
      <c r="E11" s="179" t="n">
        <v>35</v>
      </c>
      <c r="F11" s="180" t="n">
        <v>370</v>
      </c>
      <c r="G11" s="181" t="n">
        <v>0.21</v>
      </c>
      <c r="H11" s="182" t="n">
        <v>0.07</v>
      </c>
      <c r="I11" s="183" t="n">
        <v>0.72</v>
      </c>
      <c r="J11" s="184" t="s">
        <v>216</v>
      </c>
      <c r="K11" s="185" t="s">
        <v>216</v>
      </c>
    </row>
    <row r="12">
      <c r="A12" t="s">
        <v>381</v>
      </c>
      <c r="B12" t="s">
        <v>180</v>
      </c>
      <c r="C12" s="177" t="n">
        <v>1190</v>
      </c>
      <c r="D12" s="178" t="n">
        <v>250</v>
      </c>
      <c r="E12" s="179" t="n">
        <v>90</v>
      </c>
      <c r="F12" s="180" t="n">
        <v>855</v>
      </c>
      <c r="G12" s="181" t="n">
        <v>0.21</v>
      </c>
      <c r="H12" s="182" t="n">
        <v>0.08</v>
      </c>
      <c r="I12" s="183" t="n">
        <v>0.72</v>
      </c>
      <c r="J12" s="184" t="n">
        <v>5</v>
      </c>
      <c r="K12" s="185" t="n">
        <v>0.01</v>
      </c>
    </row>
    <row r="13">
      <c r="A13" t="s">
        <v>381</v>
      </c>
      <c r="B13" t="s">
        <v>181</v>
      </c>
      <c r="C13" s="177" t="n">
        <v>2355</v>
      </c>
      <c r="D13" s="178" t="n">
        <v>460</v>
      </c>
      <c r="E13" s="179" t="n">
        <v>160</v>
      </c>
      <c r="F13" s="180" t="n">
        <v>1740</v>
      </c>
      <c r="G13" s="181" t="n">
        <v>0.19</v>
      </c>
      <c r="H13" s="182" t="n">
        <v>0.07</v>
      </c>
      <c r="I13" s="183" t="n">
        <v>0.74</v>
      </c>
      <c r="J13" s="184" t="n">
        <v>50</v>
      </c>
      <c r="K13" s="185" t="n">
        <v>0.03</v>
      </c>
    </row>
    <row r="14">
      <c r="A14" t="s">
        <v>381</v>
      </c>
      <c r="B14" t="s">
        <v>182</v>
      </c>
      <c r="C14" s="177" t="n">
        <v>3915</v>
      </c>
      <c r="D14" s="178" t="n">
        <v>830</v>
      </c>
      <c r="E14" s="179" t="n">
        <v>265</v>
      </c>
      <c r="F14" s="180" t="n">
        <v>2820</v>
      </c>
      <c r="G14" s="181" t="n">
        <v>0.21</v>
      </c>
      <c r="H14" s="182" t="n">
        <v>0.07</v>
      </c>
      <c r="I14" s="183" t="n">
        <v>0.72</v>
      </c>
      <c r="J14" s="184" t="n">
        <v>90</v>
      </c>
      <c r="K14" s="185" t="n">
        <v>0.03</v>
      </c>
    </row>
    <row r="15">
      <c r="A15" t="s">
        <v>381</v>
      </c>
      <c r="B15" t="s">
        <v>183</v>
      </c>
      <c r="C15" s="177" t="n">
        <v>6805</v>
      </c>
      <c r="D15" s="178" t="n">
        <v>1515</v>
      </c>
      <c r="E15" s="179" t="n">
        <v>465</v>
      </c>
      <c r="F15" s="180" t="n">
        <v>4830</v>
      </c>
      <c r="G15" s="181" t="n">
        <v>0.22</v>
      </c>
      <c r="H15" s="182" t="n">
        <v>0.07</v>
      </c>
      <c r="I15" s="183" t="n">
        <v>0.71</v>
      </c>
      <c r="J15" s="184" t="n">
        <v>160</v>
      </c>
      <c r="K15" s="185" t="n">
        <v>0.03</v>
      </c>
    </row>
    <row r="16">
      <c r="A16" t="s">
        <v>381</v>
      </c>
      <c r="B16" t="s">
        <v>184</v>
      </c>
      <c r="C16" s="177" t="n">
        <v>14120</v>
      </c>
      <c r="D16" s="178" t="n">
        <v>3835</v>
      </c>
      <c r="E16" s="179" t="n">
        <v>900</v>
      </c>
      <c r="F16" s="180" t="n">
        <v>9380</v>
      </c>
      <c r="G16" s="181" t="n">
        <v>0.27</v>
      </c>
      <c r="H16" s="182" t="n">
        <v>0.06</v>
      </c>
      <c r="I16" s="183" t="n">
        <v>0.66</v>
      </c>
      <c r="J16" s="184" t="n">
        <v>535</v>
      </c>
      <c r="K16" s="185" t="n">
        <v>0.05</v>
      </c>
    </row>
    <row r="17">
      <c r="A17" t="s">
        <v>381</v>
      </c>
      <c r="B17" t="s">
        <v>185</v>
      </c>
      <c r="C17" s="177" t="n">
        <v>23680</v>
      </c>
      <c r="D17" s="178" t="n">
        <v>7105</v>
      </c>
      <c r="E17" s="179" t="n">
        <v>1490</v>
      </c>
      <c r="F17" s="180" t="n">
        <v>15080</v>
      </c>
      <c r="G17" s="181" t="n">
        <v>0.3</v>
      </c>
      <c r="H17" s="182" t="n">
        <v>0.06</v>
      </c>
      <c r="I17" s="183" t="n">
        <v>0.64</v>
      </c>
      <c r="J17" s="184" t="n">
        <v>1105</v>
      </c>
      <c r="K17" s="185" t="n">
        <v>0.07</v>
      </c>
    </row>
    <row r="18">
      <c r="A18" t="s">
        <v>381</v>
      </c>
      <c r="B18" t="s">
        <v>186</v>
      </c>
      <c r="C18" s="177" t="n">
        <v>33320</v>
      </c>
      <c r="D18" s="178" t="n">
        <v>10420</v>
      </c>
      <c r="E18" s="179" t="n">
        <v>2095</v>
      </c>
      <c r="F18" s="180" t="n">
        <v>20800</v>
      </c>
      <c r="G18" s="181" t="n">
        <v>0.31</v>
      </c>
      <c r="H18" s="182" t="n">
        <v>0.06</v>
      </c>
      <c r="I18" s="183" t="n">
        <v>0.62</v>
      </c>
      <c r="J18" s="184" t="n">
        <v>1640</v>
      </c>
      <c r="K18" s="185" t="n">
        <v>0.07</v>
      </c>
    </row>
    <row r="19">
      <c r="A19" t="s">
        <v>381</v>
      </c>
      <c r="B19" t="s">
        <v>187</v>
      </c>
      <c r="C19" s="177" t="n">
        <v>45830</v>
      </c>
      <c r="D19" s="178" t="n">
        <v>14765</v>
      </c>
      <c r="E19" s="179" t="n">
        <v>2830</v>
      </c>
      <c r="F19" s="180" t="n">
        <v>28230</v>
      </c>
      <c r="G19" s="181" t="n">
        <v>0.32</v>
      </c>
      <c r="H19" s="182" t="n">
        <v>0.06</v>
      </c>
      <c r="I19" s="183" t="n">
        <v>0.62</v>
      </c>
      <c r="J19" s="184" t="n">
        <v>2355</v>
      </c>
      <c r="K19" s="185" t="n">
        <v>0.08</v>
      </c>
    </row>
    <row r="20">
      <c r="A20" t="s">
        <v>381</v>
      </c>
      <c r="B20" t="s">
        <v>188</v>
      </c>
      <c r="C20" s="177" t="n">
        <v>55585</v>
      </c>
      <c r="D20" s="178" t="n">
        <v>18190</v>
      </c>
      <c r="E20" s="179" t="n">
        <v>3445</v>
      </c>
      <c r="F20" s="180" t="n">
        <v>33940</v>
      </c>
      <c r="G20" s="181" t="n">
        <v>0.33</v>
      </c>
      <c r="H20" s="182" t="n">
        <v>0.06</v>
      </c>
      <c r="I20" s="183" t="n">
        <v>0.61</v>
      </c>
      <c r="J20" s="184" t="n">
        <v>2950</v>
      </c>
      <c r="K20" s="185" t="n">
        <v>0.08</v>
      </c>
    </row>
    <row r="21">
      <c r="A21" t="s">
        <v>381</v>
      </c>
      <c r="B21" t="s">
        <v>189</v>
      </c>
      <c r="C21" s="177" t="n">
        <v>68030</v>
      </c>
      <c r="D21" s="178" t="n">
        <v>22505</v>
      </c>
      <c r="E21" s="179" t="n">
        <v>4210</v>
      </c>
      <c r="F21" s="180" t="n">
        <v>41305</v>
      </c>
      <c r="G21" s="181" t="n">
        <v>0.33</v>
      </c>
      <c r="H21" s="182" t="n">
        <v>0.06</v>
      </c>
      <c r="I21" s="183" t="n">
        <v>0.61</v>
      </c>
      <c r="J21" s="184" t="n">
        <v>3760</v>
      </c>
      <c r="K21" s="185" t="n">
        <v>0.08</v>
      </c>
    </row>
    <row r="22">
      <c r="A22" t="s">
        <v>381</v>
      </c>
      <c r="B22" t="s">
        <v>190</v>
      </c>
      <c r="C22" s="177" t="n">
        <v>81425</v>
      </c>
      <c r="D22" s="178" t="n">
        <v>27205</v>
      </c>
      <c r="E22" s="179" t="n">
        <v>5100</v>
      </c>
      <c r="F22" s="180" t="n">
        <v>49110</v>
      </c>
      <c r="G22" s="181" t="n">
        <v>0.33</v>
      </c>
      <c r="H22" s="182" t="n">
        <v>0.06</v>
      </c>
      <c r="I22" s="183" t="n">
        <v>0.6</v>
      </c>
      <c r="J22" s="184" t="n">
        <v>4640</v>
      </c>
      <c r="K22" s="185" t="n">
        <v>0.09</v>
      </c>
    </row>
    <row r="23">
      <c r="A23" t="s">
        <v>381</v>
      </c>
      <c r="B23" t="s">
        <v>191</v>
      </c>
      <c r="C23" s="177" t="n">
        <v>93945</v>
      </c>
      <c r="D23" s="178" t="n">
        <v>31815</v>
      </c>
      <c r="E23" s="179" t="n">
        <v>5855</v>
      </c>
      <c r="F23" s="180" t="n">
        <v>56255</v>
      </c>
      <c r="G23" s="181" t="n">
        <v>0.34</v>
      </c>
      <c r="H23" s="182" t="n">
        <v>0.06</v>
      </c>
      <c r="I23" s="183" t="n">
        <v>0.6</v>
      </c>
      <c r="J23" s="184" t="n">
        <v>5475</v>
      </c>
      <c r="K23" s="185" t="n">
        <v>0.09</v>
      </c>
    </row>
    <row r="24">
      <c r="A24" t="s">
        <v>381</v>
      </c>
      <c r="B24" t="s">
        <v>192</v>
      </c>
      <c r="C24" s="177" t="n">
        <v>107185</v>
      </c>
      <c r="D24" s="178" t="n">
        <v>36690</v>
      </c>
      <c r="E24" s="179" t="n">
        <v>6665</v>
      </c>
      <c r="F24" s="180" t="n">
        <v>63810</v>
      </c>
      <c r="G24" s="181" t="n">
        <v>0.34</v>
      </c>
      <c r="H24" s="182" t="n">
        <v>0.06</v>
      </c>
      <c r="I24" s="183" t="n">
        <v>0.6</v>
      </c>
      <c r="J24" s="184" t="n">
        <v>6195</v>
      </c>
      <c r="K24" s="185" t="n">
        <v>0.09</v>
      </c>
    </row>
    <row r="25">
      <c r="A25" t="s">
        <v>381</v>
      </c>
      <c r="B25" t="s">
        <v>193</v>
      </c>
      <c r="C25" s="177" t="n">
        <v>122200</v>
      </c>
      <c r="D25" s="178" t="n">
        <v>41630</v>
      </c>
      <c r="E25" s="179" t="n">
        <v>7450</v>
      </c>
      <c r="F25" s="180" t="n">
        <v>73095</v>
      </c>
      <c r="G25" s="181" t="n">
        <v>0.34</v>
      </c>
      <c r="H25" s="182" t="n">
        <v>0.06</v>
      </c>
      <c r="I25" s="183" t="n">
        <v>0.6</v>
      </c>
      <c r="J25" s="184" t="n">
        <v>7465</v>
      </c>
      <c r="K25" s="185" t="n">
        <v>0.09</v>
      </c>
    </row>
    <row r="26">
      <c r="A26" t="s">
        <v>381</v>
      </c>
      <c r="B26" t="s">
        <v>194</v>
      </c>
      <c r="C26" s="177" t="n">
        <v>137590</v>
      </c>
      <c r="D26" s="178" t="n">
        <v>46845</v>
      </c>
      <c r="E26" s="179" t="n">
        <v>8255</v>
      </c>
      <c r="F26" s="180" t="n">
        <v>82455</v>
      </c>
      <c r="G26" s="181" t="n">
        <v>0.34</v>
      </c>
      <c r="H26" s="182" t="n">
        <v>0.06</v>
      </c>
      <c r="I26" s="183" t="n">
        <v>0.6</v>
      </c>
      <c r="J26" s="184" t="n">
        <v>8680</v>
      </c>
      <c r="K26" s="185" t="n">
        <v>0.1</v>
      </c>
    </row>
    <row r="27">
      <c r="A27" t="s">
        <v>381</v>
      </c>
      <c r="B27" t="s">
        <v>195</v>
      </c>
      <c r="C27" s="177" t="n">
        <v>153890</v>
      </c>
      <c r="D27" s="178" t="n">
        <v>52505</v>
      </c>
      <c r="E27" s="179" t="n">
        <v>9090</v>
      </c>
      <c r="F27" s="180" t="n">
        <v>92265</v>
      </c>
      <c r="G27" s="181" t="n">
        <v>0.34</v>
      </c>
      <c r="H27" s="182" t="n">
        <v>0.06</v>
      </c>
      <c r="I27" s="183" t="n">
        <v>0.6</v>
      </c>
      <c r="J27" s="184" t="n">
        <v>9975</v>
      </c>
      <c r="K27" s="185" t="n">
        <v>0.1</v>
      </c>
    </row>
    <row r="28">
      <c r="A28" t="s">
        <v>381</v>
      </c>
      <c r="B28" t="s">
        <v>196</v>
      </c>
      <c r="C28" s="177" t="n">
        <v>170485</v>
      </c>
      <c r="D28" s="178" t="n">
        <v>57365</v>
      </c>
      <c r="E28" s="179" t="n">
        <v>9790</v>
      </c>
      <c r="F28" s="180" t="n">
        <v>103295</v>
      </c>
      <c r="G28" s="181" t="n">
        <v>0.34</v>
      </c>
      <c r="H28" s="182" t="n">
        <v>0.06</v>
      </c>
      <c r="I28" s="183" t="n">
        <v>0.61</v>
      </c>
      <c r="J28" s="184" t="n">
        <v>11720</v>
      </c>
      <c r="K28" s="185" t="n">
        <v>0.1</v>
      </c>
    </row>
    <row r="29">
      <c r="A29" t="s">
        <v>381</v>
      </c>
      <c r="B29" t="s">
        <v>197</v>
      </c>
      <c r="C29" s="177" t="n">
        <v>192705</v>
      </c>
      <c r="D29" s="178" t="n">
        <v>63310</v>
      </c>
      <c r="E29" s="179" t="n">
        <v>10655</v>
      </c>
      <c r="F29" s="180" t="n">
        <v>118700</v>
      </c>
      <c r="G29" s="181" t="n">
        <v>0.33</v>
      </c>
      <c r="H29" s="182" t="n">
        <v>0.06</v>
      </c>
      <c r="I29" s="183" t="n">
        <v>0.62</v>
      </c>
      <c r="J29" s="184" t="n">
        <v>14665</v>
      </c>
      <c r="K29" s="185" t="n">
        <v>0.11</v>
      </c>
    </row>
    <row r="30">
      <c r="A30" t="s">
        <v>381</v>
      </c>
      <c r="B30" t="s">
        <v>198</v>
      </c>
      <c r="C30" s="177" t="n">
        <v>213495</v>
      </c>
      <c r="D30" s="178" t="n">
        <v>68710</v>
      </c>
      <c r="E30" s="179" t="n">
        <v>11310</v>
      </c>
      <c r="F30" s="180" t="n">
        <v>133425</v>
      </c>
      <c r="G30" s="181" t="n">
        <v>0.32</v>
      </c>
      <c r="H30" s="182" t="n">
        <v>0.05</v>
      </c>
      <c r="I30" s="183" t="n">
        <v>0.62</v>
      </c>
      <c r="J30" s="184" t="n">
        <v>17545</v>
      </c>
      <c r="K30" s="185" t="n">
        <v>0.12</v>
      </c>
    </row>
    <row r="31">
      <c r="A31" t="s">
        <v>381</v>
      </c>
      <c r="B31" t="s">
        <v>199</v>
      </c>
      <c r="C31" s="177" t="n">
        <v>233755</v>
      </c>
      <c r="D31" s="178" t="n">
        <v>73620</v>
      </c>
      <c r="E31" s="179" t="n">
        <v>11830</v>
      </c>
      <c r="F31" s="180" t="n">
        <v>148235</v>
      </c>
      <c r="G31" s="181" t="n">
        <v>0.31</v>
      </c>
      <c r="H31" s="182" t="n">
        <v>0.05</v>
      </c>
      <c r="I31" s="183" t="n">
        <v>0.63</v>
      </c>
      <c r="J31" s="184" t="n">
        <v>21025</v>
      </c>
      <c r="K31" s="185" t="n">
        <v>0.13</v>
      </c>
    </row>
    <row r="32">
      <c r="A32" t="s">
        <v>381</v>
      </c>
      <c r="B32" t="s">
        <v>200</v>
      </c>
      <c r="C32" s="177" t="n">
        <v>254365</v>
      </c>
      <c r="D32" s="178" t="n">
        <v>78065</v>
      </c>
      <c r="E32" s="179" t="n">
        <v>12320</v>
      </c>
      <c r="F32" s="180" t="n">
        <v>163900</v>
      </c>
      <c r="G32" s="181" t="n">
        <v>0.31</v>
      </c>
      <c r="H32" s="182" t="n">
        <v>0.05</v>
      </c>
      <c r="I32" s="183" t="n">
        <v>0.64</v>
      </c>
      <c r="J32" s="184" t="n">
        <v>25010</v>
      </c>
      <c r="K32" s="185" t="n">
        <v>0.14</v>
      </c>
    </row>
    <row r="33">
      <c r="A33" t="s">
        <v>382</v>
      </c>
      <c r="B33" t="s">
        <v>175</v>
      </c>
      <c r="C33" s="177" t="n">
        <v>5</v>
      </c>
      <c r="D33" s="178" t="n">
        <v>0</v>
      </c>
      <c r="E33" s="179" t="n">
        <v>0</v>
      </c>
      <c r="F33" s="180" t="n">
        <v>5</v>
      </c>
      <c r="G33" s="181" t="n">
        <v>0</v>
      </c>
      <c r="H33" s="182" t="n">
        <v>0</v>
      </c>
      <c r="I33" s="183" t="n">
        <v>1</v>
      </c>
      <c r="J33" s="184" t="n">
        <v>0</v>
      </c>
      <c r="K33" s="185" t="n">
        <v>0</v>
      </c>
    </row>
    <row r="34">
      <c r="A34" t="s">
        <v>382</v>
      </c>
      <c r="B34" t="s">
        <v>176</v>
      </c>
      <c r="C34" s="177" t="n">
        <v>25</v>
      </c>
      <c r="D34" s="178" t="s">
        <v>216</v>
      </c>
      <c r="E34" s="179" t="s">
        <v>216</v>
      </c>
      <c r="F34" s="180" t="n">
        <v>25</v>
      </c>
      <c r="G34" s="181" t="s">
        <v>216</v>
      </c>
      <c r="H34" s="182" t="s">
        <v>216</v>
      </c>
      <c r="I34" s="183" t="n">
        <v>0.96</v>
      </c>
      <c r="J34" s="184" t="n">
        <v>0</v>
      </c>
      <c r="K34" s="185" t="n">
        <v>0</v>
      </c>
    </row>
    <row r="35">
      <c r="A35" t="s">
        <v>382</v>
      </c>
      <c r="B35" t="s">
        <v>177</v>
      </c>
      <c r="C35" s="177" t="n">
        <v>85</v>
      </c>
      <c r="D35" s="178" t="n">
        <v>10</v>
      </c>
      <c r="E35" s="179" t="n">
        <v>5</v>
      </c>
      <c r="F35" s="180" t="n">
        <v>70</v>
      </c>
      <c r="G35" s="181" t="n">
        <v>0.12</v>
      </c>
      <c r="H35" s="182" t="n">
        <v>0.06</v>
      </c>
      <c r="I35" s="183" t="n">
        <v>0.82</v>
      </c>
      <c r="J35" s="184" t="s">
        <v>216</v>
      </c>
      <c r="K35" s="185" t="s">
        <v>216</v>
      </c>
    </row>
    <row r="36">
      <c r="A36" t="s">
        <v>382</v>
      </c>
      <c r="B36" t="s">
        <v>178</v>
      </c>
      <c r="C36" s="177" t="n">
        <v>230</v>
      </c>
      <c r="D36" s="178" t="n">
        <v>40</v>
      </c>
      <c r="E36" s="179" t="n">
        <v>20</v>
      </c>
      <c r="F36" s="180" t="n">
        <v>170</v>
      </c>
      <c r="G36" s="181" t="n">
        <v>0.17</v>
      </c>
      <c r="H36" s="182" t="n">
        <v>0.08</v>
      </c>
      <c r="I36" s="183" t="n">
        <v>0.75</v>
      </c>
      <c r="J36" s="184" t="s">
        <v>216</v>
      </c>
      <c r="K36" s="185" t="s">
        <v>216</v>
      </c>
    </row>
    <row r="37">
      <c r="A37" t="s">
        <v>382</v>
      </c>
      <c r="B37" t="s">
        <v>179</v>
      </c>
      <c r="C37" s="177" t="n">
        <v>510</v>
      </c>
      <c r="D37" s="178" t="n">
        <v>105</v>
      </c>
      <c r="E37" s="179" t="n">
        <v>35</v>
      </c>
      <c r="F37" s="180" t="n">
        <v>370</v>
      </c>
      <c r="G37" s="181" t="n">
        <v>0.21</v>
      </c>
      <c r="H37" s="182" t="n">
        <v>0.07</v>
      </c>
      <c r="I37" s="183" t="n">
        <v>0.72</v>
      </c>
      <c r="J37" s="184" t="s">
        <v>216</v>
      </c>
      <c r="K37" s="185" t="s">
        <v>216</v>
      </c>
    </row>
    <row r="38">
      <c r="A38" t="s">
        <v>382</v>
      </c>
      <c r="B38" t="s">
        <v>180</v>
      </c>
      <c r="C38" s="177" t="n">
        <v>1165</v>
      </c>
      <c r="D38" s="178" t="n">
        <v>235</v>
      </c>
      <c r="E38" s="179" t="n">
        <v>90</v>
      </c>
      <c r="F38" s="180" t="n">
        <v>840</v>
      </c>
      <c r="G38" s="181" t="n">
        <v>0.2</v>
      </c>
      <c r="H38" s="182" t="n">
        <v>0.08</v>
      </c>
      <c r="I38" s="183" t="n">
        <v>0.72</v>
      </c>
      <c r="J38" s="184" t="n">
        <v>5</v>
      </c>
      <c r="K38" s="185" t="n">
        <v>0.01</v>
      </c>
    </row>
    <row r="39">
      <c r="A39" t="s">
        <v>382</v>
      </c>
      <c r="B39" t="s">
        <v>181</v>
      </c>
      <c r="C39" s="177" t="n">
        <v>2090</v>
      </c>
      <c r="D39" s="178" t="n">
        <v>420</v>
      </c>
      <c r="E39" s="179" t="n">
        <v>155</v>
      </c>
      <c r="F39" s="180" t="n">
        <v>1515</v>
      </c>
      <c r="G39" s="181" t="n">
        <v>0.2</v>
      </c>
      <c r="H39" s="182" t="n">
        <v>0.07</v>
      </c>
      <c r="I39" s="183" t="n">
        <v>0.72</v>
      </c>
      <c r="J39" s="184" t="n">
        <v>10</v>
      </c>
      <c r="K39" s="185" t="n">
        <v>0.01</v>
      </c>
    </row>
    <row r="40">
      <c r="A40" t="s">
        <v>382</v>
      </c>
      <c r="B40" t="s">
        <v>182</v>
      </c>
      <c r="C40" s="177" t="n">
        <v>3450</v>
      </c>
      <c r="D40" s="178" t="n">
        <v>740</v>
      </c>
      <c r="E40" s="179" t="n">
        <v>245</v>
      </c>
      <c r="F40" s="180" t="n">
        <v>2465</v>
      </c>
      <c r="G40" s="181" t="n">
        <v>0.21</v>
      </c>
      <c r="H40" s="182" t="n">
        <v>0.07</v>
      </c>
      <c r="I40" s="183" t="n">
        <v>0.71</v>
      </c>
      <c r="J40" s="184" t="n">
        <v>25</v>
      </c>
      <c r="K40" s="185" t="n">
        <v>0.01</v>
      </c>
    </row>
    <row r="41">
      <c r="A41" t="s">
        <v>382</v>
      </c>
      <c r="B41" t="s">
        <v>183</v>
      </c>
      <c r="C41" s="177" t="n">
        <v>5725</v>
      </c>
      <c r="D41" s="178" t="n">
        <v>1260</v>
      </c>
      <c r="E41" s="179" t="n">
        <v>425</v>
      </c>
      <c r="F41" s="180" t="n">
        <v>4040</v>
      </c>
      <c r="G41" s="181" t="n">
        <v>0.22</v>
      </c>
      <c r="H41" s="182" t="n">
        <v>0.07</v>
      </c>
      <c r="I41" s="183" t="n">
        <v>0.71</v>
      </c>
      <c r="J41" s="184" t="n">
        <v>55</v>
      </c>
      <c r="K41" s="185" t="n">
        <v>0.01</v>
      </c>
    </row>
    <row r="42">
      <c r="A42" t="s">
        <v>382</v>
      </c>
      <c r="B42" t="s">
        <v>184</v>
      </c>
      <c r="C42" s="177" t="n">
        <v>8345</v>
      </c>
      <c r="D42" s="178" t="n">
        <v>1835</v>
      </c>
      <c r="E42" s="179" t="n">
        <v>655</v>
      </c>
      <c r="F42" s="180" t="n">
        <v>5850</v>
      </c>
      <c r="G42" s="181" t="n">
        <v>0.22</v>
      </c>
      <c r="H42" s="182" t="n">
        <v>0.08</v>
      </c>
      <c r="I42" s="183" t="n">
        <v>0.7</v>
      </c>
      <c r="J42" s="184" t="n">
        <v>75</v>
      </c>
      <c r="K42" s="185" t="n">
        <v>0.01</v>
      </c>
    </row>
    <row r="43">
      <c r="A43" t="s">
        <v>382</v>
      </c>
      <c r="B43" t="s">
        <v>185</v>
      </c>
      <c r="C43" s="177" t="n">
        <v>11650</v>
      </c>
      <c r="D43" s="178" t="n">
        <v>2670</v>
      </c>
      <c r="E43" s="179" t="n">
        <v>945</v>
      </c>
      <c r="F43" s="180" t="n">
        <v>8035</v>
      </c>
      <c r="G43" s="181" t="n">
        <v>0.23</v>
      </c>
      <c r="H43" s="182" t="n">
        <v>0.08</v>
      </c>
      <c r="I43" s="183" t="n">
        <v>0.69</v>
      </c>
      <c r="J43" s="184" t="n">
        <v>145</v>
      </c>
      <c r="K43" s="185" t="n">
        <v>0.02</v>
      </c>
    </row>
    <row r="44">
      <c r="A44" t="s">
        <v>382</v>
      </c>
      <c r="B44" t="s">
        <v>186</v>
      </c>
      <c r="C44" s="177" t="n">
        <v>15600</v>
      </c>
      <c r="D44" s="178" t="n">
        <v>3755</v>
      </c>
      <c r="E44" s="179" t="n">
        <v>1280</v>
      </c>
      <c r="F44" s="180" t="n">
        <v>10560</v>
      </c>
      <c r="G44" s="181" t="n">
        <v>0.24</v>
      </c>
      <c r="H44" s="182" t="n">
        <v>0.08</v>
      </c>
      <c r="I44" s="183" t="n">
        <v>0.68</v>
      </c>
      <c r="J44" s="184" t="n">
        <v>265</v>
      </c>
      <c r="K44" s="185" t="n">
        <v>0.02</v>
      </c>
    </row>
    <row r="45">
      <c r="A45" t="s">
        <v>382</v>
      </c>
      <c r="B45" t="s">
        <v>187</v>
      </c>
      <c r="C45" s="177" t="n">
        <v>20550</v>
      </c>
      <c r="D45" s="178" t="n">
        <v>5255</v>
      </c>
      <c r="E45" s="179" t="n">
        <v>1690</v>
      </c>
      <c r="F45" s="180" t="n">
        <v>13605</v>
      </c>
      <c r="G45" s="181" t="n">
        <v>0.26</v>
      </c>
      <c r="H45" s="182" t="n">
        <v>0.08</v>
      </c>
      <c r="I45" s="183" t="n">
        <v>0.66</v>
      </c>
      <c r="J45" s="184" t="n">
        <v>410</v>
      </c>
      <c r="K45" s="185" t="n">
        <v>0.03</v>
      </c>
    </row>
    <row r="46">
      <c r="A46" t="s">
        <v>382</v>
      </c>
      <c r="B46" t="s">
        <v>188</v>
      </c>
      <c r="C46" s="177" t="n">
        <v>24480</v>
      </c>
      <c r="D46" s="178" t="n">
        <v>6500</v>
      </c>
      <c r="E46" s="179" t="n">
        <v>2050</v>
      </c>
      <c r="F46" s="180" t="n">
        <v>15925</v>
      </c>
      <c r="G46" s="181" t="n">
        <v>0.27</v>
      </c>
      <c r="H46" s="182" t="n">
        <v>0.08</v>
      </c>
      <c r="I46" s="183" t="n">
        <v>0.65</v>
      </c>
      <c r="J46" s="184" t="n">
        <v>565</v>
      </c>
      <c r="K46" s="185" t="n">
        <v>0.03</v>
      </c>
    </row>
    <row r="47">
      <c r="A47" t="s">
        <v>382</v>
      </c>
      <c r="B47" t="s">
        <v>189</v>
      </c>
      <c r="C47" s="177" t="n">
        <v>29810</v>
      </c>
      <c r="D47" s="178" t="n">
        <v>8310</v>
      </c>
      <c r="E47" s="179" t="n">
        <v>2505</v>
      </c>
      <c r="F47" s="180" t="n">
        <v>18990</v>
      </c>
      <c r="G47" s="181" t="n">
        <v>0.28</v>
      </c>
      <c r="H47" s="182" t="n">
        <v>0.08</v>
      </c>
      <c r="I47" s="183" t="n">
        <v>0.64</v>
      </c>
      <c r="J47" s="184" t="n">
        <v>810</v>
      </c>
      <c r="K47" s="185" t="n">
        <v>0.04</v>
      </c>
    </row>
    <row r="48">
      <c r="A48" t="s">
        <v>382</v>
      </c>
      <c r="B48" t="s">
        <v>190</v>
      </c>
      <c r="C48" s="177" t="n">
        <v>36695</v>
      </c>
      <c r="D48" s="178" t="n">
        <v>10755</v>
      </c>
      <c r="E48" s="179" t="n">
        <v>3100</v>
      </c>
      <c r="F48" s="180" t="n">
        <v>22825</v>
      </c>
      <c r="G48" s="181" t="n">
        <v>0.29</v>
      </c>
      <c r="H48" s="182" t="n">
        <v>0.08</v>
      </c>
      <c r="I48" s="183" t="n">
        <v>0.62</v>
      </c>
      <c r="J48" s="184" t="n">
        <v>1125</v>
      </c>
      <c r="K48" s="185" t="n">
        <v>0.04</v>
      </c>
    </row>
    <row r="49">
      <c r="A49" t="s">
        <v>382</v>
      </c>
      <c r="B49" t="s">
        <v>191</v>
      </c>
      <c r="C49" s="177" t="n">
        <v>42645</v>
      </c>
      <c r="D49" s="178" t="n">
        <v>12915</v>
      </c>
      <c r="E49" s="179" t="n">
        <v>3580</v>
      </c>
      <c r="F49" s="180" t="n">
        <v>26130</v>
      </c>
      <c r="G49" s="181" t="n">
        <v>0.3</v>
      </c>
      <c r="H49" s="182" t="n">
        <v>0.08</v>
      </c>
      <c r="I49" s="183" t="n">
        <v>0.61</v>
      </c>
      <c r="J49" s="184" t="n">
        <v>1430</v>
      </c>
      <c r="K49" s="185" t="n">
        <v>0.05</v>
      </c>
    </row>
    <row r="50">
      <c r="A50" t="s">
        <v>382</v>
      </c>
      <c r="B50" t="s">
        <v>192</v>
      </c>
      <c r="C50" s="177" t="n">
        <v>49970</v>
      </c>
      <c r="D50" s="178" t="n">
        <v>15795</v>
      </c>
      <c r="E50" s="179" t="n">
        <v>4120</v>
      </c>
      <c r="F50" s="180" t="n">
        <v>30030</v>
      </c>
      <c r="G50" s="181" t="n">
        <v>0.32</v>
      </c>
      <c r="H50" s="182" t="n">
        <v>0.08</v>
      </c>
      <c r="I50" s="183" t="n">
        <v>0.6</v>
      </c>
      <c r="J50" s="184" t="n">
        <v>1670</v>
      </c>
      <c r="K50" s="185" t="n">
        <v>0.05</v>
      </c>
    </row>
    <row r="51">
      <c r="A51" t="s">
        <v>382</v>
      </c>
      <c r="B51" t="s">
        <v>193</v>
      </c>
      <c r="C51" s="177" t="n">
        <v>56240</v>
      </c>
      <c r="D51" s="178" t="n">
        <v>18305</v>
      </c>
      <c r="E51" s="179" t="n">
        <v>4585</v>
      </c>
      <c r="F51" s="180" t="n">
        <v>33330</v>
      </c>
      <c r="G51" s="181" t="n">
        <v>0.33</v>
      </c>
      <c r="H51" s="182" t="n">
        <v>0.08</v>
      </c>
      <c r="I51" s="183" t="n">
        <v>0.59</v>
      </c>
      <c r="J51" s="184" t="n">
        <v>2065</v>
      </c>
      <c r="K51" s="185" t="n">
        <v>0.05</v>
      </c>
    </row>
    <row r="52">
      <c r="A52" t="s">
        <v>382</v>
      </c>
      <c r="B52" t="s">
        <v>194</v>
      </c>
      <c r="C52" s="177" t="n">
        <v>62775</v>
      </c>
      <c r="D52" s="178" t="n">
        <v>20835</v>
      </c>
      <c r="E52" s="179" t="n">
        <v>5060</v>
      </c>
      <c r="F52" s="180" t="n">
        <v>36855</v>
      </c>
      <c r="G52" s="181" t="n">
        <v>0.33</v>
      </c>
      <c r="H52" s="182" t="n">
        <v>0.08</v>
      </c>
      <c r="I52" s="183" t="n">
        <v>0.59</v>
      </c>
      <c r="J52" s="184" t="n">
        <v>2450</v>
      </c>
      <c r="K52" s="185" t="n">
        <v>0.06</v>
      </c>
    </row>
    <row r="53">
      <c r="A53" t="s">
        <v>382</v>
      </c>
      <c r="B53" t="s">
        <v>195</v>
      </c>
      <c r="C53" s="177" t="n">
        <v>70835</v>
      </c>
      <c r="D53" s="178" t="n">
        <v>24140</v>
      </c>
      <c r="E53" s="179" t="n">
        <v>5620</v>
      </c>
      <c r="F53" s="180" t="n">
        <v>41045</v>
      </c>
      <c r="G53" s="181" t="n">
        <v>0.34</v>
      </c>
      <c r="H53" s="182" t="n">
        <v>0.08</v>
      </c>
      <c r="I53" s="183" t="n">
        <v>0.58</v>
      </c>
      <c r="J53" s="184" t="n">
        <v>2850</v>
      </c>
      <c r="K53" s="185" t="n">
        <v>0.06</v>
      </c>
    </row>
    <row r="54">
      <c r="A54" t="s">
        <v>382</v>
      </c>
      <c r="B54" t="s">
        <v>196</v>
      </c>
      <c r="C54" s="177" t="n">
        <v>76500</v>
      </c>
      <c r="D54" s="178" t="n">
        <v>26510</v>
      </c>
      <c r="E54" s="179" t="n">
        <v>5970</v>
      </c>
      <c r="F54" s="180" t="n">
        <v>43990</v>
      </c>
      <c r="G54" s="181" t="n">
        <v>0.35</v>
      </c>
      <c r="H54" s="182" t="n">
        <v>0.08</v>
      </c>
      <c r="I54" s="183" t="n">
        <v>0.58</v>
      </c>
      <c r="J54" s="184" t="n">
        <v>3195</v>
      </c>
      <c r="K54" s="185" t="n">
        <v>0.06</v>
      </c>
    </row>
    <row r="55">
      <c r="A55" t="s">
        <v>382</v>
      </c>
      <c r="B55" t="s">
        <v>197</v>
      </c>
      <c r="C55" s="177" t="n">
        <v>83250</v>
      </c>
      <c r="D55" s="178" t="n">
        <v>29480</v>
      </c>
      <c r="E55" s="179" t="n">
        <v>6440</v>
      </c>
      <c r="F55" s="180" t="n">
        <v>47295</v>
      </c>
      <c r="G55" s="181" t="n">
        <v>0.35</v>
      </c>
      <c r="H55" s="182" t="n">
        <v>0.08</v>
      </c>
      <c r="I55" s="183" t="n">
        <v>0.57</v>
      </c>
      <c r="J55" s="184" t="n">
        <v>3685</v>
      </c>
      <c r="K55" s="185" t="n">
        <v>0.07</v>
      </c>
    </row>
    <row r="56">
      <c r="A56" t="s">
        <v>382</v>
      </c>
      <c r="B56" t="s">
        <v>198</v>
      </c>
      <c r="C56" s="177" t="n">
        <v>90000</v>
      </c>
      <c r="D56" s="178" t="n">
        <v>32465</v>
      </c>
      <c r="E56" s="179" t="n">
        <v>6835</v>
      </c>
      <c r="F56" s="180" t="n">
        <v>50665</v>
      </c>
      <c r="G56" s="181" t="n">
        <v>0.36</v>
      </c>
      <c r="H56" s="182" t="n">
        <v>0.08</v>
      </c>
      <c r="I56" s="183" t="n">
        <v>0.56</v>
      </c>
      <c r="J56" s="184" t="n">
        <v>4080</v>
      </c>
      <c r="K56" s="185" t="n">
        <v>0.07</v>
      </c>
    </row>
    <row r="57">
      <c r="A57" t="s">
        <v>382</v>
      </c>
      <c r="B57" t="s">
        <v>199</v>
      </c>
      <c r="C57" s="177" t="n">
        <v>95330</v>
      </c>
      <c r="D57" s="178" t="n">
        <v>34965</v>
      </c>
      <c r="E57" s="179" t="n">
        <v>7120</v>
      </c>
      <c r="F57" s="180" t="n">
        <v>53205</v>
      </c>
      <c r="G57" s="181" t="n">
        <v>0.37</v>
      </c>
      <c r="H57" s="182" t="n">
        <v>0.07</v>
      </c>
      <c r="I57" s="183" t="n">
        <v>0.56</v>
      </c>
      <c r="J57" s="184" t="n">
        <v>4525</v>
      </c>
      <c r="K57" s="185" t="n">
        <v>0.08</v>
      </c>
    </row>
    <row r="58">
      <c r="A58" t="s">
        <v>382</v>
      </c>
      <c r="B58" t="s">
        <v>200</v>
      </c>
      <c r="C58" s="177" t="n">
        <v>100265</v>
      </c>
      <c r="D58" s="178" t="n">
        <v>37265</v>
      </c>
      <c r="E58" s="179" t="n">
        <v>7380</v>
      </c>
      <c r="F58" s="180" t="n">
        <v>55575</v>
      </c>
      <c r="G58" s="181" t="n">
        <v>0.37</v>
      </c>
      <c r="H58" s="182" t="n">
        <v>0.07</v>
      </c>
      <c r="I58" s="183" t="n">
        <v>0.55</v>
      </c>
      <c r="J58" s="184" t="n">
        <v>5005</v>
      </c>
      <c r="K58" s="185" t="n">
        <v>0.08</v>
      </c>
    </row>
    <row r="59">
      <c r="A59" t="s">
        <v>383</v>
      </c>
      <c r="B59" t="s">
        <v>175</v>
      </c>
      <c r="C59" s="177" t="n">
        <v>0</v>
      </c>
      <c r="D59" s="178" t="n">
        <v>0</v>
      </c>
      <c r="E59" s="179" t="n">
        <v>0</v>
      </c>
      <c r="F59" s="180" t="n">
        <v>0</v>
      </c>
      <c r="G59" s="181" t="n">
        <v>0</v>
      </c>
      <c r="H59" s="182" t="n">
        <v>0</v>
      </c>
      <c r="I59" s="183" t="n">
        <v>0</v>
      </c>
      <c r="J59" s="184" t="n">
        <v>0</v>
      </c>
      <c r="K59" s="185" t="n">
        <v>0</v>
      </c>
    </row>
    <row r="60">
      <c r="A60" t="s">
        <v>383</v>
      </c>
      <c r="B60" t="s">
        <v>176</v>
      </c>
      <c r="C60" s="177" t="n">
        <v>0</v>
      </c>
      <c r="D60" s="178" t="n">
        <v>0</v>
      </c>
      <c r="E60" s="179" t="n">
        <v>0</v>
      </c>
      <c r="F60" s="180" t="n">
        <v>0</v>
      </c>
      <c r="G60" s="181" t="n">
        <v>0</v>
      </c>
      <c r="H60" s="182" t="n">
        <v>0</v>
      </c>
      <c r="I60" s="183" t="n">
        <v>0</v>
      </c>
      <c r="J60" s="184" t="n">
        <v>0</v>
      </c>
      <c r="K60" s="185" t="n">
        <v>0</v>
      </c>
    </row>
    <row r="61">
      <c r="A61" t="s">
        <v>383</v>
      </c>
      <c r="B61" t="s">
        <v>177</v>
      </c>
      <c r="C61" s="177" t="n">
        <v>0</v>
      </c>
      <c r="D61" s="178" t="n">
        <v>0</v>
      </c>
      <c r="E61" s="179" t="n">
        <v>0</v>
      </c>
      <c r="F61" s="180" t="n">
        <v>0</v>
      </c>
      <c r="G61" s="181" t="n">
        <v>0</v>
      </c>
      <c r="H61" s="182" t="n">
        <v>0</v>
      </c>
      <c r="I61" s="183" t="n">
        <v>0</v>
      </c>
      <c r="J61" s="184" t="n">
        <v>0</v>
      </c>
      <c r="K61" s="185" t="n">
        <v>0</v>
      </c>
    </row>
    <row r="62">
      <c r="A62" t="s">
        <v>383</v>
      </c>
      <c r="B62" t="s">
        <v>178</v>
      </c>
      <c r="C62" s="177" t="n">
        <v>0</v>
      </c>
      <c r="D62" s="178" t="n">
        <v>0</v>
      </c>
      <c r="E62" s="179" t="n">
        <v>0</v>
      </c>
      <c r="F62" s="180" t="n">
        <v>0</v>
      </c>
      <c r="G62" s="181" t="n">
        <v>0</v>
      </c>
      <c r="H62" s="182" t="n">
        <v>0</v>
      </c>
      <c r="I62" s="183" t="n">
        <v>0</v>
      </c>
      <c r="J62" s="184" t="n">
        <v>0</v>
      </c>
      <c r="K62" s="185" t="n">
        <v>0</v>
      </c>
    </row>
    <row r="63">
      <c r="A63" t="s">
        <v>383</v>
      </c>
      <c r="B63" t="s">
        <v>179</v>
      </c>
      <c r="C63" s="177" t="s">
        <v>216</v>
      </c>
      <c r="D63" s="178" t="s">
        <v>216</v>
      </c>
      <c r="E63" s="179" t="s">
        <v>216</v>
      </c>
      <c r="F63" s="180" t="s">
        <v>216</v>
      </c>
      <c r="G63" s="181" t="s">
        <v>216</v>
      </c>
      <c r="H63" s="182" t="s">
        <v>216</v>
      </c>
      <c r="I63" s="183" t="s">
        <v>216</v>
      </c>
      <c r="J63" s="184" t="n">
        <v>0</v>
      </c>
      <c r="K63" s="185" t="n">
        <v>0</v>
      </c>
    </row>
    <row r="64">
      <c r="A64" t="s">
        <v>383</v>
      </c>
      <c r="B64" t="s">
        <v>180</v>
      </c>
      <c r="C64" s="177" t="n">
        <v>30</v>
      </c>
      <c r="D64" s="178" t="n">
        <v>15</v>
      </c>
      <c r="E64" s="179" t="s">
        <v>216</v>
      </c>
      <c r="F64" s="180" t="s">
        <v>216</v>
      </c>
      <c r="G64" s="181" t="n">
        <v>0.52</v>
      </c>
      <c r="H64" s="182" t="s">
        <v>216</v>
      </c>
      <c r="I64" s="183" t="s">
        <v>216</v>
      </c>
      <c r="J64" s="184" t="s">
        <v>216</v>
      </c>
      <c r="K64" s="185" t="s">
        <v>216</v>
      </c>
    </row>
    <row r="65">
      <c r="A65" t="s">
        <v>383</v>
      </c>
      <c r="B65" t="s">
        <v>181</v>
      </c>
      <c r="C65" s="177" t="n">
        <v>270</v>
      </c>
      <c r="D65" s="178" t="n">
        <v>35</v>
      </c>
      <c r="E65" s="179" t="n">
        <v>5</v>
      </c>
      <c r="F65" s="180" t="n">
        <v>225</v>
      </c>
      <c r="G65" s="181" t="n">
        <v>0.13</v>
      </c>
      <c r="H65" s="182" t="n">
        <v>0.02</v>
      </c>
      <c r="I65" s="183" t="n">
        <v>0.85</v>
      </c>
      <c r="J65" s="184" t="n">
        <v>40</v>
      </c>
      <c r="K65" s="185" t="n">
        <v>0.18</v>
      </c>
    </row>
    <row r="66">
      <c r="A66" t="s">
        <v>383</v>
      </c>
      <c r="B66" t="s">
        <v>182</v>
      </c>
      <c r="C66" s="177" t="n">
        <v>465</v>
      </c>
      <c r="D66" s="178" t="n">
        <v>90</v>
      </c>
      <c r="E66" s="179" t="n">
        <v>20</v>
      </c>
      <c r="F66" s="180" t="n">
        <v>355</v>
      </c>
      <c r="G66" s="181" t="n">
        <v>0.19</v>
      </c>
      <c r="H66" s="182" t="n">
        <v>0.05</v>
      </c>
      <c r="I66" s="183" t="n">
        <v>0.77</v>
      </c>
      <c r="J66" s="184" t="n">
        <v>60</v>
      </c>
      <c r="K66" s="185" t="n">
        <v>0.16</v>
      </c>
    </row>
    <row r="67">
      <c r="A67" t="s">
        <v>383</v>
      </c>
      <c r="B67" t="s">
        <v>183</v>
      </c>
      <c r="C67" s="177" t="n">
        <v>1080</v>
      </c>
      <c r="D67" s="178" t="n">
        <v>255</v>
      </c>
      <c r="E67" s="179" t="n">
        <v>35</v>
      </c>
      <c r="F67" s="180" t="n">
        <v>790</v>
      </c>
      <c r="G67" s="181" t="n">
        <v>0.24</v>
      </c>
      <c r="H67" s="182" t="n">
        <v>0.03</v>
      </c>
      <c r="I67" s="183" t="n">
        <v>0.73</v>
      </c>
      <c r="J67" s="184" t="n">
        <v>105</v>
      </c>
      <c r="K67" s="185" t="n">
        <v>0.13</v>
      </c>
    </row>
    <row r="68">
      <c r="A68" t="s">
        <v>383</v>
      </c>
      <c r="B68" t="s">
        <v>184</v>
      </c>
      <c r="C68" s="177" t="n">
        <v>5775</v>
      </c>
      <c r="D68" s="178" t="n">
        <v>2000</v>
      </c>
      <c r="E68" s="179" t="n">
        <v>245</v>
      </c>
      <c r="F68" s="180" t="n">
        <v>3525</v>
      </c>
      <c r="G68" s="181" t="n">
        <v>0.35</v>
      </c>
      <c r="H68" s="182" t="n">
        <v>0.04</v>
      </c>
      <c r="I68" s="183" t="n">
        <v>0.61</v>
      </c>
      <c r="J68" s="184" t="n">
        <v>465</v>
      </c>
      <c r="K68" s="185" t="n">
        <v>0.12</v>
      </c>
    </row>
    <row r="69">
      <c r="A69" t="s">
        <v>383</v>
      </c>
      <c r="B69" t="s">
        <v>185</v>
      </c>
      <c r="C69" s="177" t="n">
        <v>12025</v>
      </c>
      <c r="D69" s="178" t="n">
        <v>4435</v>
      </c>
      <c r="E69" s="179" t="n">
        <v>545</v>
      </c>
      <c r="F69" s="180" t="n">
        <v>7045</v>
      </c>
      <c r="G69" s="181" t="n">
        <v>0.37</v>
      </c>
      <c r="H69" s="182" t="n">
        <v>0.05</v>
      </c>
      <c r="I69" s="183" t="n">
        <v>0.59</v>
      </c>
      <c r="J69" s="184" t="n">
        <v>960</v>
      </c>
      <c r="K69" s="185" t="n">
        <v>0.13</v>
      </c>
    </row>
    <row r="70">
      <c r="A70" t="s">
        <v>383</v>
      </c>
      <c r="B70" t="s">
        <v>186</v>
      </c>
      <c r="C70" s="177" t="n">
        <v>17715</v>
      </c>
      <c r="D70" s="178" t="n">
        <v>6660</v>
      </c>
      <c r="E70" s="179" t="n">
        <v>815</v>
      </c>
      <c r="F70" s="180" t="n">
        <v>10240</v>
      </c>
      <c r="G70" s="181" t="n">
        <v>0.38</v>
      </c>
      <c r="H70" s="182" t="n">
        <v>0.05</v>
      </c>
      <c r="I70" s="183" t="n">
        <v>0.58</v>
      </c>
      <c r="J70" s="184" t="n">
        <v>1375</v>
      </c>
      <c r="K70" s="185" t="n">
        <v>0.12</v>
      </c>
    </row>
    <row r="71">
      <c r="A71" t="s">
        <v>383</v>
      </c>
      <c r="B71" t="s">
        <v>187</v>
      </c>
      <c r="C71" s="177" t="n">
        <v>25275</v>
      </c>
      <c r="D71" s="178" t="n">
        <v>9510</v>
      </c>
      <c r="E71" s="179" t="n">
        <v>1140</v>
      </c>
      <c r="F71" s="180" t="n">
        <v>14625</v>
      </c>
      <c r="G71" s="181" t="n">
        <v>0.38</v>
      </c>
      <c r="H71" s="182" t="n">
        <v>0.05</v>
      </c>
      <c r="I71" s="183" t="n">
        <v>0.58</v>
      </c>
      <c r="J71" s="184" t="n">
        <v>1945</v>
      </c>
      <c r="K71" s="185" t="n">
        <v>0.12</v>
      </c>
    </row>
    <row r="72">
      <c r="A72" t="s">
        <v>383</v>
      </c>
      <c r="B72" t="s">
        <v>188</v>
      </c>
      <c r="C72" s="177" t="n">
        <v>31105</v>
      </c>
      <c r="D72" s="178" t="n">
        <v>11690</v>
      </c>
      <c r="E72" s="179" t="n">
        <v>1395</v>
      </c>
      <c r="F72" s="180" t="n">
        <v>18015</v>
      </c>
      <c r="G72" s="181" t="n">
        <v>0.38</v>
      </c>
      <c r="H72" s="182" t="n">
        <v>0.04</v>
      </c>
      <c r="I72" s="183" t="n">
        <v>0.58</v>
      </c>
      <c r="J72" s="184" t="n">
        <v>2385</v>
      </c>
      <c r="K72" s="185" t="n">
        <v>0.12</v>
      </c>
    </row>
    <row r="73">
      <c r="A73" t="s">
        <v>383</v>
      </c>
      <c r="B73" t="s">
        <v>189</v>
      </c>
      <c r="C73" s="177" t="n">
        <v>38215</v>
      </c>
      <c r="D73" s="178" t="n">
        <v>14195</v>
      </c>
      <c r="E73" s="179" t="n">
        <v>1705</v>
      </c>
      <c r="F73" s="180" t="n">
        <v>22315</v>
      </c>
      <c r="G73" s="181" t="n">
        <v>0.37</v>
      </c>
      <c r="H73" s="182" t="n">
        <v>0.04</v>
      </c>
      <c r="I73" s="183" t="n">
        <v>0.58</v>
      </c>
      <c r="J73" s="184" t="n">
        <v>2955</v>
      </c>
      <c r="K73" s="185" t="n">
        <v>0.12</v>
      </c>
    </row>
    <row r="74">
      <c r="A74" t="s">
        <v>383</v>
      </c>
      <c r="B74" t="s">
        <v>190</v>
      </c>
      <c r="C74" s="177" t="n">
        <v>44730</v>
      </c>
      <c r="D74" s="178" t="n">
        <v>16445</v>
      </c>
      <c r="E74" s="179" t="n">
        <v>2000</v>
      </c>
      <c r="F74" s="180" t="n">
        <v>26280</v>
      </c>
      <c r="G74" s="181" t="n">
        <v>0.37</v>
      </c>
      <c r="H74" s="182" t="n">
        <v>0.04</v>
      </c>
      <c r="I74" s="183" t="n">
        <v>0.59</v>
      </c>
      <c r="J74" s="184" t="n">
        <v>3515</v>
      </c>
      <c r="K74" s="185" t="n">
        <v>0.12</v>
      </c>
    </row>
    <row r="75">
      <c r="A75" t="s">
        <v>383</v>
      </c>
      <c r="B75" t="s">
        <v>191</v>
      </c>
      <c r="C75" s="177" t="n">
        <v>51300</v>
      </c>
      <c r="D75" s="178" t="n">
        <v>18895</v>
      </c>
      <c r="E75" s="179" t="n">
        <v>2275</v>
      </c>
      <c r="F75" s="180" t="n">
        <v>30125</v>
      </c>
      <c r="G75" s="181" t="n">
        <v>0.37</v>
      </c>
      <c r="H75" s="182" t="n">
        <v>0.04</v>
      </c>
      <c r="I75" s="183" t="n">
        <v>0.59</v>
      </c>
      <c r="J75" s="184" t="n">
        <v>4050</v>
      </c>
      <c r="K75" s="185" t="n">
        <v>0.12</v>
      </c>
    </row>
    <row r="76">
      <c r="A76" t="s">
        <v>383</v>
      </c>
      <c r="B76" t="s">
        <v>192</v>
      </c>
      <c r="C76" s="177" t="n">
        <v>57220</v>
      </c>
      <c r="D76" s="178" t="n">
        <v>20890</v>
      </c>
      <c r="E76" s="179" t="n">
        <v>2545</v>
      </c>
      <c r="F76" s="180" t="n">
        <v>33780</v>
      </c>
      <c r="G76" s="181" t="n">
        <v>0.37</v>
      </c>
      <c r="H76" s="182" t="n">
        <v>0.04</v>
      </c>
      <c r="I76" s="183" t="n">
        <v>0.59</v>
      </c>
      <c r="J76" s="184" t="n">
        <v>4525</v>
      </c>
      <c r="K76" s="185" t="n">
        <v>0.12</v>
      </c>
    </row>
    <row r="77">
      <c r="A77" t="s">
        <v>383</v>
      </c>
      <c r="B77" t="s">
        <v>193</v>
      </c>
      <c r="C77" s="177" t="n">
        <v>65960</v>
      </c>
      <c r="D77" s="178" t="n">
        <v>23325</v>
      </c>
      <c r="E77" s="179" t="n">
        <v>2865</v>
      </c>
      <c r="F77" s="180" t="n">
        <v>39765</v>
      </c>
      <c r="G77" s="181" t="n">
        <v>0.35</v>
      </c>
      <c r="H77" s="182" t="n">
        <v>0.04</v>
      </c>
      <c r="I77" s="183" t="n">
        <v>0.6</v>
      </c>
      <c r="J77" s="184" t="n">
        <v>5400</v>
      </c>
      <c r="K77" s="185" t="n">
        <v>0.13</v>
      </c>
    </row>
    <row r="78">
      <c r="A78" t="s">
        <v>383</v>
      </c>
      <c r="B78" t="s">
        <v>194</v>
      </c>
      <c r="C78" s="177" t="n">
        <v>74815</v>
      </c>
      <c r="D78" s="178" t="n">
        <v>26010</v>
      </c>
      <c r="E78" s="179" t="n">
        <v>3200</v>
      </c>
      <c r="F78" s="180" t="n">
        <v>45600</v>
      </c>
      <c r="G78" s="181" t="n">
        <v>0.35</v>
      </c>
      <c r="H78" s="182" t="n">
        <v>0.04</v>
      </c>
      <c r="I78" s="183" t="n">
        <v>0.61</v>
      </c>
      <c r="J78" s="184" t="n">
        <v>6230</v>
      </c>
      <c r="K78" s="185" t="n">
        <v>0.13</v>
      </c>
    </row>
    <row r="79">
      <c r="A79" t="s">
        <v>383</v>
      </c>
      <c r="B79" t="s">
        <v>195</v>
      </c>
      <c r="C79" s="177" t="n">
        <v>83055</v>
      </c>
      <c r="D79" s="178" t="n">
        <v>28365</v>
      </c>
      <c r="E79" s="179" t="n">
        <v>3470</v>
      </c>
      <c r="F79" s="180" t="n">
        <v>51215</v>
      </c>
      <c r="G79" s="181" t="n">
        <v>0.34</v>
      </c>
      <c r="H79" s="182" t="n">
        <v>0.04</v>
      </c>
      <c r="I79" s="183" t="n">
        <v>0.62</v>
      </c>
      <c r="J79" s="184" t="n">
        <v>7125</v>
      </c>
      <c r="K79" s="185" t="n">
        <v>0.13</v>
      </c>
    </row>
    <row r="80">
      <c r="A80" t="s">
        <v>383</v>
      </c>
      <c r="B80" t="s">
        <v>196</v>
      </c>
      <c r="C80" s="177" t="n">
        <v>93985</v>
      </c>
      <c r="D80" s="178" t="n">
        <v>30855</v>
      </c>
      <c r="E80" s="179" t="n">
        <v>3820</v>
      </c>
      <c r="F80" s="180" t="n">
        <v>59305</v>
      </c>
      <c r="G80" s="181" t="n">
        <v>0.33</v>
      </c>
      <c r="H80" s="182" t="n">
        <v>0.04</v>
      </c>
      <c r="I80" s="183" t="n">
        <v>0.63</v>
      </c>
      <c r="J80" s="184" t="n">
        <v>8525</v>
      </c>
      <c r="K80" s="185" t="n">
        <v>0.14</v>
      </c>
    </row>
    <row r="81">
      <c r="A81" t="s">
        <v>383</v>
      </c>
      <c r="B81" t="s">
        <v>197</v>
      </c>
      <c r="C81" s="177" t="n">
        <v>109455</v>
      </c>
      <c r="D81" s="178" t="n">
        <v>33830</v>
      </c>
      <c r="E81" s="179" t="n">
        <v>4210</v>
      </c>
      <c r="F81" s="180" t="n">
        <v>71405</v>
      </c>
      <c r="G81" s="181" t="n">
        <v>0.31</v>
      </c>
      <c r="H81" s="182" t="n">
        <v>0.04</v>
      </c>
      <c r="I81" s="183" t="n">
        <v>0.65</v>
      </c>
      <c r="J81" s="184" t="n">
        <v>10980</v>
      </c>
      <c r="K81" s="185" t="n">
        <v>0.15</v>
      </c>
    </row>
    <row r="82">
      <c r="A82" t="s">
        <v>383</v>
      </c>
      <c r="B82" t="s">
        <v>198</v>
      </c>
      <c r="C82" s="177" t="n">
        <v>123495</v>
      </c>
      <c r="D82" s="178" t="n">
        <v>36245</v>
      </c>
      <c r="E82" s="179" t="n">
        <v>4475</v>
      </c>
      <c r="F82" s="180" t="n">
        <v>82760</v>
      </c>
      <c r="G82" s="181" t="n">
        <v>0.29</v>
      </c>
      <c r="H82" s="182" t="n">
        <v>0.04</v>
      </c>
      <c r="I82" s="183" t="n">
        <v>0.67</v>
      </c>
      <c r="J82" s="184" t="n">
        <v>13465</v>
      </c>
      <c r="K82" s="185" t="n">
        <v>0.15</v>
      </c>
    </row>
    <row r="83">
      <c r="A83" t="s">
        <v>383</v>
      </c>
      <c r="B83" t="s">
        <v>199</v>
      </c>
      <c r="C83" s="177" t="n">
        <v>138425</v>
      </c>
      <c r="D83" s="178" t="n">
        <v>38655</v>
      </c>
      <c r="E83" s="179" t="n">
        <v>4710</v>
      </c>
      <c r="F83" s="180" t="n">
        <v>95035</v>
      </c>
      <c r="G83" s="181" t="n">
        <v>0.28</v>
      </c>
      <c r="H83" s="182" t="n">
        <v>0.03</v>
      </c>
      <c r="I83" s="183" t="n">
        <v>0.69</v>
      </c>
      <c r="J83" s="184" t="n">
        <v>16500</v>
      </c>
      <c r="K83" s="185" t="n">
        <v>0.17</v>
      </c>
    </row>
    <row r="84">
      <c r="A84" t="s">
        <v>383</v>
      </c>
      <c r="B84" t="s">
        <v>200</v>
      </c>
      <c r="C84" s="177" t="n">
        <v>154100</v>
      </c>
      <c r="D84" s="178" t="n">
        <v>40800</v>
      </c>
      <c r="E84" s="179" t="n">
        <v>4940</v>
      </c>
      <c r="F84" s="180" t="n">
        <v>108325</v>
      </c>
      <c r="G84" s="181" t="n">
        <v>0.26</v>
      </c>
      <c r="H84" s="182" t="n">
        <v>0.03</v>
      </c>
      <c r="I84" s="183" t="n">
        <v>0.7</v>
      </c>
      <c r="J84" s="184" t="n">
        <v>20005</v>
      </c>
      <c r="K84" s="185" t="n">
        <v>0.18</v>
      </c>
    </row>
    <row r="85">
      <c r="A85" s="4" t="s">
        <v>35</v>
      </c>
      <c r="B85" t="s">
        <v>36</v>
      </c>
    </row>
    <row r="86">
      <c r="A86" s="4" t="s">
        <v>53</v>
      </c>
      <c r="B86" t="s">
        <v>54</v>
      </c>
    </row>
    <row r="87">
      <c r="A87" s="4" t="s">
        <v>93</v>
      </c>
      <c r="B87" t="s">
        <v>94</v>
      </c>
    </row>
    <row r="88">
      <c r="A88" s="4" t="s">
        <v>105</v>
      </c>
      <c r="B88" t="s">
        <v>106</v>
      </c>
    </row>
    <row r="89">
      <c r="A89" s="4" t="s">
        <v>113</v>
      </c>
      <c r="B89" t="s">
        <v>114</v>
      </c>
    </row>
    <row r="90">
      <c r="A90" t="s">
        <v>137</v>
      </c>
      <c r="B90" t="s">
        <v>138</v>
      </c>
    </row>
    <row r="91">
      <c r="A91" t="s">
        <v>151</v>
      </c>
      <c r="B91" t="s">
        <v>152</v>
      </c>
    </row>
  </sheetData>
  <pageMargins left="0.7" right="0.7" top="0.75" bottom="0.75" header="0.3" footer="0.3"/>
  <pageSetup paperSize="9" orientation="portrait" horizontalDpi="300" verticalDpi="300" r:id="rId2"/>
  <tableParts count="1">
    <tablePart r:id="rId19"/>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408</v>
      </c>
    </row>
    <row r="2">
      <c r="A2" t="s">
        <v>158</v>
      </c>
    </row>
    <row r="3">
      <c r="A3" t="s">
        <v>159</v>
      </c>
    </row>
    <row r="4">
      <c r="A4" t="s">
        <v>398</v>
      </c>
    </row>
    <row r="5">
      <c r="A5" t="s">
        <v>161</v>
      </c>
    </row>
    <row r="6">
      <c r="A6" s="5" t="s">
        <v>370</v>
      </c>
      <c r="B6" s="5" t="s">
        <v>162</v>
      </c>
      <c r="C6" s="5" t="s">
        <v>399</v>
      </c>
      <c r="D6" s="5" t="s">
        <v>409</v>
      </c>
      <c r="E6" s="5" t="s">
        <v>410</v>
      </c>
      <c r="F6" s="5" t="s">
        <v>411</v>
      </c>
      <c r="G6" s="5" t="s">
        <v>412</v>
      </c>
      <c r="H6" s="5" t="s">
        <v>413</v>
      </c>
      <c r="I6" s="5" t="s">
        <v>414</v>
      </c>
      <c r="J6" s="5" t="s">
        <v>415</v>
      </c>
      <c r="K6" s="5" t="s">
        <v>416</v>
      </c>
    </row>
    <row r="7">
      <c r="A7" t="s">
        <v>381</v>
      </c>
      <c r="B7" t="s">
        <v>175</v>
      </c>
      <c r="C7" s="186" t="n">
        <v>5</v>
      </c>
      <c r="D7" s="187" t="n">
        <v>5</v>
      </c>
      <c r="E7" s="188" t="s">
        <v>216</v>
      </c>
      <c r="F7" s="189" t="n">
        <v>0</v>
      </c>
      <c r="G7" s="190" t="s">
        <v>216</v>
      </c>
      <c r="H7" s="191" t="n">
        <v>0.83</v>
      </c>
      <c r="I7" s="192" t="s">
        <v>216</v>
      </c>
      <c r="J7" s="193" t="n">
        <v>0</v>
      </c>
      <c r="K7" s="194" t="s">
        <v>216</v>
      </c>
    </row>
    <row r="8">
      <c r="A8" t="s">
        <v>381</v>
      </c>
      <c r="B8" t="s">
        <v>176</v>
      </c>
      <c r="C8" s="186" t="n">
        <v>25</v>
      </c>
      <c r="D8" s="187" t="n">
        <v>20</v>
      </c>
      <c r="E8" s="188" t="s">
        <v>216</v>
      </c>
      <c r="F8" s="189" t="n">
        <v>0</v>
      </c>
      <c r="G8" s="190" t="s">
        <v>216</v>
      </c>
      <c r="H8" s="191" t="n">
        <v>0.92</v>
      </c>
      <c r="I8" s="192" t="s">
        <v>216</v>
      </c>
      <c r="J8" s="193" t="n">
        <v>0</v>
      </c>
      <c r="K8" s="194" t="s">
        <v>216</v>
      </c>
    </row>
    <row r="9">
      <c r="A9" t="s">
        <v>381</v>
      </c>
      <c r="B9" t="s">
        <v>177</v>
      </c>
      <c r="C9" s="186" t="n">
        <v>85</v>
      </c>
      <c r="D9" s="187" t="n">
        <v>70</v>
      </c>
      <c r="E9" s="188" t="n">
        <v>10</v>
      </c>
      <c r="F9" s="189" t="n">
        <v>0</v>
      </c>
      <c r="G9" s="190" t="n">
        <v>5</v>
      </c>
      <c r="H9" s="191" t="n">
        <v>0.81</v>
      </c>
      <c r="I9" s="192" t="n">
        <v>0.13</v>
      </c>
      <c r="J9" s="193" t="n">
        <v>0</v>
      </c>
      <c r="K9" s="194" t="n">
        <v>0.06</v>
      </c>
    </row>
    <row r="10">
      <c r="A10" t="s">
        <v>381</v>
      </c>
      <c r="B10" t="s">
        <v>178</v>
      </c>
      <c r="C10" s="186" t="n">
        <v>230</v>
      </c>
      <c r="D10" s="187" t="n">
        <v>160</v>
      </c>
      <c r="E10" s="188" t="n">
        <v>50</v>
      </c>
      <c r="F10" s="189" t="n">
        <v>0</v>
      </c>
      <c r="G10" s="190" t="n">
        <v>20</v>
      </c>
      <c r="H10" s="191" t="n">
        <v>0.69</v>
      </c>
      <c r="I10" s="192" t="n">
        <v>0.23</v>
      </c>
      <c r="J10" s="193" t="n">
        <v>0</v>
      </c>
      <c r="K10" s="194" t="n">
        <v>0.08</v>
      </c>
    </row>
    <row r="11">
      <c r="A11" t="s">
        <v>381</v>
      </c>
      <c r="B11" t="s">
        <v>179</v>
      </c>
      <c r="C11" s="186" t="n">
        <v>510</v>
      </c>
      <c r="D11" s="187" t="n">
        <v>345</v>
      </c>
      <c r="E11" s="188" t="n">
        <v>130</v>
      </c>
      <c r="F11" s="189" t="n">
        <v>0</v>
      </c>
      <c r="G11" s="190" t="n">
        <v>35</v>
      </c>
      <c r="H11" s="191" t="n">
        <v>0.67</v>
      </c>
      <c r="I11" s="192" t="n">
        <v>0.26</v>
      </c>
      <c r="J11" s="193" t="n">
        <v>0</v>
      </c>
      <c r="K11" s="194" t="n">
        <v>0.07</v>
      </c>
    </row>
    <row r="12">
      <c r="A12" t="s">
        <v>381</v>
      </c>
      <c r="B12" t="s">
        <v>180</v>
      </c>
      <c r="C12" s="186" t="n">
        <v>1190</v>
      </c>
      <c r="D12" s="187" t="n">
        <v>780</v>
      </c>
      <c r="E12" s="188" t="n">
        <v>325</v>
      </c>
      <c r="F12" s="189" t="n">
        <v>0</v>
      </c>
      <c r="G12" s="190" t="n">
        <v>90</v>
      </c>
      <c r="H12" s="191" t="n">
        <v>0.65</v>
      </c>
      <c r="I12" s="192" t="n">
        <v>0.27</v>
      </c>
      <c r="J12" s="193" t="n">
        <v>0</v>
      </c>
      <c r="K12" s="194" t="n">
        <v>0.08</v>
      </c>
    </row>
    <row r="13">
      <c r="A13" t="s">
        <v>381</v>
      </c>
      <c r="B13" t="s">
        <v>181</v>
      </c>
      <c r="C13" s="186" t="n">
        <v>2355</v>
      </c>
      <c r="D13" s="187" t="n">
        <v>1620</v>
      </c>
      <c r="E13" s="188" t="n">
        <v>580</v>
      </c>
      <c r="F13" s="189" t="n">
        <v>0</v>
      </c>
      <c r="G13" s="190" t="n">
        <v>160</v>
      </c>
      <c r="H13" s="191" t="n">
        <v>0.69</v>
      </c>
      <c r="I13" s="192" t="n">
        <v>0.25</v>
      </c>
      <c r="J13" s="193" t="n">
        <v>0</v>
      </c>
      <c r="K13" s="194" t="n">
        <v>0.07</v>
      </c>
    </row>
    <row r="14">
      <c r="A14" t="s">
        <v>381</v>
      </c>
      <c r="B14" t="s">
        <v>182</v>
      </c>
      <c r="C14" s="186" t="n">
        <v>3915</v>
      </c>
      <c r="D14" s="187" t="n">
        <v>2550</v>
      </c>
      <c r="E14" s="188" t="n">
        <v>1100</v>
      </c>
      <c r="F14" s="189" t="s">
        <v>216</v>
      </c>
      <c r="G14" s="190" t="s">
        <v>216</v>
      </c>
      <c r="H14" s="191" t="n">
        <v>0.65</v>
      </c>
      <c r="I14" s="192" t="n">
        <v>0.28</v>
      </c>
      <c r="J14" s="193" t="s">
        <v>216</v>
      </c>
      <c r="K14" s="194" t="s">
        <v>216</v>
      </c>
    </row>
    <row r="15">
      <c r="A15" t="s">
        <v>381</v>
      </c>
      <c r="B15" t="s">
        <v>183</v>
      </c>
      <c r="C15" s="186" t="n">
        <v>6805</v>
      </c>
      <c r="D15" s="187" t="n">
        <v>4215</v>
      </c>
      <c r="E15" s="188" t="n">
        <v>2130</v>
      </c>
      <c r="F15" s="189" t="s">
        <v>216</v>
      </c>
      <c r="G15" s="190" t="s">
        <v>216</v>
      </c>
      <c r="H15" s="191" t="n">
        <v>0.62</v>
      </c>
      <c r="I15" s="192" t="n">
        <v>0.31</v>
      </c>
      <c r="J15" s="193" t="s">
        <v>216</v>
      </c>
      <c r="K15" s="194" t="s">
        <v>216</v>
      </c>
    </row>
    <row r="16">
      <c r="A16" t="s">
        <v>381</v>
      </c>
      <c r="B16" t="s">
        <v>184</v>
      </c>
      <c r="C16" s="186" t="n">
        <v>14120</v>
      </c>
      <c r="D16" s="187" t="n">
        <v>7390</v>
      </c>
      <c r="E16" s="188" t="n">
        <v>5800</v>
      </c>
      <c r="F16" s="189" t="n">
        <v>20</v>
      </c>
      <c r="G16" s="190" t="n">
        <v>905</v>
      </c>
      <c r="H16" s="191" t="n">
        <v>0.52</v>
      </c>
      <c r="I16" s="192" t="n">
        <v>0.41</v>
      </c>
      <c r="J16" s="193" t="n">
        <v>0</v>
      </c>
      <c r="K16" s="194" t="n">
        <v>0.06</v>
      </c>
    </row>
    <row r="17">
      <c r="A17" t="s">
        <v>381</v>
      </c>
      <c r="B17" t="s">
        <v>185</v>
      </c>
      <c r="C17" s="186" t="n">
        <v>23680</v>
      </c>
      <c r="D17" s="187" t="n">
        <v>11340</v>
      </c>
      <c r="E17" s="188" t="n">
        <v>10775</v>
      </c>
      <c r="F17" s="189" t="n">
        <v>75</v>
      </c>
      <c r="G17" s="190" t="n">
        <v>1495</v>
      </c>
      <c r="H17" s="191" t="n">
        <v>0.48</v>
      </c>
      <c r="I17" s="192" t="n">
        <v>0.45</v>
      </c>
      <c r="J17" s="193" t="n">
        <v>0</v>
      </c>
      <c r="K17" s="194" t="n">
        <v>0.06</v>
      </c>
    </row>
    <row r="18">
      <c r="A18" t="s">
        <v>381</v>
      </c>
      <c r="B18" t="s">
        <v>186</v>
      </c>
      <c r="C18" s="186" t="n">
        <v>33320</v>
      </c>
      <c r="D18" s="187" t="n">
        <v>15230</v>
      </c>
      <c r="E18" s="188" t="n">
        <v>15880</v>
      </c>
      <c r="F18" s="189" t="n">
        <v>115</v>
      </c>
      <c r="G18" s="190" t="n">
        <v>2100</v>
      </c>
      <c r="H18" s="191" t="n">
        <v>0.46</v>
      </c>
      <c r="I18" s="192" t="n">
        <v>0.48</v>
      </c>
      <c r="J18" s="193" t="n">
        <v>0</v>
      </c>
      <c r="K18" s="194" t="n">
        <v>0.06</v>
      </c>
    </row>
    <row r="19">
      <c r="A19" t="s">
        <v>381</v>
      </c>
      <c r="B19" t="s">
        <v>187</v>
      </c>
      <c r="C19" s="186" t="n">
        <v>45830</v>
      </c>
      <c r="D19" s="187" t="n">
        <v>20180</v>
      </c>
      <c r="E19" s="188" t="n">
        <v>22660</v>
      </c>
      <c r="F19" s="189" t="n">
        <v>155</v>
      </c>
      <c r="G19" s="190" t="n">
        <v>2835</v>
      </c>
      <c r="H19" s="191" t="n">
        <v>0.44</v>
      </c>
      <c r="I19" s="192" t="n">
        <v>0.49</v>
      </c>
      <c r="J19" s="193" t="n">
        <v>0</v>
      </c>
      <c r="K19" s="194" t="n">
        <v>0.06</v>
      </c>
    </row>
    <row r="20">
      <c r="A20" t="s">
        <v>381</v>
      </c>
      <c r="B20" t="s">
        <v>188</v>
      </c>
      <c r="C20" s="186" t="n">
        <v>55585</v>
      </c>
      <c r="D20" s="187" t="n">
        <v>24115</v>
      </c>
      <c r="E20" s="188" t="n">
        <v>27830</v>
      </c>
      <c r="F20" s="189" t="n">
        <v>185</v>
      </c>
      <c r="G20" s="190" t="n">
        <v>3455</v>
      </c>
      <c r="H20" s="191" t="n">
        <v>0.43</v>
      </c>
      <c r="I20" s="192" t="n">
        <v>0.5</v>
      </c>
      <c r="J20" s="193" t="n">
        <v>0</v>
      </c>
      <c r="K20" s="194" t="n">
        <v>0.06</v>
      </c>
    </row>
    <row r="21">
      <c r="A21" t="s">
        <v>381</v>
      </c>
      <c r="B21" t="s">
        <v>189</v>
      </c>
      <c r="C21" s="186" t="n">
        <v>68030</v>
      </c>
      <c r="D21" s="187" t="n">
        <v>29030</v>
      </c>
      <c r="E21" s="188" t="n">
        <v>34530</v>
      </c>
      <c r="F21" s="189" t="n">
        <v>250</v>
      </c>
      <c r="G21" s="190" t="n">
        <v>4220</v>
      </c>
      <c r="H21" s="191" t="n">
        <v>0.43</v>
      </c>
      <c r="I21" s="192" t="n">
        <v>0.51</v>
      </c>
      <c r="J21" s="193" t="n">
        <v>0</v>
      </c>
      <c r="K21" s="194" t="n">
        <v>0.06</v>
      </c>
    </row>
    <row r="22">
      <c r="A22" t="s">
        <v>381</v>
      </c>
      <c r="B22" t="s">
        <v>190</v>
      </c>
      <c r="C22" s="186" t="n">
        <v>81425</v>
      </c>
      <c r="D22" s="187" t="n">
        <v>34255</v>
      </c>
      <c r="E22" s="188" t="n">
        <v>41785</v>
      </c>
      <c r="F22" s="189" t="n">
        <v>275</v>
      </c>
      <c r="G22" s="190" t="n">
        <v>5110</v>
      </c>
      <c r="H22" s="191" t="n">
        <v>0.42</v>
      </c>
      <c r="I22" s="192" t="n">
        <v>0.51</v>
      </c>
      <c r="J22" s="193" t="n">
        <v>0</v>
      </c>
      <c r="K22" s="194" t="n">
        <v>0.06</v>
      </c>
    </row>
    <row r="23">
      <c r="A23" t="s">
        <v>381</v>
      </c>
      <c r="B23" t="s">
        <v>191</v>
      </c>
      <c r="C23" s="186" t="n">
        <v>93945</v>
      </c>
      <c r="D23" s="187" t="n">
        <v>39060</v>
      </c>
      <c r="E23" s="188" t="n">
        <v>48700</v>
      </c>
      <c r="F23" s="189" t="n">
        <v>310</v>
      </c>
      <c r="G23" s="190" t="n">
        <v>5875</v>
      </c>
      <c r="H23" s="191" t="n">
        <v>0.42</v>
      </c>
      <c r="I23" s="192" t="n">
        <v>0.52</v>
      </c>
      <c r="J23" s="193" t="n">
        <v>0</v>
      </c>
      <c r="K23" s="194" t="n">
        <v>0.06</v>
      </c>
    </row>
    <row r="24">
      <c r="A24" t="s">
        <v>381</v>
      </c>
      <c r="B24" t="s">
        <v>192</v>
      </c>
      <c r="C24" s="186" t="n">
        <v>107185</v>
      </c>
      <c r="D24" s="187" t="n">
        <v>44190</v>
      </c>
      <c r="E24" s="188" t="n">
        <v>55945</v>
      </c>
      <c r="F24" s="189" t="n">
        <v>360</v>
      </c>
      <c r="G24" s="190" t="n">
        <v>6690</v>
      </c>
      <c r="H24" s="191" t="n">
        <v>0.41</v>
      </c>
      <c r="I24" s="192" t="n">
        <v>0.52</v>
      </c>
      <c r="J24" s="193" t="n">
        <v>0</v>
      </c>
      <c r="K24" s="194" t="n">
        <v>0.06</v>
      </c>
    </row>
    <row r="25">
      <c r="A25" t="s">
        <v>381</v>
      </c>
      <c r="B25" t="s">
        <v>193</v>
      </c>
      <c r="C25" s="186" t="n">
        <v>122200</v>
      </c>
      <c r="D25" s="187" t="n">
        <v>50445</v>
      </c>
      <c r="E25" s="188" t="n">
        <v>63870</v>
      </c>
      <c r="F25" s="189" t="n">
        <v>415</v>
      </c>
      <c r="G25" s="190" t="n">
        <v>7475</v>
      </c>
      <c r="H25" s="191" t="n">
        <v>0.41</v>
      </c>
      <c r="I25" s="192" t="n">
        <v>0.52</v>
      </c>
      <c r="J25" s="193" t="n">
        <v>0</v>
      </c>
      <c r="K25" s="194" t="n">
        <v>0.06</v>
      </c>
    </row>
    <row r="26">
      <c r="A26" t="s">
        <v>381</v>
      </c>
      <c r="B26" t="s">
        <v>194</v>
      </c>
      <c r="C26" s="186" t="n">
        <v>137590</v>
      </c>
      <c r="D26" s="187" t="n">
        <v>56725</v>
      </c>
      <c r="E26" s="188" t="n">
        <v>72145</v>
      </c>
      <c r="F26" s="189" t="n">
        <v>435</v>
      </c>
      <c r="G26" s="190" t="n">
        <v>8285</v>
      </c>
      <c r="H26" s="191" t="n">
        <v>0.41</v>
      </c>
      <c r="I26" s="192" t="n">
        <v>0.52</v>
      </c>
      <c r="J26" s="193" t="n">
        <v>0</v>
      </c>
      <c r="K26" s="194" t="n">
        <v>0.06</v>
      </c>
    </row>
    <row r="27">
      <c r="A27" t="s">
        <v>381</v>
      </c>
      <c r="B27" t="s">
        <v>195</v>
      </c>
      <c r="C27" s="186" t="n">
        <v>153890</v>
      </c>
      <c r="D27" s="187" t="n">
        <v>63375</v>
      </c>
      <c r="E27" s="188" t="n">
        <v>80935</v>
      </c>
      <c r="F27" s="189" t="n">
        <v>460</v>
      </c>
      <c r="G27" s="190" t="n">
        <v>9120</v>
      </c>
      <c r="H27" s="191" t="n">
        <v>0.41</v>
      </c>
      <c r="I27" s="192" t="n">
        <v>0.53</v>
      </c>
      <c r="J27" s="193" t="n">
        <v>0</v>
      </c>
      <c r="K27" s="194" t="n">
        <v>0.06</v>
      </c>
    </row>
    <row r="28">
      <c r="A28" t="s">
        <v>381</v>
      </c>
      <c r="B28" t="s">
        <v>196</v>
      </c>
      <c r="C28" s="186" t="n">
        <v>170485</v>
      </c>
      <c r="D28" s="187" t="n">
        <v>70760</v>
      </c>
      <c r="E28" s="188" t="n">
        <v>89440</v>
      </c>
      <c r="F28" s="189" t="n">
        <v>465</v>
      </c>
      <c r="G28" s="190" t="n">
        <v>9825</v>
      </c>
      <c r="H28" s="191" t="n">
        <v>0.42</v>
      </c>
      <c r="I28" s="192" t="n">
        <v>0.52</v>
      </c>
      <c r="J28" s="193" t="n">
        <v>0</v>
      </c>
      <c r="K28" s="194" t="n">
        <v>0.06</v>
      </c>
    </row>
    <row r="29">
      <c r="A29" t="s">
        <v>381</v>
      </c>
      <c r="B29" t="s">
        <v>197</v>
      </c>
      <c r="C29" s="186" t="n">
        <v>192705</v>
      </c>
      <c r="D29" s="187" t="n">
        <v>81100</v>
      </c>
      <c r="E29" s="188" t="n">
        <v>100435</v>
      </c>
      <c r="F29" s="189" t="n">
        <v>475</v>
      </c>
      <c r="G29" s="190" t="n">
        <v>10690</v>
      </c>
      <c r="H29" s="191" t="n">
        <v>0.42</v>
      </c>
      <c r="I29" s="192" t="n">
        <v>0.52</v>
      </c>
      <c r="J29" s="193" t="n">
        <v>0</v>
      </c>
      <c r="K29" s="194" t="n">
        <v>0.06</v>
      </c>
    </row>
    <row r="30">
      <c r="A30" t="s">
        <v>381</v>
      </c>
      <c r="B30" t="s">
        <v>198</v>
      </c>
      <c r="C30" s="186" t="n">
        <v>213495</v>
      </c>
      <c r="D30" s="187" t="n">
        <v>91430</v>
      </c>
      <c r="E30" s="188" t="n">
        <v>110250</v>
      </c>
      <c r="F30" s="189" t="n">
        <v>450</v>
      </c>
      <c r="G30" s="190" t="n">
        <v>11360</v>
      </c>
      <c r="H30" s="191" t="n">
        <v>0.43</v>
      </c>
      <c r="I30" s="192" t="n">
        <v>0.52</v>
      </c>
      <c r="J30" s="193" t="n">
        <v>0</v>
      </c>
      <c r="K30" s="194" t="n">
        <v>0.05</v>
      </c>
    </row>
    <row r="31">
      <c r="A31" t="s">
        <v>381</v>
      </c>
      <c r="B31" t="s">
        <v>199</v>
      </c>
      <c r="C31" s="186" t="n">
        <v>233755</v>
      </c>
      <c r="D31" s="187" t="n">
        <v>102745</v>
      </c>
      <c r="E31" s="188" t="n">
        <v>118770</v>
      </c>
      <c r="F31" s="189" t="n">
        <v>345</v>
      </c>
      <c r="G31" s="190" t="n">
        <v>11895</v>
      </c>
      <c r="H31" s="191" t="n">
        <v>0.44</v>
      </c>
      <c r="I31" s="192" t="n">
        <v>0.51</v>
      </c>
      <c r="J31" s="193" t="n">
        <v>0</v>
      </c>
      <c r="K31" s="194" t="n">
        <v>0.05</v>
      </c>
    </row>
    <row r="32">
      <c r="A32" t="s">
        <v>381</v>
      </c>
      <c r="B32" t="s">
        <v>200</v>
      </c>
      <c r="C32" s="186" t="n">
        <v>254365</v>
      </c>
      <c r="D32" s="187" t="n">
        <v>114840</v>
      </c>
      <c r="E32" s="188" t="n">
        <v>126795</v>
      </c>
      <c r="F32" s="189" t="n">
        <v>330</v>
      </c>
      <c r="G32" s="190" t="n">
        <v>12405</v>
      </c>
      <c r="H32" s="191" t="n">
        <v>0.45</v>
      </c>
      <c r="I32" s="192" t="n">
        <v>0.5</v>
      </c>
      <c r="J32" s="193" t="n">
        <v>0</v>
      </c>
      <c r="K32" s="194" t="n">
        <v>0.05</v>
      </c>
    </row>
    <row r="33">
      <c r="A33" t="s">
        <v>382</v>
      </c>
      <c r="B33" t="s">
        <v>175</v>
      </c>
      <c r="C33" s="186" t="n">
        <v>5</v>
      </c>
      <c r="D33" s="187" t="n">
        <v>5</v>
      </c>
      <c r="E33" s="188" t="s">
        <v>216</v>
      </c>
      <c r="F33" s="189" t="n">
        <v>0</v>
      </c>
      <c r="G33" s="190" t="s">
        <v>216</v>
      </c>
      <c r="H33" s="191" t="n">
        <v>0.83</v>
      </c>
      <c r="I33" s="192" t="s">
        <v>216</v>
      </c>
      <c r="J33" s="193" t="n">
        <v>0</v>
      </c>
      <c r="K33" s="194" t="s">
        <v>216</v>
      </c>
    </row>
    <row r="34">
      <c r="A34" t="s">
        <v>382</v>
      </c>
      <c r="B34" t="s">
        <v>176</v>
      </c>
      <c r="C34" s="186" t="n">
        <v>25</v>
      </c>
      <c r="D34" s="187" t="n">
        <v>20</v>
      </c>
      <c r="E34" s="188" t="s">
        <v>216</v>
      </c>
      <c r="F34" s="189" t="n">
        <v>0</v>
      </c>
      <c r="G34" s="190" t="s">
        <v>216</v>
      </c>
      <c r="H34" s="191" t="n">
        <v>0.92</v>
      </c>
      <c r="I34" s="192" t="s">
        <v>216</v>
      </c>
      <c r="J34" s="193" t="n">
        <v>0</v>
      </c>
      <c r="K34" s="194" t="s">
        <v>216</v>
      </c>
    </row>
    <row r="35">
      <c r="A35" t="s">
        <v>382</v>
      </c>
      <c r="B35" t="s">
        <v>177</v>
      </c>
      <c r="C35" s="186" t="n">
        <v>85</v>
      </c>
      <c r="D35" s="187" t="n">
        <v>70</v>
      </c>
      <c r="E35" s="188" t="n">
        <v>10</v>
      </c>
      <c r="F35" s="189" t="n">
        <v>0</v>
      </c>
      <c r="G35" s="190" t="n">
        <v>5</v>
      </c>
      <c r="H35" s="191" t="n">
        <v>0.81</v>
      </c>
      <c r="I35" s="192" t="n">
        <v>0.13</v>
      </c>
      <c r="J35" s="193" t="n">
        <v>0</v>
      </c>
      <c r="K35" s="194" t="n">
        <v>0.06</v>
      </c>
    </row>
    <row r="36">
      <c r="A36" t="s">
        <v>382</v>
      </c>
      <c r="B36" t="s">
        <v>178</v>
      </c>
      <c r="C36" s="186" t="n">
        <v>230</v>
      </c>
      <c r="D36" s="187" t="n">
        <v>160</v>
      </c>
      <c r="E36" s="188" t="n">
        <v>50</v>
      </c>
      <c r="F36" s="189" t="n">
        <v>0</v>
      </c>
      <c r="G36" s="190" t="n">
        <v>20</v>
      </c>
      <c r="H36" s="191" t="n">
        <v>0.69</v>
      </c>
      <c r="I36" s="192" t="n">
        <v>0.23</v>
      </c>
      <c r="J36" s="193" t="n">
        <v>0</v>
      </c>
      <c r="K36" s="194" t="n">
        <v>0.08</v>
      </c>
    </row>
    <row r="37">
      <c r="A37" t="s">
        <v>382</v>
      </c>
      <c r="B37" t="s">
        <v>179</v>
      </c>
      <c r="C37" s="186" t="n">
        <v>510</v>
      </c>
      <c r="D37" s="187" t="n">
        <v>345</v>
      </c>
      <c r="E37" s="188" t="n">
        <v>130</v>
      </c>
      <c r="F37" s="189" t="n">
        <v>0</v>
      </c>
      <c r="G37" s="190" t="n">
        <v>35</v>
      </c>
      <c r="H37" s="191" t="n">
        <v>0.67</v>
      </c>
      <c r="I37" s="192" t="n">
        <v>0.26</v>
      </c>
      <c r="J37" s="193" t="n">
        <v>0</v>
      </c>
      <c r="K37" s="194" t="n">
        <v>0.07</v>
      </c>
    </row>
    <row r="38">
      <c r="A38" t="s">
        <v>382</v>
      </c>
      <c r="B38" t="s">
        <v>180</v>
      </c>
      <c r="C38" s="186" t="n">
        <v>1165</v>
      </c>
      <c r="D38" s="187" t="n">
        <v>765</v>
      </c>
      <c r="E38" s="188" t="n">
        <v>305</v>
      </c>
      <c r="F38" s="189" t="n">
        <v>0</v>
      </c>
      <c r="G38" s="190" t="n">
        <v>90</v>
      </c>
      <c r="H38" s="191" t="n">
        <v>0.66</v>
      </c>
      <c r="I38" s="192" t="n">
        <v>0.26</v>
      </c>
      <c r="J38" s="193" t="n">
        <v>0</v>
      </c>
      <c r="K38" s="194" t="n">
        <v>0.08</v>
      </c>
    </row>
    <row r="39">
      <c r="A39" t="s">
        <v>382</v>
      </c>
      <c r="B39" t="s">
        <v>181</v>
      </c>
      <c r="C39" s="186" t="n">
        <v>2090</v>
      </c>
      <c r="D39" s="187" t="n">
        <v>1400</v>
      </c>
      <c r="E39" s="188" t="n">
        <v>535</v>
      </c>
      <c r="F39" s="189" t="n">
        <v>0</v>
      </c>
      <c r="G39" s="190" t="n">
        <v>155</v>
      </c>
      <c r="H39" s="191" t="n">
        <v>0.67</v>
      </c>
      <c r="I39" s="192" t="n">
        <v>0.26</v>
      </c>
      <c r="J39" s="193" t="n">
        <v>0</v>
      </c>
      <c r="K39" s="194" t="n">
        <v>0.07</v>
      </c>
    </row>
    <row r="40">
      <c r="A40" t="s">
        <v>382</v>
      </c>
      <c r="B40" t="s">
        <v>182</v>
      </c>
      <c r="C40" s="186" t="n">
        <v>3450</v>
      </c>
      <c r="D40" s="187" t="n">
        <v>2230</v>
      </c>
      <c r="E40" s="188" t="n">
        <v>970</v>
      </c>
      <c r="F40" s="189" t="n">
        <v>0</v>
      </c>
      <c r="G40" s="190" t="n">
        <v>245</v>
      </c>
      <c r="H40" s="191" t="n">
        <v>0.65</v>
      </c>
      <c r="I40" s="192" t="n">
        <v>0.28</v>
      </c>
      <c r="J40" s="193" t="n">
        <v>0</v>
      </c>
      <c r="K40" s="194" t="n">
        <v>0.07</v>
      </c>
    </row>
    <row r="41">
      <c r="A41" t="s">
        <v>382</v>
      </c>
      <c r="B41" t="s">
        <v>183</v>
      </c>
      <c r="C41" s="186" t="n">
        <v>5725</v>
      </c>
      <c r="D41" s="187" t="n">
        <v>3545</v>
      </c>
      <c r="E41" s="188" t="n">
        <v>1755</v>
      </c>
      <c r="F41" s="189" t="n">
        <v>0</v>
      </c>
      <c r="G41" s="190" t="n">
        <v>425</v>
      </c>
      <c r="H41" s="191" t="n">
        <v>0.62</v>
      </c>
      <c r="I41" s="192" t="n">
        <v>0.31</v>
      </c>
      <c r="J41" s="193" t="n">
        <v>0</v>
      </c>
      <c r="K41" s="194" t="n">
        <v>0.07</v>
      </c>
    </row>
    <row r="42">
      <c r="A42" t="s">
        <v>382</v>
      </c>
      <c r="B42" t="s">
        <v>184</v>
      </c>
      <c r="C42" s="186" t="n">
        <v>8345</v>
      </c>
      <c r="D42" s="187" t="n">
        <v>5005</v>
      </c>
      <c r="E42" s="188" t="n">
        <v>2685</v>
      </c>
      <c r="F42" s="189" t="n">
        <v>0</v>
      </c>
      <c r="G42" s="190" t="n">
        <v>655</v>
      </c>
      <c r="H42" s="191" t="n">
        <v>0.6</v>
      </c>
      <c r="I42" s="192" t="n">
        <v>0.32</v>
      </c>
      <c r="J42" s="193" t="n">
        <v>0</v>
      </c>
      <c r="K42" s="194" t="n">
        <v>0.08</v>
      </c>
    </row>
    <row r="43">
      <c r="A43" t="s">
        <v>382</v>
      </c>
      <c r="B43" t="s">
        <v>185</v>
      </c>
      <c r="C43" s="186" t="n">
        <v>11650</v>
      </c>
      <c r="D43" s="187" t="n">
        <v>6770</v>
      </c>
      <c r="E43" s="188" t="n">
        <v>3935</v>
      </c>
      <c r="F43" s="189" t="n">
        <v>0</v>
      </c>
      <c r="G43" s="190" t="n">
        <v>945</v>
      </c>
      <c r="H43" s="191" t="n">
        <v>0.58</v>
      </c>
      <c r="I43" s="192" t="n">
        <v>0.34</v>
      </c>
      <c r="J43" s="193" t="n">
        <v>0</v>
      </c>
      <c r="K43" s="194" t="n">
        <v>0.08</v>
      </c>
    </row>
    <row r="44">
      <c r="A44" t="s">
        <v>382</v>
      </c>
      <c r="B44" t="s">
        <v>186</v>
      </c>
      <c r="C44" s="186" t="n">
        <v>15600</v>
      </c>
      <c r="D44" s="187" t="n">
        <v>8700</v>
      </c>
      <c r="E44" s="188" t="n">
        <v>5620</v>
      </c>
      <c r="F44" s="189" t="n">
        <v>0</v>
      </c>
      <c r="G44" s="190" t="n">
        <v>1280</v>
      </c>
      <c r="H44" s="191" t="n">
        <v>0.56</v>
      </c>
      <c r="I44" s="192" t="n">
        <v>0.36</v>
      </c>
      <c r="J44" s="193" t="n">
        <v>0</v>
      </c>
      <c r="K44" s="194" t="n">
        <v>0.08</v>
      </c>
    </row>
    <row r="45">
      <c r="A45" t="s">
        <v>382</v>
      </c>
      <c r="B45" t="s">
        <v>187</v>
      </c>
      <c r="C45" s="186" t="n">
        <v>20550</v>
      </c>
      <c r="D45" s="187" t="n">
        <v>10985</v>
      </c>
      <c r="E45" s="188" t="n">
        <v>7875</v>
      </c>
      <c r="F45" s="189" t="n">
        <v>0</v>
      </c>
      <c r="G45" s="190" t="n">
        <v>1690</v>
      </c>
      <c r="H45" s="191" t="n">
        <v>0.53</v>
      </c>
      <c r="I45" s="192" t="n">
        <v>0.38</v>
      </c>
      <c r="J45" s="193" t="n">
        <v>0</v>
      </c>
      <c r="K45" s="194" t="n">
        <v>0.08</v>
      </c>
    </row>
    <row r="46">
      <c r="A46" t="s">
        <v>382</v>
      </c>
      <c r="B46" t="s">
        <v>188</v>
      </c>
      <c r="C46" s="186" t="n">
        <v>24480</v>
      </c>
      <c r="D46" s="187" t="n">
        <v>12730</v>
      </c>
      <c r="E46" s="188" t="n">
        <v>9695</v>
      </c>
      <c r="F46" s="189" t="n">
        <v>0</v>
      </c>
      <c r="G46" s="190" t="n">
        <v>2055</v>
      </c>
      <c r="H46" s="191" t="n">
        <v>0.52</v>
      </c>
      <c r="I46" s="192" t="n">
        <v>0.4</v>
      </c>
      <c r="J46" s="193" t="n">
        <v>0</v>
      </c>
      <c r="K46" s="194" t="n">
        <v>0.08</v>
      </c>
    </row>
    <row r="47">
      <c r="A47" t="s">
        <v>382</v>
      </c>
      <c r="B47" t="s">
        <v>189</v>
      </c>
      <c r="C47" s="186" t="n">
        <v>29810</v>
      </c>
      <c r="D47" s="187" t="n">
        <v>15045</v>
      </c>
      <c r="E47" s="188" t="n">
        <v>12260</v>
      </c>
      <c r="F47" s="189" t="n">
        <v>0</v>
      </c>
      <c r="G47" s="190" t="n">
        <v>2510</v>
      </c>
      <c r="H47" s="191" t="n">
        <v>0.5</v>
      </c>
      <c r="I47" s="192" t="n">
        <v>0.41</v>
      </c>
      <c r="J47" s="193" t="n">
        <v>0</v>
      </c>
      <c r="K47" s="194" t="n">
        <v>0.08</v>
      </c>
    </row>
    <row r="48">
      <c r="A48" t="s">
        <v>382</v>
      </c>
      <c r="B48" t="s">
        <v>190</v>
      </c>
      <c r="C48" s="186" t="n">
        <v>36695</v>
      </c>
      <c r="D48" s="187" t="n">
        <v>17855</v>
      </c>
      <c r="E48" s="188" t="n">
        <v>15730</v>
      </c>
      <c r="F48" s="189" t="n">
        <v>0</v>
      </c>
      <c r="G48" s="190" t="n">
        <v>3110</v>
      </c>
      <c r="H48" s="191" t="n">
        <v>0.49</v>
      </c>
      <c r="I48" s="192" t="n">
        <v>0.43</v>
      </c>
      <c r="J48" s="193" t="n">
        <v>0</v>
      </c>
      <c r="K48" s="194" t="n">
        <v>0.08</v>
      </c>
    </row>
    <row r="49">
      <c r="A49" t="s">
        <v>382</v>
      </c>
      <c r="B49" t="s">
        <v>191</v>
      </c>
      <c r="C49" s="186" t="n">
        <v>42645</v>
      </c>
      <c r="D49" s="187" t="n">
        <v>20235</v>
      </c>
      <c r="E49" s="188" t="n">
        <v>18810</v>
      </c>
      <c r="F49" s="189" t="n">
        <v>0</v>
      </c>
      <c r="G49" s="190" t="n">
        <v>3595</v>
      </c>
      <c r="H49" s="191" t="n">
        <v>0.47</v>
      </c>
      <c r="I49" s="192" t="n">
        <v>0.44</v>
      </c>
      <c r="J49" s="193" t="n">
        <v>0</v>
      </c>
      <c r="K49" s="194" t="n">
        <v>0.08</v>
      </c>
    </row>
    <row r="50">
      <c r="A50" t="s">
        <v>382</v>
      </c>
      <c r="B50" t="s">
        <v>192</v>
      </c>
      <c r="C50" s="186" t="n">
        <v>49970</v>
      </c>
      <c r="D50" s="187" t="n">
        <v>23065</v>
      </c>
      <c r="E50" s="188" t="n">
        <v>22765</v>
      </c>
      <c r="F50" s="189" t="n">
        <v>0</v>
      </c>
      <c r="G50" s="190" t="n">
        <v>4140</v>
      </c>
      <c r="H50" s="191" t="n">
        <v>0.46</v>
      </c>
      <c r="I50" s="192" t="n">
        <v>0.46</v>
      </c>
      <c r="J50" s="193" t="n">
        <v>0</v>
      </c>
      <c r="K50" s="194" t="n">
        <v>0.08</v>
      </c>
    </row>
    <row r="51">
      <c r="A51" t="s">
        <v>382</v>
      </c>
      <c r="B51" t="s">
        <v>193</v>
      </c>
      <c r="C51" s="186" t="n">
        <v>56240</v>
      </c>
      <c r="D51" s="187" t="n">
        <v>25445</v>
      </c>
      <c r="E51" s="188" t="n">
        <v>26195</v>
      </c>
      <c r="F51" s="189" t="n">
        <v>0</v>
      </c>
      <c r="G51" s="190" t="n">
        <v>4605</v>
      </c>
      <c r="H51" s="191" t="n">
        <v>0.45</v>
      </c>
      <c r="I51" s="192" t="n">
        <v>0.47</v>
      </c>
      <c r="J51" s="193" t="n">
        <v>0</v>
      </c>
      <c r="K51" s="194" t="n">
        <v>0.08</v>
      </c>
    </row>
    <row r="52">
      <c r="A52" t="s">
        <v>382</v>
      </c>
      <c r="B52" t="s">
        <v>194</v>
      </c>
      <c r="C52" s="186" t="n">
        <v>62775</v>
      </c>
      <c r="D52" s="187" t="n">
        <v>27910</v>
      </c>
      <c r="E52" s="188" t="n">
        <v>29780</v>
      </c>
      <c r="F52" s="189" t="n">
        <v>0</v>
      </c>
      <c r="G52" s="190" t="n">
        <v>5085</v>
      </c>
      <c r="H52" s="191" t="n">
        <v>0.44</v>
      </c>
      <c r="I52" s="192" t="n">
        <v>0.47</v>
      </c>
      <c r="J52" s="193" t="n">
        <v>0</v>
      </c>
      <c r="K52" s="194" t="n">
        <v>0.08</v>
      </c>
    </row>
    <row r="53">
      <c r="A53" t="s">
        <v>382</v>
      </c>
      <c r="B53" t="s">
        <v>195</v>
      </c>
      <c r="C53" s="186" t="n">
        <v>70835</v>
      </c>
      <c r="D53" s="187" t="n">
        <v>30815</v>
      </c>
      <c r="E53" s="188" t="n">
        <v>34370</v>
      </c>
      <c r="F53" s="189" t="n">
        <v>0</v>
      </c>
      <c r="G53" s="190" t="n">
        <v>5645</v>
      </c>
      <c r="H53" s="191" t="n">
        <v>0.44</v>
      </c>
      <c r="I53" s="192" t="n">
        <v>0.49</v>
      </c>
      <c r="J53" s="193" t="n">
        <v>0</v>
      </c>
      <c r="K53" s="194" t="n">
        <v>0.08</v>
      </c>
    </row>
    <row r="54">
      <c r="A54" t="s">
        <v>382</v>
      </c>
      <c r="B54" t="s">
        <v>196</v>
      </c>
      <c r="C54" s="186" t="n">
        <v>76500</v>
      </c>
      <c r="D54" s="187" t="n">
        <v>32795</v>
      </c>
      <c r="E54" s="188" t="n">
        <v>37710</v>
      </c>
      <c r="F54" s="189" t="n">
        <v>0</v>
      </c>
      <c r="G54" s="190" t="n">
        <v>5995</v>
      </c>
      <c r="H54" s="191" t="n">
        <v>0.43</v>
      </c>
      <c r="I54" s="192" t="n">
        <v>0.49</v>
      </c>
      <c r="J54" s="193" t="n">
        <v>0</v>
      </c>
      <c r="K54" s="194" t="n">
        <v>0.08</v>
      </c>
    </row>
    <row r="55">
      <c r="A55" t="s">
        <v>382</v>
      </c>
      <c r="B55" t="s">
        <v>197</v>
      </c>
      <c r="C55" s="186" t="n">
        <v>83250</v>
      </c>
      <c r="D55" s="187" t="n">
        <v>35030</v>
      </c>
      <c r="E55" s="188" t="n">
        <v>41750</v>
      </c>
      <c r="F55" s="189" t="n">
        <v>0</v>
      </c>
      <c r="G55" s="190" t="n">
        <v>6470</v>
      </c>
      <c r="H55" s="191" t="n">
        <v>0.42</v>
      </c>
      <c r="I55" s="192" t="n">
        <v>0.5</v>
      </c>
      <c r="J55" s="193" t="n">
        <v>0</v>
      </c>
      <c r="K55" s="194" t="n">
        <v>0.08</v>
      </c>
    </row>
    <row r="56">
      <c r="A56" t="s">
        <v>382</v>
      </c>
      <c r="B56" t="s">
        <v>198</v>
      </c>
      <c r="C56" s="186" t="n">
        <v>90000</v>
      </c>
      <c r="D56" s="187" t="n">
        <v>37270</v>
      </c>
      <c r="E56" s="188" t="n">
        <v>45855</v>
      </c>
      <c r="F56" s="189" t="n">
        <v>0</v>
      </c>
      <c r="G56" s="190" t="n">
        <v>6870</v>
      </c>
      <c r="H56" s="191" t="n">
        <v>0.41</v>
      </c>
      <c r="I56" s="192" t="n">
        <v>0.51</v>
      </c>
      <c r="J56" s="193" t="n">
        <v>0</v>
      </c>
      <c r="K56" s="194" t="n">
        <v>0.08</v>
      </c>
    </row>
    <row r="57">
      <c r="A57" t="s">
        <v>382</v>
      </c>
      <c r="B57" t="s">
        <v>199</v>
      </c>
      <c r="C57" s="186" t="n">
        <v>95330</v>
      </c>
      <c r="D57" s="187" t="n">
        <v>38975</v>
      </c>
      <c r="E57" s="188" t="n">
        <v>49200</v>
      </c>
      <c r="F57" s="189" t="n">
        <v>0</v>
      </c>
      <c r="G57" s="190" t="n">
        <v>7155</v>
      </c>
      <c r="H57" s="191" t="n">
        <v>0.41</v>
      </c>
      <c r="I57" s="192" t="n">
        <v>0.52</v>
      </c>
      <c r="J57" s="193" t="n">
        <v>0</v>
      </c>
      <c r="K57" s="194" t="n">
        <v>0.08</v>
      </c>
    </row>
    <row r="58">
      <c r="A58" t="s">
        <v>382</v>
      </c>
      <c r="B58" t="s">
        <v>200</v>
      </c>
      <c r="C58" s="186" t="n">
        <v>100265</v>
      </c>
      <c r="D58" s="187" t="n">
        <v>40530</v>
      </c>
      <c r="E58" s="188" t="n">
        <v>52310</v>
      </c>
      <c r="F58" s="189" t="n">
        <v>0</v>
      </c>
      <c r="G58" s="190" t="n">
        <v>7425</v>
      </c>
      <c r="H58" s="191" t="n">
        <v>0.4</v>
      </c>
      <c r="I58" s="192" t="n">
        <v>0.52</v>
      </c>
      <c r="J58" s="193" t="n">
        <v>0</v>
      </c>
      <c r="K58" s="194" t="n">
        <v>0.07</v>
      </c>
    </row>
    <row r="59">
      <c r="A59" t="s">
        <v>383</v>
      </c>
      <c r="B59" t="s">
        <v>175</v>
      </c>
      <c r="C59" s="186" t="n">
        <v>0</v>
      </c>
      <c r="D59" s="187" t="n">
        <v>0</v>
      </c>
      <c r="E59" s="188" t="n">
        <v>0</v>
      </c>
      <c r="F59" s="189" t="n">
        <v>0</v>
      </c>
      <c r="G59" s="190" t="n">
        <v>0</v>
      </c>
      <c r="H59" s="191" t="n">
        <v>0</v>
      </c>
      <c r="I59" s="192" t="n">
        <v>0</v>
      </c>
      <c r="J59" s="193" t="n">
        <v>0</v>
      </c>
      <c r="K59" s="194" t="n">
        <v>0</v>
      </c>
    </row>
    <row r="60">
      <c r="A60" t="s">
        <v>383</v>
      </c>
      <c r="B60" t="s">
        <v>176</v>
      </c>
      <c r="C60" s="186" t="n">
        <v>0</v>
      </c>
      <c r="D60" s="187" t="n">
        <v>0</v>
      </c>
      <c r="E60" s="188" t="n">
        <v>0</v>
      </c>
      <c r="F60" s="189" t="n">
        <v>0</v>
      </c>
      <c r="G60" s="190" t="n">
        <v>0</v>
      </c>
      <c r="H60" s="191" t="n">
        <v>0</v>
      </c>
      <c r="I60" s="192" t="n">
        <v>0</v>
      </c>
      <c r="J60" s="193" t="n">
        <v>0</v>
      </c>
      <c r="K60" s="194" t="n">
        <v>0</v>
      </c>
    </row>
    <row r="61">
      <c r="A61" t="s">
        <v>383</v>
      </c>
      <c r="B61" t="s">
        <v>177</v>
      </c>
      <c r="C61" s="186" t="n">
        <v>0</v>
      </c>
      <c r="D61" s="187" t="n">
        <v>0</v>
      </c>
      <c r="E61" s="188" t="n">
        <v>0</v>
      </c>
      <c r="F61" s="189" t="n">
        <v>0</v>
      </c>
      <c r="G61" s="190" t="n">
        <v>0</v>
      </c>
      <c r="H61" s="191" t="n">
        <v>0</v>
      </c>
      <c r="I61" s="192" t="n">
        <v>0</v>
      </c>
      <c r="J61" s="193" t="n">
        <v>0</v>
      </c>
      <c r="K61" s="194" t="n">
        <v>0</v>
      </c>
    </row>
    <row r="62">
      <c r="A62" t="s">
        <v>383</v>
      </c>
      <c r="B62" t="s">
        <v>178</v>
      </c>
      <c r="C62" s="186" t="n">
        <v>0</v>
      </c>
      <c r="D62" s="187" t="n">
        <v>0</v>
      </c>
      <c r="E62" s="188" t="n">
        <v>0</v>
      </c>
      <c r="F62" s="189" t="n">
        <v>0</v>
      </c>
      <c r="G62" s="190" t="n">
        <v>0</v>
      </c>
      <c r="H62" s="191" t="n">
        <v>0</v>
      </c>
      <c r="I62" s="192" t="n">
        <v>0</v>
      </c>
      <c r="J62" s="193" t="n">
        <v>0</v>
      </c>
      <c r="K62" s="194" t="n">
        <v>0</v>
      </c>
    </row>
    <row r="63">
      <c r="A63" t="s">
        <v>383</v>
      </c>
      <c r="B63" t="s">
        <v>179</v>
      </c>
      <c r="C63" s="186" t="s">
        <v>216</v>
      </c>
      <c r="D63" s="187" t="s">
        <v>216</v>
      </c>
      <c r="E63" s="188" t="s">
        <v>216</v>
      </c>
      <c r="F63" s="189" t="n">
        <v>0</v>
      </c>
      <c r="G63" s="190" t="n">
        <v>0</v>
      </c>
      <c r="H63" s="191" t="s">
        <v>216</v>
      </c>
      <c r="I63" s="192" t="s">
        <v>216</v>
      </c>
      <c r="J63" s="193" t="s">
        <v>216</v>
      </c>
      <c r="K63" s="194" t="n">
        <v>0</v>
      </c>
    </row>
    <row r="64">
      <c r="A64" t="s">
        <v>383</v>
      </c>
      <c r="B64" t="s">
        <v>180</v>
      </c>
      <c r="C64" s="186" t="n">
        <v>30</v>
      </c>
      <c r="D64" s="187" t="n">
        <v>10</v>
      </c>
      <c r="E64" s="188" t="n">
        <v>15</v>
      </c>
      <c r="F64" s="189" t="s">
        <v>216</v>
      </c>
      <c r="G64" s="190" t="s">
        <v>216</v>
      </c>
      <c r="H64" s="191" t="n">
        <v>0.38</v>
      </c>
      <c r="I64" s="192" t="n">
        <v>0.59</v>
      </c>
      <c r="J64" s="193" t="s">
        <v>216</v>
      </c>
      <c r="K64" s="194" t="s">
        <v>216</v>
      </c>
    </row>
    <row r="65">
      <c r="A65" t="s">
        <v>383</v>
      </c>
      <c r="B65" t="s">
        <v>181</v>
      </c>
      <c r="C65" s="186" t="n">
        <v>270</v>
      </c>
      <c r="D65" s="187" t="n">
        <v>220</v>
      </c>
      <c r="E65" s="188" t="n">
        <v>45</v>
      </c>
      <c r="F65" s="189" t="n">
        <v>0</v>
      </c>
      <c r="G65" s="190" t="n">
        <v>5</v>
      </c>
      <c r="H65" s="191" t="n">
        <v>0.82</v>
      </c>
      <c r="I65" s="192" t="n">
        <v>0.16</v>
      </c>
      <c r="J65" s="193" t="n">
        <v>0</v>
      </c>
      <c r="K65" s="194" t="n">
        <v>0.02</v>
      </c>
    </row>
    <row r="66">
      <c r="A66" t="s">
        <v>383</v>
      </c>
      <c r="B66" t="s">
        <v>182</v>
      </c>
      <c r="C66" s="186" t="n">
        <v>465</v>
      </c>
      <c r="D66" s="187" t="n">
        <v>315</v>
      </c>
      <c r="E66" s="188" t="n">
        <v>125</v>
      </c>
      <c r="F66" s="189" t="s">
        <v>216</v>
      </c>
      <c r="G66" s="190" t="s">
        <v>216</v>
      </c>
      <c r="H66" s="191" t="n">
        <v>0.68</v>
      </c>
      <c r="I66" s="192" t="n">
        <v>0.27</v>
      </c>
      <c r="J66" s="193" t="s">
        <v>216</v>
      </c>
      <c r="K66" s="194" t="s">
        <v>216</v>
      </c>
    </row>
    <row r="67">
      <c r="A67" t="s">
        <v>383</v>
      </c>
      <c r="B67" t="s">
        <v>183</v>
      </c>
      <c r="C67" s="186" t="n">
        <v>1080</v>
      </c>
      <c r="D67" s="187" t="n">
        <v>670</v>
      </c>
      <c r="E67" s="188" t="n">
        <v>370</v>
      </c>
      <c r="F67" s="189" t="s">
        <v>216</v>
      </c>
      <c r="G67" s="190" t="s">
        <v>216</v>
      </c>
      <c r="H67" s="191" t="n">
        <v>0.62</v>
      </c>
      <c r="I67" s="192" t="n">
        <v>0.34</v>
      </c>
      <c r="J67" s="193" t="s">
        <v>216</v>
      </c>
      <c r="K67" s="194" t="s">
        <v>216</v>
      </c>
    </row>
    <row r="68">
      <c r="A68" t="s">
        <v>383</v>
      </c>
      <c r="B68" t="s">
        <v>184</v>
      </c>
      <c r="C68" s="186" t="n">
        <v>5775</v>
      </c>
      <c r="D68" s="187" t="n">
        <v>2385</v>
      </c>
      <c r="E68" s="188" t="n">
        <v>3115</v>
      </c>
      <c r="F68" s="189" t="n">
        <v>20</v>
      </c>
      <c r="G68" s="190" t="n">
        <v>250</v>
      </c>
      <c r="H68" s="191" t="n">
        <v>0.41</v>
      </c>
      <c r="I68" s="192" t="n">
        <v>0.54</v>
      </c>
      <c r="J68" s="193" t="n">
        <v>0</v>
      </c>
      <c r="K68" s="194" t="n">
        <v>0.04</v>
      </c>
    </row>
    <row r="69">
      <c r="A69" t="s">
        <v>383</v>
      </c>
      <c r="B69" t="s">
        <v>185</v>
      </c>
      <c r="C69" s="186" t="n">
        <v>12025</v>
      </c>
      <c r="D69" s="187" t="n">
        <v>4570</v>
      </c>
      <c r="E69" s="188" t="n">
        <v>6835</v>
      </c>
      <c r="F69" s="189" t="n">
        <v>75</v>
      </c>
      <c r="G69" s="190" t="n">
        <v>545</v>
      </c>
      <c r="H69" s="191" t="n">
        <v>0.38</v>
      </c>
      <c r="I69" s="192" t="n">
        <v>0.57</v>
      </c>
      <c r="J69" s="193" t="n">
        <v>0.01</v>
      </c>
      <c r="K69" s="194" t="n">
        <v>0.05</v>
      </c>
    </row>
    <row r="70">
      <c r="A70" t="s">
        <v>383</v>
      </c>
      <c r="B70" t="s">
        <v>186</v>
      </c>
      <c r="C70" s="186" t="n">
        <v>17715</v>
      </c>
      <c r="D70" s="187" t="n">
        <v>6530</v>
      </c>
      <c r="E70" s="188" t="n">
        <v>10260</v>
      </c>
      <c r="F70" s="189" t="n">
        <v>115</v>
      </c>
      <c r="G70" s="190" t="n">
        <v>815</v>
      </c>
      <c r="H70" s="191" t="n">
        <v>0.37</v>
      </c>
      <c r="I70" s="192" t="n">
        <v>0.58</v>
      </c>
      <c r="J70" s="193" t="n">
        <v>0.01</v>
      </c>
      <c r="K70" s="194" t="n">
        <v>0.05</v>
      </c>
    </row>
    <row r="71">
      <c r="A71" t="s">
        <v>383</v>
      </c>
      <c r="B71" t="s">
        <v>187</v>
      </c>
      <c r="C71" s="186" t="n">
        <v>25275</v>
      </c>
      <c r="D71" s="187" t="n">
        <v>9195</v>
      </c>
      <c r="E71" s="188" t="n">
        <v>14780</v>
      </c>
      <c r="F71" s="189" t="n">
        <v>155</v>
      </c>
      <c r="G71" s="190" t="n">
        <v>1145</v>
      </c>
      <c r="H71" s="191" t="n">
        <v>0.36</v>
      </c>
      <c r="I71" s="192" t="n">
        <v>0.58</v>
      </c>
      <c r="J71" s="193" t="n">
        <v>0.01</v>
      </c>
      <c r="K71" s="194" t="n">
        <v>0.05</v>
      </c>
    </row>
    <row r="72">
      <c r="A72" t="s">
        <v>383</v>
      </c>
      <c r="B72" t="s">
        <v>188</v>
      </c>
      <c r="C72" s="186" t="n">
        <v>31105</v>
      </c>
      <c r="D72" s="187" t="n">
        <v>11385</v>
      </c>
      <c r="E72" s="188" t="n">
        <v>18135</v>
      </c>
      <c r="F72" s="189" t="n">
        <v>185</v>
      </c>
      <c r="G72" s="190" t="n">
        <v>1395</v>
      </c>
      <c r="H72" s="191" t="n">
        <v>0.37</v>
      </c>
      <c r="I72" s="192" t="n">
        <v>0.58</v>
      </c>
      <c r="J72" s="193" t="n">
        <v>0.01</v>
      </c>
      <c r="K72" s="194" t="n">
        <v>0.04</v>
      </c>
    </row>
    <row r="73">
      <c r="A73" t="s">
        <v>383</v>
      </c>
      <c r="B73" t="s">
        <v>189</v>
      </c>
      <c r="C73" s="186" t="n">
        <v>38215</v>
      </c>
      <c r="D73" s="187" t="n">
        <v>13985</v>
      </c>
      <c r="E73" s="188" t="n">
        <v>22275</v>
      </c>
      <c r="F73" s="189" t="n">
        <v>250</v>
      </c>
      <c r="G73" s="190" t="n">
        <v>1705</v>
      </c>
      <c r="H73" s="191" t="n">
        <v>0.37</v>
      </c>
      <c r="I73" s="192" t="n">
        <v>0.58</v>
      </c>
      <c r="J73" s="193" t="n">
        <v>0.01</v>
      </c>
      <c r="K73" s="194" t="n">
        <v>0.04</v>
      </c>
    </row>
    <row r="74">
      <c r="A74" t="s">
        <v>383</v>
      </c>
      <c r="B74" t="s">
        <v>190</v>
      </c>
      <c r="C74" s="186" t="n">
        <v>44730</v>
      </c>
      <c r="D74" s="187" t="n">
        <v>16400</v>
      </c>
      <c r="E74" s="188" t="n">
        <v>26055</v>
      </c>
      <c r="F74" s="189" t="n">
        <v>275</v>
      </c>
      <c r="G74" s="190" t="n">
        <v>2005</v>
      </c>
      <c r="H74" s="191" t="n">
        <v>0.37</v>
      </c>
      <c r="I74" s="192" t="n">
        <v>0.58</v>
      </c>
      <c r="J74" s="193" t="n">
        <v>0.01</v>
      </c>
      <c r="K74" s="194" t="n">
        <v>0.04</v>
      </c>
    </row>
    <row r="75">
      <c r="A75" t="s">
        <v>383</v>
      </c>
      <c r="B75" t="s">
        <v>191</v>
      </c>
      <c r="C75" s="186" t="n">
        <v>51300</v>
      </c>
      <c r="D75" s="187" t="n">
        <v>18825</v>
      </c>
      <c r="E75" s="188" t="n">
        <v>29885</v>
      </c>
      <c r="F75" s="189" t="n">
        <v>310</v>
      </c>
      <c r="G75" s="190" t="n">
        <v>2280</v>
      </c>
      <c r="H75" s="191" t="n">
        <v>0.37</v>
      </c>
      <c r="I75" s="192" t="n">
        <v>0.58</v>
      </c>
      <c r="J75" s="193" t="n">
        <v>0.01</v>
      </c>
      <c r="K75" s="194" t="n">
        <v>0.04</v>
      </c>
    </row>
    <row r="76">
      <c r="A76" t="s">
        <v>383</v>
      </c>
      <c r="B76" t="s">
        <v>192</v>
      </c>
      <c r="C76" s="186" t="n">
        <v>57220</v>
      </c>
      <c r="D76" s="187" t="n">
        <v>21125</v>
      </c>
      <c r="E76" s="188" t="n">
        <v>33185</v>
      </c>
      <c r="F76" s="189" t="n">
        <v>360</v>
      </c>
      <c r="G76" s="190" t="n">
        <v>2550</v>
      </c>
      <c r="H76" s="191" t="n">
        <v>0.37</v>
      </c>
      <c r="I76" s="192" t="n">
        <v>0.58</v>
      </c>
      <c r="J76" s="193" t="n">
        <v>0.01</v>
      </c>
      <c r="K76" s="194" t="n">
        <v>0.04</v>
      </c>
    </row>
    <row r="77">
      <c r="A77" t="s">
        <v>383</v>
      </c>
      <c r="B77" t="s">
        <v>193</v>
      </c>
      <c r="C77" s="186" t="n">
        <v>65960</v>
      </c>
      <c r="D77" s="187" t="n">
        <v>25005</v>
      </c>
      <c r="E77" s="188" t="n">
        <v>37675</v>
      </c>
      <c r="F77" s="189" t="n">
        <v>415</v>
      </c>
      <c r="G77" s="190" t="n">
        <v>2870</v>
      </c>
      <c r="H77" s="191" t="n">
        <v>0.38</v>
      </c>
      <c r="I77" s="192" t="n">
        <v>0.57</v>
      </c>
      <c r="J77" s="193" t="n">
        <v>0.01</v>
      </c>
      <c r="K77" s="194" t="n">
        <v>0.04</v>
      </c>
    </row>
    <row r="78">
      <c r="A78" t="s">
        <v>383</v>
      </c>
      <c r="B78" t="s">
        <v>194</v>
      </c>
      <c r="C78" s="186" t="n">
        <v>74815</v>
      </c>
      <c r="D78" s="187" t="n">
        <v>28815</v>
      </c>
      <c r="E78" s="188" t="n">
        <v>42365</v>
      </c>
      <c r="F78" s="189" t="n">
        <v>435</v>
      </c>
      <c r="G78" s="190" t="n">
        <v>3205</v>
      </c>
      <c r="H78" s="191" t="n">
        <v>0.39</v>
      </c>
      <c r="I78" s="192" t="n">
        <v>0.57</v>
      </c>
      <c r="J78" s="193" t="n">
        <v>0.01</v>
      </c>
      <c r="K78" s="194" t="n">
        <v>0.04</v>
      </c>
    </row>
    <row r="79">
      <c r="A79" t="s">
        <v>383</v>
      </c>
      <c r="B79" t="s">
        <v>195</v>
      </c>
      <c r="C79" s="186" t="n">
        <v>83055</v>
      </c>
      <c r="D79" s="187" t="n">
        <v>32560</v>
      </c>
      <c r="E79" s="188" t="n">
        <v>46565</v>
      </c>
      <c r="F79" s="189" t="n">
        <v>460</v>
      </c>
      <c r="G79" s="190" t="n">
        <v>3475</v>
      </c>
      <c r="H79" s="191" t="n">
        <v>0.39</v>
      </c>
      <c r="I79" s="192" t="n">
        <v>0.56</v>
      </c>
      <c r="J79" s="193" t="n">
        <v>0.01</v>
      </c>
      <c r="K79" s="194" t="n">
        <v>0.04</v>
      </c>
    </row>
    <row r="80">
      <c r="A80" t="s">
        <v>383</v>
      </c>
      <c r="B80" t="s">
        <v>196</v>
      </c>
      <c r="C80" s="186" t="n">
        <v>93985</v>
      </c>
      <c r="D80" s="187" t="n">
        <v>37965</v>
      </c>
      <c r="E80" s="188" t="n">
        <v>51730</v>
      </c>
      <c r="F80" s="189" t="n">
        <v>465</v>
      </c>
      <c r="G80" s="190" t="n">
        <v>3825</v>
      </c>
      <c r="H80" s="191" t="n">
        <v>0.4</v>
      </c>
      <c r="I80" s="192" t="n">
        <v>0.55</v>
      </c>
      <c r="J80" s="193" t="n">
        <v>0</v>
      </c>
      <c r="K80" s="194" t="n">
        <v>0.04</v>
      </c>
    </row>
    <row r="81">
      <c r="A81" t="s">
        <v>383</v>
      </c>
      <c r="B81" t="s">
        <v>197</v>
      </c>
      <c r="C81" s="186" t="n">
        <v>109455</v>
      </c>
      <c r="D81" s="187" t="n">
        <v>46070</v>
      </c>
      <c r="E81" s="188" t="n">
        <v>58685</v>
      </c>
      <c r="F81" s="189" t="n">
        <v>475</v>
      </c>
      <c r="G81" s="190" t="n">
        <v>4220</v>
      </c>
      <c r="H81" s="191" t="n">
        <v>0.42</v>
      </c>
      <c r="I81" s="192" t="n">
        <v>0.54</v>
      </c>
      <c r="J81" s="193" t="n">
        <v>0</v>
      </c>
      <c r="K81" s="194" t="n">
        <v>0.04</v>
      </c>
    </row>
    <row r="82">
      <c r="A82" t="s">
        <v>383</v>
      </c>
      <c r="B82" t="s">
        <v>198</v>
      </c>
      <c r="C82" s="186" t="n">
        <v>123495</v>
      </c>
      <c r="D82" s="187" t="n">
        <v>54155</v>
      </c>
      <c r="E82" s="188" t="n">
        <v>64395</v>
      </c>
      <c r="F82" s="189" t="n">
        <v>450</v>
      </c>
      <c r="G82" s="190" t="n">
        <v>4490</v>
      </c>
      <c r="H82" s="191" t="n">
        <v>0.44</v>
      </c>
      <c r="I82" s="192" t="n">
        <v>0.52</v>
      </c>
      <c r="J82" s="193" t="n">
        <v>0</v>
      </c>
      <c r="K82" s="194" t="n">
        <v>0.04</v>
      </c>
    </row>
    <row r="83">
      <c r="A83" t="s">
        <v>383</v>
      </c>
      <c r="B83" t="s">
        <v>199</v>
      </c>
      <c r="C83" s="186" t="n">
        <v>138425</v>
      </c>
      <c r="D83" s="187" t="n">
        <v>63770</v>
      </c>
      <c r="E83" s="188" t="n">
        <v>69570</v>
      </c>
      <c r="F83" s="189" t="n">
        <v>345</v>
      </c>
      <c r="G83" s="190" t="n">
        <v>4740</v>
      </c>
      <c r="H83" s="191" t="n">
        <v>0.46</v>
      </c>
      <c r="I83" s="192" t="n">
        <v>0.5</v>
      </c>
      <c r="J83" s="193" t="n">
        <v>0</v>
      </c>
      <c r="K83" s="194" t="n">
        <v>0.03</v>
      </c>
    </row>
    <row r="84">
      <c r="A84" t="s">
        <v>383</v>
      </c>
      <c r="B84" t="s">
        <v>200</v>
      </c>
      <c r="C84" s="186" t="n">
        <v>154100</v>
      </c>
      <c r="D84" s="187" t="n">
        <v>74310</v>
      </c>
      <c r="E84" s="188" t="n">
        <v>74485</v>
      </c>
      <c r="F84" s="189" t="n">
        <v>330</v>
      </c>
      <c r="G84" s="190" t="n">
        <v>4980</v>
      </c>
      <c r="H84" s="191" t="n">
        <v>0.48</v>
      </c>
      <c r="I84" s="192" t="n">
        <v>0.48</v>
      </c>
      <c r="J84" s="193" t="n">
        <v>0</v>
      </c>
      <c r="K84" s="194" t="n">
        <v>0.03</v>
      </c>
    </row>
    <row r="85">
      <c r="A85" s="4" t="s">
        <v>35</v>
      </c>
      <c r="B85" t="s">
        <v>36</v>
      </c>
    </row>
    <row r="86">
      <c r="A86" s="4" t="s">
        <v>113</v>
      </c>
      <c r="B86" t="s">
        <v>114</v>
      </c>
    </row>
    <row r="87">
      <c r="A87" s="4" t="s">
        <v>135</v>
      </c>
      <c r="B87" t="s">
        <v>136</v>
      </c>
    </row>
    <row r="88">
      <c r="A88" s="4" t="s">
        <v>137</v>
      </c>
      <c r="B88" t="s">
        <v>138</v>
      </c>
    </row>
    <row r="89">
      <c r="A89" s="4" t="s">
        <v>139</v>
      </c>
      <c r="B89" t="s">
        <v>140</v>
      </c>
    </row>
    <row r="90">
      <c r="A90" t="s">
        <v>141</v>
      </c>
      <c r="B90" t="s">
        <v>142</v>
      </c>
    </row>
  </sheetData>
  <pageMargins left="0.7" right="0.7" top="0.75" bottom="0.75" header="0.3" footer="0.3"/>
  <pageSetup paperSize="9" orientation="portrait" horizontalDpi="300" verticalDpi="300" r:id="rId2"/>
  <tableParts count="1">
    <tablePart r:id="rId20"/>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417</v>
      </c>
    </row>
    <row r="2">
      <c r="A2" t="s">
        <v>158</v>
      </c>
    </row>
    <row r="3">
      <c r="A3" t="s">
        <v>159</v>
      </c>
    </row>
    <row r="4">
      <c r="A4" t="s">
        <v>398</v>
      </c>
    </row>
    <row r="5">
      <c r="A5" t="s">
        <v>161</v>
      </c>
    </row>
    <row r="6">
      <c r="A6" s="5" t="s">
        <v>370</v>
      </c>
      <c r="B6" s="5" t="s">
        <v>162</v>
      </c>
      <c r="C6" s="5" t="s">
        <v>399</v>
      </c>
      <c r="D6" s="5" t="s">
        <v>418</v>
      </c>
      <c r="E6" s="5" t="s">
        <v>419</v>
      </c>
      <c r="F6" s="5" t="s">
        <v>412</v>
      </c>
      <c r="G6" s="5" t="s">
        <v>420</v>
      </c>
      <c r="H6" s="5" t="s">
        <v>421</v>
      </c>
      <c r="I6" s="5" t="s">
        <v>416</v>
      </c>
    </row>
    <row r="7">
      <c r="A7" t="s">
        <v>381</v>
      </c>
      <c r="B7" t="s">
        <v>175</v>
      </c>
      <c r="C7" s="195" t="n">
        <v>5</v>
      </c>
      <c r="D7" s="196" t="n">
        <v>5</v>
      </c>
      <c r="E7" s="197" t="s">
        <v>216</v>
      </c>
      <c r="F7" s="198" t="s">
        <v>216</v>
      </c>
      <c r="G7" s="199" t="n">
        <v>0.83</v>
      </c>
      <c r="H7" s="200" t="s">
        <v>216</v>
      </c>
      <c r="I7" s="201" t="s">
        <v>216</v>
      </c>
    </row>
    <row r="8">
      <c r="A8" t="s">
        <v>381</v>
      </c>
      <c r="B8" t="s">
        <v>176</v>
      </c>
      <c r="C8" s="195" t="n">
        <v>25</v>
      </c>
      <c r="D8" s="196" t="n">
        <v>20</v>
      </c>
      <c r="E8" s="197" t="n">
        <v>5</v>
      </c>
      <c r="F8" s="198" t="n">
        <v>0</v>
      </c>
      <c r="G8" s="199" t="n">
        <v>0.88</v>
      </c>
      <c r="H8" s="200" t="n">
        <v>0.13</v>
      </c>
      <c r="I8" s="201" t="n">
        <v>0</v>
      </c>
    </row>
    <row r="9">
      <c r="A9" t="s">
        <v>381</v>
      </c>
      <c r="B9" t="s">
        <v>177</v>
      </c>
      <c r="C9" s="195" t="n">
        <v>85</v>
      </c>
      <c r="D9" s="196" t="n">
        <v>55</v>
      </c>
      <c r="E9" s="197" t="n">
        <v>20</v>
      </c>
      <c r="F9" s="198" t="n">
        <v>10</v>
      </c>
      <c r="G9" s="199" t="n">
        <v>0.66</v>
      </c>
      <c r="H9" s="200" t="n">
        <v>0.22</v>
      </c>
      <c r="I9" s="201" t="n">
        <v>0.12</v>
      </c>
    </row>
    <row r="10">
      <c r="A10" t="s">
        <v>381</v>
      </c>
      <c r="B10" t="s">
        <v>178</v>
      </c>
      <c r="C10" s="195" t="n">
        <v>230</v>
      </c>
      <c r="D10" s="196" t="n">
        <v>130</v>
      </c>
      <c r="E10" s="197" t="n">
        <v>60</v>
      </c>
      <c r="F10" s="198" t="n">
        <v>40</v>
      </c>
      <c r="G10" s="199" t="n">
        <v>0.56</v>
      </c>
      <c r="H10" s="200" t="n">
        <v>0.27</v>
      </c>
      <c r="I10" s="201" t="n">
        <v>0.17</v>
      </c>
    </row>
    <row r="11">
      <c r="A11" t="s">
        <v>381</v>
      </c>
      <c r="B11" t="s">
        <v>179</v>
      </c>
      <c r="C11" s="195" t="n">
        <v>510</v>
      </c>
      <c r="D11" s="196" t="n">
        <v>270</v>
      </c>
      <c r="E11" s="197" t="n">
        <v>135</v>
      </c>
      <c r="F11" s="198" t="n">
        <v>105</v>
      </c>
      <c r="G11" s="199" t="n">
        <v>0.52</v>
      </c>
      <c r="H11" s="200" t="n">
        <v>0.27</v>
      </c>
      <c r="I11" s="201" t="n">
        <v>0.21</v>
      </c>
    </row>
    <row r="12">
      <c r="A12" t="s">
        <v>381</v>
      </c>
      <c r="B12" t="s">
        <v>180</v>
      </c>
      <c r="C12" s="195" t="n">
        <v>1190</v>
      </c>
      <c r="D12" s="196" t="n">
        <v>625</v>
      </c>
      <c r="E12" s="197" t="n">
        <v>320</v>
      </c>
      <c r="F12" s="198" t="n">
        <v>250</v>
      </c>
      <c r="G12" s="199" t="n">
        <v>0.52</v>
      </c>
      <c r="H12" s="200" t="n">
        <v>0.27</v>
      </c>
      <c r="I12" s="201" t="n">
        <v>0.21</v>
      </c>
    </row>
    <row r="13">
      <c r="A13" t="s">
        <v>381</v>
      </c>
      <c r="B13" t="s">
        <v>181</v>
      </c>
      <c r="C13" s="195" t="n">
        <v>2355</v>
      </c>
      <c r="D13" s="196" t="n">
        <v>1335</v>
      </c>
      <c r="E13" s="197" t="n">
        <v>565</v>
      </c>
      <c r="F13" s="198" t="n">
        <v>460</v>
      </c>
      <c r="G13" s="199" t="n">
        <v>0.57</v>
      </c>
      <c r="H13" s="200" t="n">
        <v>0.24</v>
      </c>
      <c r="I13" s="201" t="n">
        <v>0.19</v>
      </c>
    </row>
    <row r="14">
      <c r="A14" t="s">
        <v>381</v>
      </c>
      <c r="B14" t="s">
        <v>182</v>
      </c>
      <c r="C14" s="195" t="n">
        <v>3915</v>
      </c>
      <c r="D14" s="196" t="n">
        <v>2085</v>
      </c>
      <c r="E14" s="197" t="n">
        <v>1005</v>
      </c>
      <c r="F14" s="198" t="n">
        <v>830</v>
      </c>
      <c r="G14" s="199" t="n">
        <v>0.53</v>
      </c>
      <c r="H14" s="200" t="n">
        <v>0.26</v>
      </c>
      <c r="I14" s="201" t="n">
        <v>0.21</v>
      </c>
    </row>
    <row r="15">
      <c r="A15" t="s">
        <v>381</v>
      </c>
      <c r="B15" t="s">
        <v>183</v>
      </c>
      <c r="C15" s="195" t="n">
        <v>6805</v>
      </c>
      <c r="D15" s="196" t="n">
        <v>3470</v>
      </c>
      <c r="E15" s="197" t="n">
        <v>1820</v>
      </c>
      <c r="F15" s="198" t="n">
        <v>1515</v>
      </c>
      <c r="G15" s="199" t="n">
        <v>0.51</v>
      </c>
      <c r="H15" s="200" t="n">
        <v>0.27</v>
      </c>
      <c r="I15" s="201" t="n">
        <v>0.22</v>
      </c>
    </row>
    <row r="16">
      <c r="A16" t="s">
        <v>381</v>
      </c>
      <c r="B16" t="s">
        <v>184</v>
      </c>
      <c r="C16" s="195" t="n">
        <v>14120</v>
      </c>
      <c r="D16" s="196" t="n">
        <v>6105</v>
      </c>
      <c r="E16" s="197" t="n">
        <v>4175</v>
      </c>
      <c r="F16" s="198" t="n">
        <v>3840</v>
      </c>
      <c r="G16" s="199" t="n">
        <v>0.43</v>
      </c>
      <c r="H16" s="200" t="n">
        <v>0.3</v>
      </c>
      <c r="I16" s="201" t="n">
        <v>0.27</v>
      </c>
    </row>
    <row r="17">
      <c r="A17" t="s">
        <v>381</v>
      </c>
      <c r="B17" t="s">
        <v>185</v>
      </c>
      <c r="C17" s="195" t="n">
        <v>23680</v>
      </c>
      <c r="D17" s="196" t="n">
        <v>9300</v>
      </c>
      <c r="E17" s="197" t="n">
        <v>7275</v>
      </c>
      <c r="F17" s="198" t="n">
        <v>7105</v>
      </c>
      <c r="G17" s="199" t="n">
        <v>0.39</v>
      </c>
      <c r="H17" s="200" t="n">
        <v>0.31</v>
      </c>
      <c r="I17" s="201" t="n">
        <v>0.3</v>
      </c>
    </row>
    <row r="18">
      <c r="A18" t="s">
        <v>381</v>
      </c>
      <c r="B18" t="s">
        <v>186</v>
      </c>
      <c r="C18" s="195" t="n">
        <v>33320</v>
      </c>
      <c r="D18" s="196" t="n">
        <v>12395</v>
      </c>
      <c r="E18" s="197" t="n">
        <v>10500</v>
      </c>
      <c r="F18" s="198" t="n">
        <v>10420</v>
      </c>
      <c r="G18" s="199" t="n">
        <v>0.37</v>
      </c>
      <c r="H18" s="200" t="n">
        <v>0.32</v>
      </c>
      <c r="I18" s="201" t="n">
        <v>0.31</v>
      </c>
    </row>
    <row r="19">
      <c r="A19" t="s">
        <v>381</v>
      </c>
      <c r="B19" t="s">
        <v>187</v>
      </c>
      <c r="C19" s="195" t="n">
        <v>45830</v>
      </c>
      <c r="D19" s="196" t="n">
        <v>16505</v>
      </c>
      <c r="E19" s="197" t="n">
        <v>14555</v>
      </c>
      <c r="F19" s="198" t="n">
        <v>14770</v>
      </c>
      <c r="G19" s="199" t="n">
        <v>0.36</v>
      </c>
      <c r="H19" s="200" t="n">
        <v>0.32</v>
      </c>
      <c r="I19" s="201" t="n">
        <v>0.32</v>
      </c>
    </row>
    <row r="20">
      <c r="A20" t="s">
        <v>381</v>
      </c>
      <c r="B20" t="s">
        <v>188</v>
      </c>
      <c r="C20" s="195" t="n">
        <v>55585</v>
      </c>
      <c r="D20" s="196" t="n">
        <v>19535</v>
      </c>
      <c r="E20" s="197" t="n">
        <v>17850</v>
      </c>
      <c r="F20" s="198" t="n">
        <v>18200</v>
      </c>
      <c r="G20" s="199" t="n">
        <v>0.35</v>
      </c>
      <c r="H20" s="200" t="n">
        <v>0.32</v>
      </c>
      <c r="I20" s="201" t="n">
        <v>0.33</v>
      </c>
    </row>
    <row r="21">
      <c r="A21" t="s">
        <v>381</v>
      </c>
      <c r="B21" t="s">
        <v>189</v>
      </c>
      <c r="C21" s="195" t="n">
        <v>68030</v>
      </c>
      <c r="D21" s="196" t="n">
        <v>23375</v>
      </c>
      <c r="E21" s="197" t="n">
        <v>22140</v>
      </c>
      <c r="F21" s="198" t="n">
        <v>22515</v>
      </c>
      <c r="G21" s="199" t="n">
        <v>0.34</v>
      </c>
      <c r="H21" s="200" t="n">
        <v>0.33</v>
      </c>
      <c r="I21" s="201" t="n">
        <v>0.33</v>
      </c>
    </row>
    <row r="22">
      <c r="A22" t="s">
        <v>381</v>
      </c>
      <c r="B22" t="s">
        <v>190</v>
      </c>
      <c r="C22" s="195" t="n">
        <v>81425</v>
      </c>
      <c r="D22" s="196" t="n">
        <v>27420</v>
      </c>
      <c r="E22" s="197" t="n">
        <v>26785</v>
      </c>
      <c r="F22" s="198" t="n">
        <v>27215</v>
      </c>
      <c r="G22" s="199" t="n">
        <v>0.34</v>
      </c>
      <c r="H22" s="200" t="n">
        <v>0.33</v>
      </c>
      <c r="I22" s="201" t="n">
        <v>0.33</v>
      </c>
    </row>
    <row r="23">
      <c r="A23" t="s">
        <v>381</v>
      </c>
      <c r="B23" t="s">
        <v>191</v>
      </c>
      <c r="C23" s="195" t="n">
        <v>93945</v>
      </c>
      <c r="D23" s="196" t="n">
        <v>31195</v>
      </c>
      <c r="E23" s="197" t="n">
        <v>30920</v>
      </c>
      <c r="F23" s="198" t="n">
        <v>31835</v>
      </c>
      <c r="G23" s="199" t="n">
        <v>0.33</v>
      </c>
      <c r="H23" s="200" t="n">
        <v>0.33</v>
      </c>
      <c r="I23" s="201" t="n">
        <v>0.34</v>
      </c>
    </row>
    <row r="24">
      <c r="A24" t="s">
        <v>381</v>
      </c>
      <c r="B24" t="s">
        <v>192</v>
      </c>
      <c r="C24" s="195" t="n">
        <v>107185</v>
      </c>
      <c r="D24" s="196" t="n">
        <v>35210</v>
      </c>
      <c r="E24" s="197" t="n">
        <v>35265</v>
      </c>
      <c r="F24" s="198" t="n">
        <v>36710</v>
      </c>
      <c r="G24" s="199" t="n">
        <v>0.33</v>
      </c>
      <c r="H24" s="200" t="n">
        <v>0.33</v>
      </c>
      <c r="I24" s="201" t="n">
        <v>0.34</v>
      </c>
    </row>
    <row r="25">
      <c r="A25" t="s">
        <v>381</v>
      </c>
      <c r="B25" t="s">
        <v>193</v>
      </c>
      <c r="C25" s="195" t="n">
        <v>122200</v>
      </c>
      <c r="D25" s="196" t="n">
        <v>40400</v>
      </c>
      <c r="E25" s="197" t="n">
        <v>40145</v>
      </c>
      <c r="F25" s="198" t="n">
        <v>41655</v>
      </c>
      <c r="G25" s="199" t="n">
        <v>0.33</v>
      </c>
      <c r="H25" s="200" t="n">
        <v>0.33</v>
      </c>
      <c r="I25" s="201" t="n">
        <v>0.34</v>
      </c>
    </row>
    <row r="26">
      <c r="A26" t="s">
        <v>381</v>
      </c>
      <c r="B26" t="s">
        <v>194</v>
      </c>
      <c r="C26" s="195" t="n">
        <v>137590</v>
      </c>
      <c r="D26" s="196" t="n">
        <v>45560</v>
      </c>
      <c r="E26" s="197" t="n">
        <v>45155</v>
      </c>
      <c r="F26" s="198" t="n">
        <v>46875</v>
      </c>
      <c r="G26" s="199" t="n">
        <v>0.33</v>
      </c>
      <c r="H26" s="200" t="n">
        <v>0.33</v>
      </c>
      <c r="I26" s="201" t="n">
        <v>0.34</v>
      </c>
    </row>
    <row r="27">
      <c r="A27" t="s">
        <v>381</v>
      </c>
      <c r="B27" t="s">
        <v>195</v>
      </c>
      <c r="C27" s="195" t="n">
        <v>153890</v>
      </c>
      <c r="D27" s="196" t="n">
        <v>50915</v>
      </c>
      <c r="E27" s="197" t="n">
        <v>50440</v>
      </c>
      <c r="F27" s="198" t="n">
        <v>52535</v>
      </c>
      <c r="G27" s="199" t="n">
        <v>0.33</v>
      </c>
      <c r="H27" s="200" t="n">
        <v>0.33</v>
      </c>
      <c r="I27" s="201" t="n">
        <v>0.34</v>
      </c>
    </row>
    <row r="28">
      <c r="A28" t="s">
        <v>381</v>
      </c>
      <c r="B28" t="s">
        <v>196</v>
      </c>
      <c r="C28" s="195" t="n">
        <v>170485</v>
      </c>
      <c r="D28" s="196" t="n">
        <v>57345</v>
      </c>
      <c r="E28" s="197" t="n">
        <v>55740</v>
      </c>
      <c r="F28" s="198" t="n">
        <v>57400</v>
      </c>
      <c r="G28" s="199" t="n">
        <v>0.34</v>
      </c>
      <c r="H28" s="200" t="n">
        <v>0.33</v>
      </c>
      <c r="I28" s="201" t="n">
        <v>0.34</v>
      </c>
    </row>
    <row r="29">
      <c r="A29" t="s">
        <v>381</v>
      </c>
      <c r="B29" t="s">
        <v>197</v>
      </c>
      <c r="C29" s="195" t="n">
        <v>192705</v>
      </c>
      <c r="D29" s="196" t="n">
        <v>66870</v>
      </c>
      <c r="E29" s="197" t="n">
        <v>62485</v>
      </c>
      <c r="F29" s="198" t="n">
        <v>63350</v>
      </c>
      <c r="G29" s="199" t="n">
        <v>0.35</v>
      </c>
      <c r="H29" s="200" t="n">
        <v>0.32</v>
      </c>
      <c r="I29" s="201" t="n">
        <v>0.33</v>
      </c>
    </row>
    <row r="30">
      <c r="A30" t="s">
        <v>381</v>
      </c>
      <c r="B30" t="s">
        <v>198</v>
      </c>
      <c r="C30" s="195" t="n">
        <v>213495</v>
      </c>
      <c r="D30" s="196" t="n">
        <v>76110</v>
      </c>
      <c r="E30" s="197" t="n">
        <v>68625</v>
      </c>
      <c r="F30" s="198" t="n">
        <v>68760</v>
      </c>
      <c r="G30" s="199" t="n">
        <v>0.36</v>
      </c>
      <c r="H30" s="200" t="n">
        <v>0.32</v>
      </c>
      <c r="I30" s="201" t="n">
        <v>0.32</v>
      </c>
    </row>
    <row r="31">
      <c r="A31" t="s">
        <v>381</v>
      </c>
      <c r="B31" t="s">
        <v>199</v>
      </c>
      <c r="C31" s="195" t="n">
        <v>233755</v>
      </c>
      <c r="D31" s="196" t="n">
        <v>86245</v>
      </c>
      <c r="E31" s="197" t="n">
        <v>73820</v>
      </c>
      <c r="F31" s="198" t="n">
        <v>73690</v>
      </c>
      <c r="G31" s="199" t="n">
        <v>0.37</v>
      </c>
      <c r="H31" s="200" t="n">
        <v>0.32</v>
      </c>
      <c r="I31" s="201" t="n">
        <v>0.32</v>
      </c>
    </row>
    <row r="32">
      <c r="A32" t="s">
        <v>381</v>
      </c>
      <c r="B32" t="s">
        <v>200</v>
      </c>
      <c r="C32" s="195" t="n">
        <v>254365</v>
      </c>
      <c r="D32" s="196" t="n">
        <v>97195</v>
      </c>
      <c r="E32" s="197" t="n">
        <v>79025</v>
      </c>
      <c r="F32" s="198" t="n">
        <v>78145</v>
      </c>
      <c r="G32" s="199" t="n">
        <v>0.38</v>
      </c>
      <c r="H32" s="200" t="n">
        <v>0.31</v>
      </c>
      <c r="I32" s="201" t="n">
        <v>0.31</v>
      </c>
    </row>
    <row r="33">
      <c r="A33" t="s">
        <v>382</v>
      </c>
      <c r="B33" t="s">
        <v>175</v>
      </c>
      <c r="C33" s="195" t="n">
        <v>5</v>
      </c>
      <c r="D33" s="196" t="n">
        <v>5</v>
      </c>
      <c r="E33" s="197" t="s">
        <v>216</v>
      </c>
      <c r="F33" s="198" t="s">
        <v>216</v>
      </c>
      <c r="G33" s="199" t="n">
        <v>0.83</v>
      </c>
      <c r="H33" s="200" t="s">
        <v>216</v>
      </c>
      <c r="I33" s="201" t="s">
        <v>216</v>
      </c>
    </row>
    <row r="34">
      <c r="A34" t="s">
        <v>382</v>
      </c>
      <c r="B34" t="s">
        <v>176</v>
      </c>
      <c r="C34" s="195" t="n">
        <v>25</v>
      </c>
      <c r="D34" s="196" t="n">
        <v>20</v>
      </c>
      <c r="E34" s="197" t="n">
        <v>5</v>
      </c>
      <c r="F34" s="198" t="n">
        <v>0</v>
      </c>
      <c r="G34" s="199" t="n">
        <v>0.88</v>
      </c>
      <c r="H34" s="200" t="n">
        <v>0.13</v>
      </c>
      <c r="I34" s="201" t="n">
        <v>0</v>
      </c>
    </row>
    <row r="35">
      <c r="A35" t="s">
        <v>382</v>
      </c>
      <c r="B35" t="s">
        <v>177</v>
      </c>
      <c r="C35" s="195" t="n">
        <v>85</v>
      </c>
      <c r="D35" s="196" t="n">
        <v>55</v>
      </c>
      <c r="E35" s="197" t="n">
        <v>20</v>
      </c>
      <c r="F35" s="198" t="n">
        <v>10</v>
      </c>
      <c r="G35" s="199" t="n">
        <v>0.66</v>
      </c>
      <c r="H35" s="200" t="n">
        <v>0.22</v>
      </c>
      <c r="I35" s="201" t="n">
        <v>0.12</v>
      </c>
    </row>
    <row r="36">
      <c r="A36" t="s">
        <v>382</v>
      </c>
      <c r="B36" t="s">
        <v>178</v>
      </c>
      <c r="C36" s="195" t="n">
        <v>230</v>
      </c>
      <c r="D36" s="196" t="n">
        <v>130</v>
      </c>
      <c r="E36" s="197" t="n">
        <v>60</v>
      </c>
      <c r="F36" s="198" t="n">
        <v>40</v>
      </c>
      <c r="G36" s="199" t="n">
        <v>0.56</v>
      </c>
      <c r="H36" s="200" t="n">
        <v>0.27</v>
      </c>
      <c r="I36" s="201" t="n">
        <v>0.17</v>
      </c>
    </row>
    <row r="37">
      <c r="A37" t="s">
        <v>382</v>
      </c>
      <c r="B37" t="s">
        <v>179</v>
      </c>
      <c r="C37" s="195" t="n">
        <v>510</v>
      </c>
      <c r="D37" s="196" t="n">
        <v>265</v>
      </c>
      <c r="E37" s="197" t="n">
        <v>135</v>
      </c>
      <c r="F37" s="198" t="n">
        <v>105</v>
      </c>
      <c r="G37" s="199" t="n">
        <v>0.52</v>
      </c>
      <c r="H37" s="200" t="n">
        <v>0.27</v>
      </c>
      <c r="I37" s="201" t="n">
        <v>0.21</v>
      </c>
    </row>
    <row r="38">
      <c r="A38" t="s">
        <v>382</v>
      </c>
      <c r="B38" t="s">
        <v>180</v>
      </c>
      <c r="C38" s="195" t="n">
        <v>1165</v>
      </c>
      <c r="D38" s="196" t="n">
        <v>615</v>
      </c>
      <c r="E38" s="197" t="n">
        <v>315</v>
      </c>
      <c r="F38" s="198" t="n">
        <v>235</v>
      </c>
      <c r="G38" s="199" t="n">
        <v>0.53</v>
      </c>
      <c r="H38" s="200" t="n">
        <v>0.27</v>
      </c>
      <c r="I38" s="201" t="n">
        <v>0.2</v>
      </c>
    </row>
    <row r="39">
      <c r="A39" t="s">
        <v>382</v>
      </c>
      <c r="B39" t="s">
        <v>181</v>
      </c>
      <c r="C39" s="195" t="n">
        <v>2090</v>
      </c>
      <c r="D39" s="196" t="n">
        <v>1115</v>
      </c>
      <c r="E39" s="197" t="n">
        <v>550</v>
      </c>
      <c r="F39" s="198" t="n">
        <v>420</v>
      </c>
      <c r="G39" s="199" t="n">
        <v>0.53</v>
      </c>
      <c r="H39" s="200" t="n">
        <v>0.26</v>
      </c>
      <c r="I39" s="201" t="n">
        <v>0.2</v>
      </c>
    </row>
    <row r="40">
      <c r="A40" t="s">
        <v>382</v>
      </c>
      <c r="B40" t="s">
        <v>182</v>
      </c>
      <c r="C40" s="195" t="n">
        <v>3450</v>
      </c>
      <c r="D40" s="196" t="n">
        <v>1765</v>
      </c>
      <c r="E40" s="197" t="n">
        <v>940</v>
      </c>
      <c r="F40" s="198" t="n">
        <v>740</v>
      </c>
      <c r="G40" s="199" t="n">
        <v>0.51</v>
      </c>
      <c r="H40" s="200" t="n">
        <v>0.27</v>
      </c>
      <c r="I40" s="201" t="n">
        <v>0.21</v>
      </c>
    </row>
    <row r="41">
      <c r="A41" t="s">
        <v>382</v>
      </c>
      <c r="B41" t="s">
        <v>183</v>
      </c>
      <c r="C41" s="195" t="n">
        <v>5725</v>
      </c>
      <c r="D41" s="196" t="n">
        <v>2845</v>
      </c>
      <c r="E41" s="197" t="n">
        <v>1620</v>
      </c>
      <c r="F41" s="198" t="n">
        <v>1260</v>
      </c>
      <c r="G41" s="199" t="n">
        <v>0.5</v>
      </c>
      <c r="H41" s="200" t="n">
        <v>0.28</v>
      </c>
      <c r="I41" s="201" t="n">
        <v>0.22</v>
      </c>
    </row>
    <row r="42">
      <c r="A42" t="s">
        <v>382</v>
      </c>
      <c r="B42" t="s">
        <v>184</v>
      </c>
      <c r="C42" s="195" t="n">
        <v>8345</v>
      </c>
      <c r="D42" s="196" t="n">
        <v>4020</v>
      </c>
      <c r="E42" s="197" t="n">
        <v>2490</v>
      </c>
      <c r="F42" s="198" t="n">
        <v>1835</v>
      </c>
      <c r="G42" s="199" t="n">
        <v>0.48</v>
      </c>
      <c r="H42" s="200" t="n">
        <v>0.3</v>
      </c>
      <c r="I42" s="201" t="n">
        <v>0.22</v>
      </c>
    </row>
    <row r="43">
      <c r="A43" t="s">
        <v>382</v>
      </c>
      <c r="B43" t="s">
        <v>185</v>
      </c>
      <c r="C43" s="195" t="n">
        <v>11650</v>
      </c>
      <c r="D43" s="196" t="n">
        <v>5390</v>
      </c>
      <c r="E43" s="197" t="n">
        <v>3590</v>
      </c>
      <c r="F43" s="198" t="n">
        <v>2670</v>
      </c>
      <c r="G43" s="199" t="n">
        <v>0.46</v>
      </c>
      <c r="H43" s="200" t="n">
        <v>0.31</v>
      </c>
      <c r="I43" s="201" t="n">
        <v>0.23</v>
      </c>
    </row>
    <row r="44">
      <c r="A44" t="s">
        <v>382</v>
      </c>
      <c r="B44" t="s">
        <v>186</v>
      </c>
      <c r="C44" s="195" t="n">
        <v>15600</v>
      </c>
      <c r="D44" s="196" t="n">
        <v>6925</v>
      </c>
      <c r="E44" s="197" t="n">
        <v>4915</v>
      </c>
      <c r="F44" s="198" t="n">
        <v>3760</v>
      </c>
      <c r="G44" s="199" t="n">
        <v>0.44</v>
      </c>
      <c r="H44" s="200" t="n">
        <v>0.32</v>
      </c>
      <c r="I44" s="201" t="n">
        <v>0.24</v>
      </c>
    </row>
    <row r="45">
      <c r="A45" t="s">
        <v>382</v>
      </c>
      <c r="B45" t="s">
        <v>187</v>
      </c>
      <c r="C45" s="195" t="n">
        <v>20550</v>
      </c>
      <c r="D45" s="196" t="n">
        <v>8790</v>
      </c>
      <c r="E45" s="197" t="n">
        <v>6505</v>
      </c>
      <c r="F45" s="198" t="n">
        <v>5255</v>
      </c>
      <c r="G45" s="199" t="n">
        <v>0.43</v>
      </c>
      <c r="H45" s="200" t="n">
        <v>0.32</v>
      </c>
      <c r="I45" s="201" t="n">
        <v>0.26</v>
      </c>
    </row>
    <row r="46">
      <c r="A46" t="s">
        <v>382</v>
      </c>
      <c r="B46" t="s">
        <v>188</v>
      </c>
      <c r="C46" s="195" t="n">
        <v>24480</v>
      </c>
      <c r="D46" s="196" t="n">
        <v>10125</v>
      </c>
      <c r="E46" s="197" t="n">
        <v>7850</v>
      </c>
      <c r="F46" s="198" t="n">
        <v>6510</v>
      </c>
      <c r="G46" s="199" t="n">
        <v>0.41</v>
      </c>
      <c r="H46" s="200" t="n">
        <v>0.32</v>
      </c>
      <c r="I46" s="201" t="n">
        <v>0.27</v>
      </c>
    </row>
    <row r="47">
      <c r="A47" t="s">
        <v>382</v>
      </c>
      <c r="B47" t="s">
        <v>189</v>
      </c>
      <c r="C47" s="195" t="n">
        <v>29810</v>
      </c>
      <c r="D47" s="196" t="n">
        <v>11820</v>
      </c>
      <c r="E47" s="197" t="n">
        <v>9675</v>
      </c>
      <c r="F47" s="198" t="n">
        <v>8315</v>
      </c>
      <c r="G47" s="199" t="n">
        <v>0.4</v>
      </c>
      <c r="H47" s="200" t="n">
        <v>0.32</v>
      </c>
      <c r="I47" s="201" t="n">
        <v>0.28</v>
      </c>
    </row>
    <row r="48">
      <c r="A48" t="s">
        <v>382</v>
      </c>
      <c r="B48" t="s">
        <v>190</v>
      </c>
      <c r="C48" s="195" t="n">
        <v>36695</v>
      </c>
      <c r="D48" s="196" t="n">
        <v>13865</v>
      </c>
      <c r="E48" s="197" t="n">
        <v>12065</v>
      </c>
      <c r="F48" s="198" t="n">
        <v>10765</v>
      </c>
      <c r="G48" s="199" t="n">
        <v>0.38</v>
      </c>
      <c r="H48" s="200" t="n">
        <v>0.33</v>
      </c>
      <c r="I48" s="201" t="n">
        <v>0.29</v>
      </c>
    </row>
    <row r="49">
      <c r="A49" t="s">
        <v>382</v>
      </c>
      <c r="B49" t="s">
        <v>191</v>
      </c>
      <c r="C49" s="195" t="n">
        <v>42645</v>
      </c>
      <c r="D49" s="196" t="n">
        <v>15630</v>
      </c>
      <c r="E49" s="197" t="n">
        <v>14085</v>
      </c>
      <c r="F49" s="198" t="n">
        <v>12935</v>
      </c>
      <c r="G49" s="199" t="n">
        <v>0.37</v>
      </c>
      <c r="H49" s="200" t="n">
        <v>0.33</v>
      </c>
      <c r="I49" s="201" t="n">
        <v>0.3</v>
      </c>
    </row>
    <row r="50">
      <c r="A50" t="s">
        <v>382</v>
      </c>
      <c r="B50" t="s">
        <v>192</v>
      </c>
      <c r="C50" s="195" t="n">
        <v>49970</v>
      </c>
      <c r="D50" s="196" t="n">
        <v>17725</v>
      </c>
      <c r="E50" s="197" t="n">
        <v>16430</v>
      </c>
      <c r="F50" s="198" t="n">
        <v>15815</v>
      </c>
      <c r="G50" s="199" t="n">
        <v>0.35</v>
      </c>
      <c r="H50" s="200" t="n">
        <v>0.33</v>
      </c>
      <c r="I50" s="201" t="n">
        <v>0.32</v>
      </c>
    </row>
    <row r="51">
      <c r="A51" t="s">
        <v>382</v>
      </c>
      <c r="B51" t="s">
        <v>193</v>
      </c>
      <c r="C51" s="195" t="n">
        <v>56240</v>
      </c>
      <c r="D51" s="196" t="n">
        <v>19370</v>
      </c>
      <c r="E51" s="197" t="n">
        <v>18545</v>
      </c>
      <c r="F51" s="198" t="n">
        <v>18330</v>
      </c>
      <c r="G51" s="199" t="n">
        <v>0.34</v>
      </c>
      <c r="H51" s="200" t="n">
        <v>0.33</v>
      </c>
      <c r="I51" s="201" t="n">
        <v>0.33</v>
      </c>
    </row>
    <row r="52">
      <c r="A52" t="s">
        <v>382</v>
      </c>
      <c r="B52" t="s">
        <v>194</v>
      </c>
      <c r="C52" s="195" t="n">
        <v>62775</v>
      </c>
      <c r="D52" s="196" t="n">
        <v>21170</v>
      </c>
      <c r="E52" s="197" t="n">
        <v>20745</v>
      </c>
      <c r="F52" s="198" t="n">
        <v>20860</v>
      </c>
      <c r="G52" s="199" t="n">
        <v>0.34</v>
      </c>
      <c r="H52" s="200" t="n">
        <v>0.33</v>
      </c>
      <c r="I52" s="201" t="n">
        <v>0.33</v>
      </c>
    </row>
    <row r="53">
      <c r="A53" t="s">
        <v>382</v>
      </c>
      <c r="B53" t="s">
        <v>195</v>
      </c>
      <c r="C53" s="195" t="n">
        <v>70835</v>
      </c>
      <c r="D53" s="196" t="n">
        <v>23220</v>
      </c>
      <c r="E53" s="197" t="n">
        <v>23445</v>
      </c>
      <c r="F53" s="198" t="n">
        <v>24165</v>
      </c>
      <c r="G53" s="199" t="n">
        <v>0.33</v>
      </c>
      <c r="H53" s="200" t="n">
        <v>0.33</v>
      </c>
      <c r="I53" s="201" t="n">
        <v>0.34</v>
      </c>
    </row>
    <row r="54">
      <c r="A54" t="s">
        <v>382</v>
      </c>
      <c r="B54" t="s">
        <v>196</v>
      </c>
      <c r="C54" s="195" t="n">
        <v>76500</v>
      </c>
      <c r="D54" s="196" t="n">
        <v>24590</v>
      </c>
      <c r="E54" s="197" t="n">
        <v>25370</v>
      </c>
      <c r="F54" s="198" t="n">
        <v>26540</v>
      </c>
      <c r="G54" s="199" t="n">
        <v>0.32</v>
      </c>
      <c r="H54" s="200" t="n">
        <v>0.33</v>
      </c>
      <c r="I54" s="201" t="n">
        <v>0.35</v>
      </c>
    </row>
    <row r="55">
      <c r="A55" t="s">
        <v>382</v>
      </c>
      <c r="B55" t="s">
        <v>197</v>
      </c>
      <c r="C55" s="195" t="n">
        <v>83250</v>
      </c>
      <c r="D55" s="196" t="n">
        <v>26135</v>
      </c>
      <c r="E55" s="197" t="n">
        <v>27605</v>
      </c>
      <c r="F55" s="198" t="n">
        <v>29510</v>
      </c>
      <c r="G55" s="199" t="n">
        <v>0.31</v>
      </c>
      <c r="H55" s="200" t="n">
        <v>0.33</v>
      </c>
      <c r="I55" s="201" t="n">
        <v>0.35</v>
      </c>
    </row>
    <row r="56">
      <c r="A56" t="s">
        <v>382</v>
      </c>
      <c r="B56" t="s">
        <v>198</v>
      </c>
      <c r="C56" s="195" t="n">
        <v>90000</v>
      </c>
      <c r="D56" s="196" t="n">
        <v>27695</v>
      </c>
      <c r="E56" s="197" t="n">
        <v>29810</v>
      </c>
      <c r="F56" s="198" t="n">
        <v>32495</v>
      </c>
      <c r="G56" s="199" t="n">
        <v>0.31</v>
      </c>
      <c r="H56" s="200" t="n">
        <v>0.33</v>
      </c>
      <c r="I56" s="201" t="n">
        <v>0.36</v>
      </c>
    </row>
    <row r="57">
      <c r="A57" t="s">
        <v>382</v>
      </c>
      <c r="B57" t="s">
        <v>199</v>
      </c>
      <c r="C57" s="195" t="n">
        <v>95330</v>
      </c>
      <c r="D57" s="196" t="n">
        <v>28850</v>
      </c>
      <c r="E57" s="197" t="n">
        <v>31470</v>
      </c>
      <c r="F57" s="198" t="n">
        <v>35005</v>
      </c>
      <c r="G57" s="199" t="n">
        <v>0.3</v>
      </c>
      <c r="H57" s="200" t="n">
        <v>0.33</v>
      </c>
      <c r="I57" s="201" t="n">
        <v>0.37</v>
      </c>
    </row>
    <row r="58">
      <c r="A58" t="s">
        <v>382</v>
      </c>
      <c r="B58" t="s">
        <v>200</v>
      </c>
      <c r="C58" s="195" t="n">
        <v>100265</v>
      </c>
      <c r="D58" s="196" t="n">
        <v>29905</v>
      </c>
      <c r="E58" s="197" t="n">
        <v>33050</v>
      </c>
      <c r="F58" s="198" t="n">
        <v>37310</v>
      </c>
      <c r="G58" s="199" t="n">
        <v>0.3</v>
      </c>
      <c r="H58" s="200" t="n">
        <v>0.33</v>
      </c>
      <c r="I58" s="201" t="n">
        <v>0.37</v>
      </c>
    </row>
    <row r="59">
      <c r="A59" t="s">
        <v>383</v>
      </c>
      <c r="B59" t="s">
        <v>175</v>
      </c>
      <c r="C59" s="195" t="n">
        <v>0</v>
      </c>
      <c r="D59" s="196" t="n">
        <v>0</v>
      </c>
      <c r="E59" s="197" t="n">
        <v>0</v>
      </c>
      <c r="F59" s="198" t="n">
        <v>0</v>
      </c>
      <c r="G59" s="199" t="n">
        <v>0</v>
      </c>
      <c r="H59" s="200" t="n">
        <v>0</v>
      </c>
      <c r="I59" s="201" t="n">
        <v>0</v>
      </c>
    </row>
    <row r="60">
      <c r="A60" t="s">
        <v>383</v>
      </c>
      <c r="B60" t="s">
        <v>176</v>
      </c>
      <c r="C60" s="195" t="n">
        <v>0</v>
      </c>
      <c r="D60" s="196" t="n">
        <v>0</v>
      </c>
      <c r="E60" s="197" t="n">
        <v>0</v>
      </c>
      <c r="F60" s="198" t="n">
        <v>0</v>
      </c>
      <c r="G60" s="199" t="n">
        <v>0</v>
      </c>
      <c r="H60" s="200" t="n">
        <v>0</v>
      </c>
      <c r="I60" s="201" t="n">
        <v>0</v>
      </c>
    </row>
    <row r="61">
      <c r="A61" t="s">
        <v>383</v>
      </c>
      <c r="B61" t="s">
        <v>177</v>
      </c>
      <c r="C61" s="195" t="n">
        <v>0</v>
      </c>
      <c r="D61" s="196" t="n">
        <v>0</v>
      </c>
      <c r="E61" s="197" t="n">
        <v>0</v>
      </c>
      <c r="F61" s="198" t="n">
        <v>0</v>
      </c>
      <c r="G61" s="199" t="n">
        <v>0</v>
      </c>
      <c r="H61" s="200" t="n">
        <v>0</v>
      </c>
      <c r="I61" s="201" t="n">
        <v>0</v>
      </c>
    </row>
    <row r="62">
      <c r="A62" t="s">
        <v>383</v>
      </c>
      <c r="B62" t="s">
        <v>178</v>
      </c>
      <c r="C62" s="195" t="n">
        <v>0</v>
      </c>
      <c r="D62" s="196" t="n">
        <v>0</v>
      </c>
      <c r="E62" s="197" t="n">
        <v>0</v>
      </c>
      <c r="F62" s="198" t="n">
        <v>0</v>
      </c>
      <c r="G62" s="199" t="n">
        <v>0</v>
      </c>
      <c r="H62" s="200" t="n">
        <v>0</v>
      </c>
      <c r="I62" s="201" t="n">
        <v>0</v>
      </c>
    </row>
    <row r="63">
      <c r="A63" t="s">
        <v>383</v>
      </c>
      <c r="B63" t="s">
        <v>179</v>
      </c>
      <c r="C63" s="195" t="s">
        <v>216</v>
      </c>
      <c r="D63" s="196" t="s">
        <v>216</v>
      </c>
      <c r="E63" s="197" t="s">
        <v>216</v>
      </c>
      <c r="F63" s="198" t="n">
        <v>0</v>
      </c>
      <c r="G63" s="199" t="s">
        <v>216</v>
      </c>
      <c r="H63" s="200" t="s">
        <v>216</v>
      </c>
      <c r="I63" s="201" t="n">
        <v>0</v>
      </c>
    </row>
    <row r="64">
      <c r="A64" t="s">
        <v>383</v>
      </c>
      <c r="B64" t="s">
        <v>180</v>
      </c>
      <c r="C64" s="195" t="n">
        <v>30</v>
      </c>
      <c r="D64" s="196" t="n">
        <v>10</v>
      </c>
      <c r="E64" s="197" t="n">
        <v>5</v>
      </c>
      <c r="F64" s="198" t="n">
        <v>15</v>
      </c>
      <c r="G64" s="199" t="n">
        <v>0.38</v>
      </c>
      <c r="H64" s="200" t="n">
        <v>0.1</v>
      </c>
      <c r="I64" s="201" t="n">
        <v>0.52</v>
      </c>
    </row>
    <row r="65">
      <c r="A65" t="s">
        <v>383</v>
      </c>
      <c r="B65" t="s">
        <v>181</v>
      </c>
      <c r="C65" s="195" t="n">
        <v>270</v>
      </c>
      <c r="D65" s="196" t="n">
        <v>220</v>
      </c>
      <c r="E65" s="197" t="n">
        <v>15</v>
      </c>
      <c r="F65" s="198" t="n">
        <v>35</v>
      </c>
      <c r="G65" s="199" t="n">
        <v>0.82</v>
      </c>
      <c r="H65" s="200" t="n">
        <v>0.05</v>
      </c>
      <c r="I65" s="201" t="n">
        <v>0.13</v>
      </c>
    </row>
    <row r="66">
      <c r="A66" t="s">
        <v>383</v>
      </c>
      <c r="B66" t="s">
        <v>182</v>
      </c>
      <c r="C66" s="195" t="n">
        <v>465</v>
      </c>
      <c r="D66" s="196" t="n">
        <v>315</v>
      </c>
      <c r="E66" s="197" t="n">
        <v>60</v>
      </c>
      <c r="F66" s="198" t="n">
        <v>90</v>
      </c>
      <c r="G66" s="199" t="n">
        <v>0.68</v>
      </c>
      <c r="H66" s="200" t="n">
        <v>0.13</v>
      </c>
      <c r="I66" s="201" t="n">
        <v>0.19</v>
      </c>
    </row>
    <row r="67">
      <c r="A67" t="s">
        <v>383</v>
      </c>
      <c r="B67" t="s">
        <v>183</v>
      </c>
      <c r="C67" s="195" t="n">
        <v>1080</v>
      </c>
      <c r="D67" s="196" t="n">
        <v>625</v>
      </c>
      <c r="E67" s="197" t="n">
        <v>200</v>
      </c>
      <c r="F67" s="198" t="n">
        <v>255</v>
      </c>
      <c r="G67" s="199" t="n">
        <v>0.58</v>
      </c>
      <c r="H67" s="200" t="n">
        <v>0.19</v>
      </c>
      <c r="I67" s="201" t="n">
        <v>0.24</v>
      </c>
    </row>
    <row r="68">
      <c r="A68" t="s">
        <v>383</v>
      </c>
      <c r="B68" t="s">
        <v>184</v>
      </c>
      <c r="C68" s="195" t="n">
        <v>5775</v>
      </c>
      <c r="D68" s="196" t="n">
        <v>2085</v>
      </c>
      <c r="E68" s="197" t="n">
        <v>1690</v>
      </c>
      <c r="F68" s="198" t="n">
        <v>2000</v>
      </c>
      <c r="G68" s="199" t="n">
        <v>0.36</v>
      </c>
      <c r="H68" s="200" t="n">
        <v>0.29</v>
      </c>
      <c r="I68" s="201" t="n">
        <v>0.35</v>
      </c>
    </row>
    <row r="69">
      <c r="A69" t="s">
        <v>383</v>
      </c>
      <c r="B69" t="s">
        <v>185</v>
      </c>
      <c r="C69" s="195" t="n">
        <v>12025</v>
      </c>
      <c r="D69" s="196" t="n">
        <v>3910</v>
      </c>
      <c r="E69" s="197" t="n">
        <v>3680</v>
      </c>
      <c r="F69" s="198" t="n">
        <v>4435</v>
      </c>
      <c r="G69" s="199" t="n">
        <v>0.33</v>
      </c>
      <c r="H69" s="200" t="n">
        <v>0.31</v>
      </c>
      <c r="I69" s="201" t="n">
        <v>0.37</v>
      </c>
    </row>
    <row r="70">
      <c r="A70" t="s">
        <v>383</v>
      </c>
      <c r="B70" t="s">
        <v>186</v>
      </c>
      <c r="C70" s="195" t="n">
        <v>17715</v>
      </c>
      <c r="D70" s="196" t="n">
        <v>5470</v>
      </c>
      <c r="E70" s="197" t="n">
        <v>5585</v>
      </c>
      <c r="F70" s="198" t="n">
        <v>6660</v>
      </c>
      <c r="G70" s="199" t="n">
        <v>0.31</v>
      </c>
      <c r="H70" s="200" t="n">
        <v>0.32</v>
      </c>
      <c r="I70" s="201" t="n">
        <v>0.38</v>
      </c>
    </row>
    <row r="71">
      <c r="A71" t="s">
        <v>383</v>
      </c>
      <c r="B71" t="s">
        <v>187</v>
      </c>
      <c r="C71" s="195" t="n">
        <v>25275</v>
      </c>
      <c r="D71" s="196" t="n">
        <v>7715</v>
      </c>
      <c r="E71" s="197" t="n">
        <v>8050</v>
      </c>
      <c r="F71" s="198" t="n">
        <v>9510</v>
      </c>
      <c r="G71" s="199" t="n">
        <v>0.31</v>
      </c>
      <c r="H71" s="200" t="n">
        <v>0.32</v>
      </c>
      <c r="I71" s="201" t="n">
        <v>0.38</v>
      </c>
    </row>
    <row r="72">
      <c r="A72" t="s">
        <v>383</v>
      </c>
      <c r="B72" t="s">
        <v>188</v>
      </c>
      <c r="C72" s="195" t="n">
        <v>31105</v>
      </c>
      <c r="D72" s="196" t="n">
        <v>9410</v>
      </c>
      <c r="E72" s="197" t="n">
        <v>10005</v>
      </c>
      <c r="F72" s="198" t="n">
        <v>11690</v>
      </c>
      <c r="G72" s="199" t="n">
        <v>0.3</v>
      </c>
      <c r="H72" s="200" t="n">
        <v>0.32</v>
      </c>
      <c r="I72" s="201" t="n">
        <v>0.38</v>
      </c>
    </row>
    <row r="73">
      <c r="A73" t="s">
        <v>383</v>
      </c>
      <c r="B73" t="s">
        <v>189</v>
      </c>
      <c r="C73" s="195" t="n">
        <v>38215</v>
      </c>
      <c r="D73" s="196" t="n">
        <v>11555</v>
      </c>
      <c r="E73" s="197" t="n">
        <v>12465</v>
      </c>
      <c r="F73" s="198" t="n">
        <v>14195</v>
      </c>
      <c r="G73" s="199" t="n">
        <v>0.3</v>
      </c>
      <c r="H73" s="200" t="n">
        <v>0.33</v>
      </c>
      <c r="I73" s="201" t="n">
        <v>0.37</v>
      </c>
    </row>
    <row r="74">
      <c r="A74" t="s">
        <v>383</v>
      </c>
      <c r="B74" t="s">
        <v>190</v>
      </c>
      <c r="C74" s="195" t="n">
        <v>44730</v>
      </c>
      <c r="D74" s="196" t="n">
        <v>13560</v>
      </c>
      <c r="E74" s="197" t="n">
        <v>14725</v>
      </c>
      <c r="F74" s="198" t="n">
        <v>16450</v>
      </c>
      <c r="G74" s="199" t="n">
        <v>0.3</v>
      </c>
      <c r="H74" s="200" t="n">
        <v>0.33</v>
      </c>
      <c r="I74" s="201" t="n">
        <v>0.37</v>
      </c>
    </row>
    <row r="75">
      <c r="A75" t="s">
        <v>383</v>
      </c>
      <c r="B75" t="s">
        <v>191</v>
      </c>
      <c r="C75" s="195" t="n">
        <v>51300</v>
      </c>
      <c r="D75" s="196" t="n">
        <v>15565</v>
      </c>
      <c r="E75" s="197" t="n">
        <v>16835</v>
      </c>
      <c r="F75" s="198" t="n">
        <v>18900</v>
      </c>
      <c r="G75" s="199" t="n">
        <v>0.3</v>
      </c>
      <c r="H75" s="200" t="n">
        <v>0.33</v>
      </c>
      <c r="I75" s="201" t="n">
        <v>0.37</v>
      </c>
    </row>
    <row r="76">
      <c r="A76" t="s">
        <v>383</v>
      </c>
      <c r="B76" t="s">
        <v>192</v>
      </c>
      <c r="C76" s="195" t="n">
        <v>57220</v>
      </c>
      <c r="D76" s="196" t="n">
        <v>17485</v>
      </c>
      <c r="E76" s="197" t="n">
        <v>18835</v>
      </c>
      <c r="F76" s="198" t="n">
        <v>20895</v>
      </c>
      <c r="G76" s="199" t="n">
        <v>0.31</v>
      </c>
      <c r="H76" s="200" t="n">
        <v>0.33</v>
      </c>
      <c r="I76" s="201" t="n">
        <v>0.37</v>
      </c>
    </row>
    <row r="77">
      <c r="A77" t="s">
        <v>383</v>
      </c>
      <c r="B77" t="s">
        <v>193</v>
      </c>
      <c r="C77" s="195" t="n">
        <v>65960</v>
      </c>
      <c r="D77" s="196" t="n">
        <v>21030</v>
      </c>
      <c r="E77" s="197" t="n">
        <v>21600</v>
      </c>
      <c r="F77" s="198" t="n">
        <v>23330</v>
      </c>
      <c r="G77" s="199" t="n">
        <v>0.32</v>
      </c>
      <c r="H77" s="200" t="n">
        <v>0.33</v>
      </c>
      <c r="I77" s="201" t="n">
        <v>0.35</v>
      </c>
    </row>
    <row r="78">
      <c r="A78" t="s">
        <v>383</v>
      </c>
      <c r="B78" t="s">
        <v>194</v>
      </c>
      <c r="C78" s="195" t="n">
        <v>74815</v>
      </c>
      <c r="D78" s="196" t="n">
        <v>24390</v>
      </c>
      <c r="E78" s="197" t="n">
        <v>24410</v>
      </c>
      <c r="F78" s="198" t="n">
        <v>26015</v>
      </c>
      <c r="G78" s="199" t="n">
        <v>0.33</v>
      </c>
      <c r="H78" s="200" t="n">
        <v>0.33</v>
      </c>
      <c r="I78" s="201" t="n">
        <v>0.35</v>
      </c>
    </row>
    <row r="79">
      <c r="A79" t="s">
        <v>383</v>
      </c>
      <c r="B79" t="s">
        <v>195</v>
      </c>
      <c r="C79" s="195" t="n">
        <v>83055</v>
      </c>
      <c r="D79" s="196" t="n">
        <v>27695</v>
      </c>
      <c r="E79" s="197" t="n">
        <v>26995</v>
      </c>
      <c r="F79" s="198" t="n">
        <v>28370</v>
      </c>
      <c r="G79" s="199" t="n">
        <v>0.33</v>
      </c>
      <c r="H79" s="200" t="n">
        <v>0.32</v>
      </c>
      <c r="I79" s="201" t="n">
        <v>0.34</v>
      </c>
    </row>
    <row r="80">
      <c r="A80" t="s">
        <v>383</v>
      </c>
      <c r="B80" t="s">
        <v>196</v>
      </c>
      <c r="C80" s="195" t="n">
        <v>93985</v>
      </c>
      <c r="D80" s="196" t="n">
        <v>32760</v>
      </c>
      <c r="E80" s="197" t="n">
        <v>30370</v>
      </c>
      <c r="F80" s="198" t="n">
        <v>30860</v>
      </c>
      <c r="G80" s="199" t="n">
        <v>0.35</v>
      </c>
      <c r="H80" s="200" t="n">
        <v>0.32</v>
      </c>
      <c r="I80" s="201" t="n">
        <v>0.33</v>
      </c>
    </row>
    <row r="81">
      <c r="A81" t="s">
        <v>383</v>
      </c>
      <c r="B81" t="s">
        <v>197</v>
      </c>
      <c r="C81" s="195" t="n">
        <v>109455</v>
      </c>
      <c r="D81" s="196" t="n">
        <v>40735</v>
      </c>
      <c r="E81" s="197" t="n">
        <v>34880</v>
      </c>
      <c r="F81" s="198" t="n">
        <v>33835</v>
      </c>
      <c r="G81" s="199" t="n">
        <v>0.37</v>
      </c>
      <c r="H81" s="200" t="n">
        <v>0.32</v>
      </c>
      <c r="I81" s="201" t="n">
        <v>0.31</v>
      </c>
    </row>
    <row r="82">
      <c r="A82" t="s">
        <v>383</v>
      </c>
      <c r="B82" t="s">
        <v>198</v>
      </c>
      <c r="C82" s="195" t="n">
        <v>123495</v>
      </c>
      <c r="D82" s="196" t="n">
        <v>48420</v>
      </c>
      <c r="E82" s="197" t="n">
        <v>38815</v>
      </c>
      <c r="F82" s="198" t="n">
        <v>36260</v>
      </c>
      <c r="G82" s="199" t="n">
        <v>0.39</v>
      </c>
      <c r="H82" s="200" t="n">
        <v>0.31</v>
      </c>
      <c r="I82" s="201" t="n">
        <v>0.29</v>
      </c>
    </row>
    <row r="83">
      <c r="A83" t="s">
        <v>383</v>
      </c>
      <c r="B83" t="s">
        <v>199</v>
      </c>
      <c r="C83" s="195" t="n">
        <v>138425</v>
      </c>
      <c r="D83" s="196" t="n">
        <v>57390</v>
      </c>
      <c r="E83" s="197" t="n">
        <v>42350</v>
      </c>
      <c r="F83" s="198" t="n">
        <v>38685</v>
      </c>
      <c r="G83" s="199" t="n">
        <v>0.41</v>
      </c>
      <c r="H83" s="200" t="n">
        <v>0.31</v>
      </c>
      <c r="I83" s="201" t="n">
        <v>0.28</v>
      </c>
    </row>
    <row r="84">
      <c r="A84" t="s">
        <v>383</v>
      </c>
      <c r="B84" t="s">
        <v>200</v>
      </c>
      <c r="C84" s="195" t="n">
        <v>154100</v>
      </c>
      <c r="D84" s="196" t="n">
        <v>67290</v>
      </c>
      <c r="E84" s="197" t="n">
        <v>45975</v>
      </c>
      <c r="F84" s="198" t="n">
        <v>40835</v>
      </c>
      <c r="G84" s="199" t="n">
        <v>0.44</v>
      </c>
      <c r="H84" s="200" t="n">
        <v>0.3</v>
      </c>
      <c r="I84" s="201" t="n">
        <v>0.26</v>
      </c>
    </row>
    <row r="85">
      <c r="A85" s="4" t="s">
        <v>35</v>
      </c>
      <c r="B85" t="s">
        <v>36</v>
      </c>
    </row>
    <row r="86">
      <c r="A86" s="4" t="s">
        <v>113</v>
      </c>
      <c r="B86" t="s">
        <v>114</v>
      </c>
    </row>
    <row r="87">
      <c r="A87" s="4" t="s">
        <v>135</v>
      </c>
      <c r="B87" t="s">
        <v>136</v>
      </c>
    </row>
    <row r="88">
      <c r="A88" s="4" t="s">
        <v>137</v>
      </c>
      <c r="B88" t="s">
        <v>138</v>
      </c>
    </row>
    <row r="89">
      <c r="A89" s="4" t="s">
        <v>139</v>
      </c>
      <c r="B89" t="s">
        <v>140</v>
      </c>
    </row>
  </sheetData>
  <pageMargins left="0.7" right="0.7" top="0.75" bottom="0.75" header="0.3" footer="0.3"/>
  <pageSetup paperSize="9" orientation="portrait" horizontalDpi="300" verticalDpi="300" r:id="rId2"/>
  <tableParts count="1">
    <tablePart r:id="rId2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s>
  <sheetData>
    <row r="1">
      <c r="A1" s="1" t="s">
        <v>422</v>
      </c>
    </row>
    <row r="2">
      <c r="A2" t="s">
        <v>158</v>
      </c>
    </row>
    <row r="3">
      <c r="A3" t="s">
        <v>159</v>
      </c>
    </row>
    <row r="4">
      <c r="A4" t="s">
        <v>423</v>
      </c>
    </row>
    <row r="5">
      <c r="A5" t="s">
        <v>161</v>
      </c>
    </row>
    <row r="6">
      <c r="A6" s="5" t="s">
        <v>370</v>
      </c>
      <c r="B6" s="5" t="s">
        <v>162</v>
      </c>
      <c r="C6" s="5" t="s">
        <v>424</v>
      </c>
      <c r="D6" s="5" t="s">
        <v>425</v>
      </c>
      <c r="E6" s="5" t="s">
        <v>426</v>
      </c>
      <c r="F6" s="5" t="s">
        <v>427</v>
      </c>
      <c r="G6" s="5" t="s">
        <v>428</v>
      </c>
      <c r="H6" s="5" t="s">
        <v>429</v>
      </c>
      <c r="I6" s="5" t="s">
        <v>430</v>
      </c>
      <c r="J6" s="5" t="s">
        <v>431</v>
      </c>
      <c r="K6" s="5" t="s">
        <v>432</v>
      </c>
      <c r="L6" s="5" t="s">
        <v>433</v>
      </c>
      <c r="M6" s="5" t="s">
        <v>434</v>
      </c>
      <c r="N6" s="5" t="s">
        <v>435</v>
      </c>
    </row>
    <row r="7">
      <c r="A7" t="s">
        <v>370</v>
      </c>
      <c r="B7" t="s">
        <v>162</v>
      </c>
      <c r="C7" t="s">
        <v>436</v>
      </c>
      <c r="D7" t="s">
        <v>437</v>
      </c>
      <c r="E7" t="s">
        <v>438</v>
      </c>
      <c r="F7" t="s">
        <v>439</v>
      </c>
      <c r="G7" t="s">
        <v>440</v>
      </c>
      <c r="H7" t="s">
        <v>437</v>
      </c>
      <c r="I7" t="s">
        <v>438</v>
      </c>
      <c r="J7" t="s">
        <v>439</v>
      </c>
      <c r="K7" t="s">
        <v>440</v>
      </c>
      <c r="L7" t="s">
        <v>437</v>
      </c>
      <c r="M7" t="s">
        <v>438</v>
      </c>
      <c r="N7" t="s">
        <v>441</v>
      </c>
    </row>
    <row r="8">
      <c r="A8" t="s">
        <v>381</v>
      </c>
      <c r="B8" t="s">
        <v>175</v>
      </c>
      <c r="C8" t="s">
        <v>365</v>
      </c>
      <c r="D8" t="s">
        <v>365</v>
      </c>
      <c r="E8" t="s">
        <v>442</v>
      </c>
      <c r="F8" t="s">
        <v>442</v>
      </c>
      <c r="G8" t="s">
        <v>442</v>
      </c>
      <c r="H8" t="s">
        <v>442</v>
      </c>
      <c r="I8" t="s">
        <v>216</v>
      </c>
      <c r="J8" t="s">
        <v>442</v>
      </c>
      <c r="K8" t="s">
        <v>442</v>
      </c>
      <c r="L8" t="s">
        <v>442</v>
      </c>
      <c r="M8" t="s">
        <v>442</v>
      </c>
      <c r="N8" t="s">
        <v>442</v>
      </c>
    </row>
    <row r="9">
      <c r="A9" t="s">
        <v>381</v>
      </c>
      <c r="B9" t="s">
        <v>176</v>
      </c>
      <c r="C9" t="s">
        <v>444</v>
      </c>
      <c r="D9" t="s">
        <v>445</v>
      </c>
      <c r="E9" t="s">
        <v>442</v>
      </c>
      <c r="F9" t="s">
        <v>442</v>
      </c>
      <c r="G9" t="s">
        <v>442</v>
      </c>
      <c r="H9" t="s">
        <v>216</v>
      </c>
      <c r="I9" t="s">
        <v>216</v>
      </c>
      <c r="J9" t="s">
        <v>442</v>
      </c>
      <c r="K9" t="s">
        <v>216</v>
      </c>
      <c r="L9" t="s">
        <v>442</v>
      </c>
      <c r="M9" t="s">
        <v>442</v>
      </c>
      <c r="N9" t="s">
        <v>442</v>
      </c>
    </row>
    <row r="10">
      <c r="A10" t="s">
        <v>381</v>
      </c>
      <c r="B10" t="s">
        <v>177</v>
      </c>
      <c r="C10" t="s">
        <v>335</v>
      </c>
      <c r="D10" t="s">
        <v>446</v>
      </c>
      <c r="E10" t="s">
        <v>216</v>
      </c>
      <c r="F10" t="s">
        <v>442</v>
      </c>
      <c r="G10" t="s">
        <v>442</v>
      </c>
      <c r="H10" t="s">
        <v>447</v>
      </c>
      <c r="I10" t="s">
        <v>365</v>
      </c>
      <c r="J10" t="s">
        <v>442</v>
      </c>
      <c r="K10" t="s">
        <v>365</v>
      </c>
      <c r="L10" t="s">
        <v>365</v>
      </c>
      <c r="M10" t="s">
        <v>365</v>
      </c>
      <c r="N10" t="s">
        <v>442</v>
      </c>
    </row>
    <row r="11">
      <c r="A11" t="s">
        <v>381</v>
      </c>
      <c r="B11" t="s">
        <v>178</v>
      </c>
      <c r="C11" t="s">
        <v>448</v>
      </c>
      <c r="D11" t="s">
        <v>449</v>
      </c>
      <c r="E11" t="s">
        <v>445</v>
      </c>
      <c r="F11" t="s">
        <v>442</v>
      </c>
      <c r="G11" t="s">
        <v>447</v>
      </c>
      <c r="H11" t="s">
        <v>450</v>
      </c>
      <c r="I11" t="s">
        <v>451</v>
      </c>
      <c r="J11" t="s">
        <v>442</v>
      </c>
      <c r="K11" t="s">
        <v>447</v>
      </c>
      <c r="L11" t="s">
        <v>445</v>
      </c>
      <c r="M11" t="s">
        <v>451</v>
      </c>
      <c r="N11" t="s">
        <v>442</v>
      </c>
    </row>
    <row r="12">
      <c r="A12" t="s">
        <v>381</v>
      </c>
      <c r="B12" t="s">
        <v>179</v>
      </c>
      <c r="C12" t="s">
        <v>452</v>
      </c>
      <c r="D12" t="s">
        <v>453</v>
      </c>
      <c r="E12" t="s">
        <v>328</v>
      </c>
      <c r="F12" t="s">
        <v>442</v>
      </c>
      <c r="G12" t="s">
        <v>451</v>
      </c>
      <c r="H12" t="s">
        <v>346</v>
      </c>
      <c r="I12" t="s">
        <v>328</v>
      </c>
      <c r="J12" t="s">
        <v>442</v>
      </c>
      <c r="K12" t="s">
        <v>445</v>
      </c>
      <c r="L12" t="s">
        <v>446</v>
      </c>
      <c r="M12" t="s">
        <v>446</v>
      </c>
      <c r="N12" t="s">
        <v>442</v>
      </c>
    </row>
    <row r="13">
      <c r="A13" t="s">
        <v>381</v>
      </c>
      <c r="B13" t="s">
        <v>180</v>
      </c>
      <c r="C13" t="s">
        <v>454</v>
      </c>
      <c r="D13" t="s">
        <v>455</v>
      </c>
      <c r="E13" t="s">
        <v>335</v>
      </c>
      <c r="F13" t="s">
        <v>442</v>
      </c>
      <c r="G13" t="s">
        <v>450</v>
      </c>
      <c r="H13" t="s">
        <v>456</v>
      </c>
      <c r="I13" t="s">
        <v>449</v>
      </c>
      <c r="J13" t="s">
        <v>442</v>
      </c>
      <c r="K13" t="s">
        <v>446</v>
      </c>
      <c r="L13" t="s">
        <v>457</v>
      </c>
      <c r="M13" t="s">
        <v>458</v>
      </c>
      <c r="N13" t="s">
        <v>442</v>
      </c>
    </row>
    <row r="14">
      <c r="A14" t="s">
        <v>381</v>
      </c>
      <c r="B14" t="s">
        <v>181</v>
      </c>
      <c r="C14" t="s">
        <v>459</v>
      </c>
      <c r="D14" t="s">
        <v>460</v>
      </c>
      <c r="E14" t="s">
        <v>458</v>
      </c>
      <c r="F14" t="s">
        <v>442</v>
      </c>
      <c r="G14" t="s">
        <v>446</v>
      </c>
      <c r="H14" t="s">
        <v>461</v>
      </c>
      <c r="I14" t="s">
        <v>462</v>
      </c>
      <c r="J14" t="s">
        <v>442</v>
      </c>
      <c r="K14" t="s">
        <v>449</v>
      </c>
      <c r="L14" t="s">
        <v>463</v>
      </c>
      <c r="M14" t="s">
        <v>464</v>
      </c>
      <c r="N14" t="s">
        <v>442</v>
      </c>
    </row>
    <row r="15">
      <c r="A15" t="s">
        <v>381</v>
      </c>
      <c r="B15" t="s">
        <v>182</v>
      </c>
      <c r="C15" t="s">
        <v>465</v>
      </c>
      <c r="D15" t="s">
        <v>466</v>
      </c>
      <c r="E15" t="s">
        <v>467</v>
      </c>
      <c r="F15" t="s">
        <v>442</v>
      </c>
      <c r="G15" t="s">
        <v>346</v>
      </c>
      <c r="H15" t="s">
        <v>468</v>
      </c>
      <c r="I15" t="s">
        <v>469</v>
      </c>
      <c r="J15" t="s">
        <v>442</v>
      </c>
      <c r="K15" t="s">
        <v>462</v>
      </c>
      <c r="L15" t="s">
        <v>470</v>
      </c>
      <c r="M15" t="s">
        <v>455</v>
      </c>
      <c r="N15" t="s">
        <v>442</v>
      </c>
    </row>
    <row r="16">
      <c r="A16" t="s">
        <v>381</v>
      </c>
      <c r="B16" t="s">
        <v>183</v>
      </c>
      <c r="C16" t="s">
        <v>471</v>
      </c>
      <c r="D16" t="s">
        <v>472</v>
      </c>
      <c r="E16" t="s">
        <v>473</v>
      </c>
      <c r="F16" t="s">
        <v>442</v>
      </c>
      <c r="G16" t="s">
        <v>474</v>
      </c>
      <c r="H16" t="s">
        <v>475</v>
      </c>
      <c r="I16" t="s">
        <v>476</v>
      </c>
      <c r="J16" t="s">
        <v>442</v>
      </c>
      <c r="K16" t="s">
        <v>477</v>
      </c>
      <c r="L16" t="s">
        <v>478</v>
      </c>
      <c r="M16" t="s">
        <v>479</v>
      </c>
      <c r="N16" t="s">
        <v>442</v>
      </c>
    </row>
    <row r="17">
      <c r="A17" t="s">
        <v>381</v>
      </c>
      <c r="B17" t="s">
        <v>184</v>
      </c>
      <c r="C17" t="s">
        <v>480</v>
      </c>
      <c r="D17" t="s">
        <v>481</v>
      </c>
      <c r="E17" t="s">
        <v>482</v>
      </c>
      <c r="F17" t="s">
        <v>365</v>
      </c>
      <c r="G17" t="s">
        <v>477</v>
      </c>
      <c r="H17" t="s">
        <v>483</v>
      </c>
      <c r="I17" t="s">
        <v>484</v>
      </c>
      <c r="J17" t="s">
        <v>447</v>
      </c>
      <c r="K17" t="s">
        <v>485</v>
      </c>
      <c r="L17" t="s">
        <v>486</v>
      </c>
      <c r="M17" t="s">
        <v>487</v>
      </c>
      <c r="N17" t="s">
        <v>365</v>
      </c>
    </row>
    <row r="18">
      <c r="A18" t="s">
        <v>381</v>
      </c>
      <c r="B18" t="s">
        <v>185</v>
      </c>
      <c r="C18" t="s">
        <v>488</v>
      </c>
      <c r="D18" t="s">
        <v>489</v>
      </c>
      <c r="E18" t="s">
        <v>490</v>
      </c>
      <c r="F18" t="s">
        <v>327</v>
      </c>
      <c r="G18" t="s">
        <v>491</v>
      </c>
      <c r="H18" t="s">
        <v>492</v>
      </c>
      <c r="I18" t="s">
        <v>493</v>
      </c>
      <c r="J18" t="s">
        <v>444</v>
      </c>
      <c r="K18" t="s">
        <v>494</v>
      </c>
      <c r="L18" t="s">
        <v>495</v>
      </c>
      <c r="M18" t="s">
        <v>496</v>
      </c>
      <c r="N18" t="s">
        <v>445</v>
      </c>
    </row>
    <row r="19">
      <c r="A19" t="s">
        <v>381</v>
      </c>
      <c r="B19" t="s">
        <v>186</v>
      </c>
      <c r="C19" t="s">
        <v>497</v>
      </c>
      <c r="D19" t="s">
        <v>498</v>
      </c>
      <c r="E19" t="s">
        <v>499</v>
      </c>
      <c r="F19" t="s">
        <v>328</v>
      </c>
      <c r="G19" t="s">
        <v>500</v>
      </c>
      <c r="H19" t="s">
        <v>465</v>
      </c>
      <c r="I19" t="s">
        <v>501</v>
      </c>
      <c r="J19" t="s">
        <v>328</v>
      </c>
      <c r="K19" t="s">
        <v>502</v>
      </c>
      <c r="L19" t="s">
        <v>503</v>
      </c>
      <c r="M19" t="s">
        <v>504</v>
      </c>
      <c r="N19" t="s">
        <v>450</v>
      </c>
    </row>
    <row r="20">
      <c r="A20" t="s">
        <v>381</v>
      </c>
      <c r="B20" t="s">
        <v>187</v>
      </c>
      <c r="C20" t="s">
        <v>505</v>
      </c>
      <c r="D20" t="s">
        <v>506</v>
      </c>
      <c r="E20" t="s">
        <v>507</v>
      </c>
      <c r="F20" t="s">
        <v>446</v>
      </c>
      <c r="G20" t="s">
        <v>508</v>
      </c>
      <c r="H20" t="s">
        <v>509</v>
      </c>
      <c r="I20" t="s">
        <v>510</v>
      </c>
      <c r="J20" t="s">
        <v>511</v>
      </c>
      <c r="K20" t="s">
        <v>512</v>
      </c>
      <c r="L20" t="s">
        <v>513</v>
      </c>
      <c r="M20" t="s">
        <v>514</v>
      </c>
      <c r="N20" t="s">
        <v>511</v>
      </c>
    </row>
    <row r="21">
      <c r="A21" t="s">
        <v>381</v>
      </c>
      <c r="B21" t="s">
        <v>188</v>
      </c>
      <c r="C21" t="s">
        <v>515</v>
      </c>
      <c r="D21" t="s">
        <v>516</v>
      </c>
      <c r="E21" t="s">
        <v>517</v>
      </c>
      <c r="F21" t="s">
        <v>518</v>
      </c>
      <c r="G21" t="s">
        <v>519</v>
      </c>
      <c r="H21" t="s">
        <v>520</v>
      </c>
      <c r="I21" t="s">
        <v>521</v>
      </c>
      <c r="J21" t="s">
        <v>522</v>
      </c>
      <c r="K21" t="s">
        <v>523</v>
      </c>
      <c r="L21" t="s">
        <v>524</v>
      </c>
      <c r="M21" t="s">
        <v>525</v>
      </c>
      <c r="N21" t="s">
        <v>446</v>
      </c>
    </row>
    <row r="22">
      <c r="A22" t="s">
        <v>381</v>
      </c>
      <c r="B22" t="s">
        <v>189</v>
      </c>
      <c r="C22" t="s">
        <v>526</v>
      </c>
      <c r="D22" t="s">
        <v>527</v>
      </c>
      <c r="E22" t="s">
        <v>528</v>
      </c>
      <c r="F22" t="s">
        <v>335</v>
      </c>
      <c r="G22" t="s">
        <v>529</v>
      </c>
      <c r="H22" t="s">
        <v>530</v>
      </c>
      <c r="I22" t="s">
        <v>531</v>
      </c>
      <c r="J22" t="s">
        <v>335</v>
      </c>
      <c r="K22" t="s">
        <v>532</v>
      </c>
      <c r="L22" t="s">
        <v>533</v>
      </c>
      <c r="M22" t="s">
        <v>534</v>
      </c>
      <c r="N22" t="s">
        <v>535</v>
      </c>
    </row>
    <row r="23">
      <c r="A23" t="s">
        <v>381</v>
      </c>
      <c r="B23" t="s">
        <v>190</v>
      </c>
      <c r="C23" t="s">
        <v>536</v>
      </c>
      <c r="D23" t="s">
        <v>537</v>
      </c>
      <c r="E23" t="s">
        <v>538</v>
      </c>
      <c r="F23" t="s">
        <v>338</v>
      </c>
      <c r="G23" t="s">
        <v>539</v>
      </c>
      <c r="H23" t="s">
        <v>540</v>
      </c>
      <c r="I23" t="s">
        <v>541</v>
      </c>
      <c r="J23" t="s">
        <v>449</v>
      </c>
      <c r="K23" t="s">
        <v>542</v>
      </c>
      <c r="L23" t="s">
        <v>543</v>
      </c>
      <c r="M23" t="s">
        <v>544</v>
      </c>
      <c r="N23" t="s">
        <v>335</v>
      </c>
    </row>
    <row r="24">
      <c r="A24" t="s">
        <v>381</v>
      </c>
      <c r="B24" t="s">
        <v>191</v>
      </c>
      <c r="C24" t="s">
        <v>545</v>
      </c>
      <c r="D24" t="s">
        <v>546</v>
      </c>
      <c r="E24" t="s">
        <v>547</v>
      </c>
      <c r="F24" t="s">
        <v>449</v>
      </c>
      <c r="G24" t="s">
        <v>548</v>
      </c>
      <c r="H24" t="s">
        <v>549</v>
      </c>
      <c r="I24" t="s">
        <v>550</v>
      </c>
      <c r="J24" t="s">
        <v>551</v>
      </c>
      <c r="K24" t="s">
        <v>552</v>
      </c>
      <c r="L24" t="s">
        <v>553</v>
      </c>
      <c r="M24" t="s">
        <v>554</v>
      </c>
      <c r="N24" t="s">
        <v>555</v>
      </c>
    </row>
    <row r="25">
      <c r="A25" t="s">
        <v>381</v>
      </c>
      <c r="B25" t="s">
        <v>192</v>
      </c>
      <c r="C25" t="s">
        <v>556</v>
      </c>
      <c r="D25" t="s">
        <v>557</v>
      </c>
      <c r="E25" t="s">
        <v>558</v>
      </c>
      <c r="F25" t="s">
        <v>551</v>
      </c>
      <c r="G25" t="s">
        <v>559</v>
      </c>
      <c r="H25" t="s">
        <v>560</v>
      </c>
      <c r="I25" t="s">
        <v>561</v>
      </c>
      <c r="J25" t="s">
        <v>562</v>
      </c>
      <c r="K25" t="s">
        <v>563</v>
      </c>
      <c r="L25" t="s">
        <v>564</v>
      </c>
      <c r="M25" t="s">
        <v>565</v>
      </c>
      <c r="N25" t="s">
        <v>566</v>
      </c>
    </row>
    <row r="26">
      <c r="A26" t="s">
        <v>381</v>
      </c>
      <c r="B26" t="s">
        <v>193</v>
      </c>
      <c r="C26" t="s">
        <v>567</v>
      </c>
      <c r="D26" t="s">
        <v>568</v>
      </c>
      <c r="E26" t="s">
        <v>569</v>
      </c>
      <c r="F26" t="s">
        <v>570</v>
      </c>
      <c r="G26" t="s">
        <v>571</v>
      </c>
      <c r="H26" t="s">
        <v>572</v>
      </c>
      <c r="I26" t="s">
        <v>573</v>
      </c>
      <c r="J26" t="s">
        <v>574</v>
      </c>
      <c r="K26" t="s">
        <v>575</v>
      </c>
      <c r="L26" t="s">
        <v>576</v>
      </c>
      <c r="M26" t="s">
        <v>577</v>
      </c>
      <c r="N26" t="s">
        <v>551</v>
      </c>
    </row>
    <row r="27">
      <c r="A27" t="s">
        <v>381</v>
      </c>
      <c r="B27" t="s">
        <v>194</v>
      </c>
      <c r="C27" t="s">
        <v>578</v>
      </c>
      <c r="D27" t="s">
        <v>579</v>
      </c>
      <c r="E27" t="s">
        <v>580</v>
      </c>
      <c r="F27" t="s">
        <v>574</v>
      </c>
      <c r="G27" t="s">
        <v>581</v>
      </c>
      <c r="H27" t="s">
        <v>582</v>
      </c>
      <c r="I27" t="s">
        <v>583</v>
      </c>
      <c r="J27" t="s">
        <v>456</v>
      </c>
      <c r="K27" t="s">
        <v>584</v>
      </c>
      <c r="L27" t="s">
        <v>585</v>
      </c>
      <c r="M27" t="s">
        <v>586</v>
      </c>
      <c r="N27" t="s">
        <v>551</v>
      </c>
    </row>
    <row r="28">
      <c r="A28" t="s">
        <v>381</v>
      </c>
      <c r="B28" t="s">
        <v>195</v>
      </c>
      <c r="C28" t="s">
        <v>587</v>
      </c>
      <c r="D28" t="s">
        <v>588</v>
      </c>
      <c r="E28" t="s">
        <v>589</v>
      </c>
      <c r="F28" t="s">
        <v>590</v>
      </c>
      <c r="G28" t="s">
        <v>591</v>
      </c>
      <c r="H28" t="s">
        <v>592</v>
      </c>
      <c r="I28" t="s">
        <v>593</v>
      </c>
      <c r="J28" t="s">
        <v>594</v>
      </c>
      <c r="K28" t="s">
        <v>595</v>
      </c>
      <c r="L28" t="s">
        <v>596</v>
      </c>
      <c r="M28" t="s">
        <v>597</v>
      </c>
      <c r="N28" t="s">
        <v>562</v>
      </c>
    </row>
    <row r="29">
      <c r="A29" t="s">
        <v>381</v>
      </c>
      <c r="B29" t="s">
        <v>196</v>
      </c>
      <c r="C29" t="s">
        <v>598</v>
      </c>
      <c r="D29" t="s">
        <v>599</v>
      </c>
      <c r="E29" t="s">
        <v>600</v>
      </c>
      <c r="F29" t="s">
        <v>574</v>
      </c>
      <c r="G29" t="s">
        <v>601</v>
      </c>
      <c r="H29" t="s">
        <v>602</v>
      </c>
      <c r="I29" t="s">
        <v>603</v>
      </c>
      <c r="J29" t="s">
        <v>604</v>
      </c>
      <c r="K29" t="s">
        <v>605</v>
      </c>
      <c r="L29" t="s">
        <v>606</v>
      </c>
      <c r="M29" t="s">
        <v>607</v>
      </c>
      <c r="N29" t="s">
        <v>458</v>
      </c>
    </row>
    <row r="30">
      <c r="A30" t="s">
        <v>381</v>
      </c>
      <c r="B30" t="s">
        <v>197</v>
      </c>
      <c r="C30" t="s">
        <v>608</v>
      </c>
      <c r="D30" t="s">
        <v>609</v>
      </c>
      <c r="E30" t="s">
        <v>610</v>
      </c>
      <c r="F30" t="s">
        <v>590</v>
      </c>
      <c r="G30" t="s">
        <v>611</v>
      </c>
      <c r="H30" t="s">
        <v>612</v>
      </c>
      <c r="I30" t="s">
        <v>613</v>
      </c>
      <c r="J30" t="s">
        <v>604</v>
      </c>
      <c r="K30" t="s">
        <v>614</v>
      </c>
      <c r="L30" t="s">
        <v>615</v>
      </c>
      <c r="M30" t="s">
        <v>616</v>
      </c>
      <c r="N30" t="s">
        <v>570</v>
      </c>
    </row>
    <row r="31">
      <c r="A31" t="s">
        <v>381</v>
      </c>
      <c r="B31" t="s">
        <v>198</v>
      </c>
      <c r="C31" t="s">
        <v>617</v>
      </c>
      <c r="D31" t="s">
        <v>618</v>
      </c>
      <c r="E31" t="s">
        <v>619</v>
      </c>
      <c r="F31" t="s">
        <v>474</v>
      </c>
      <c r="G31" t="s">
        <v>620</v>
      </c>
      <c r="H31" t="s">
        <v>621</v>
      </c>
      <c r="I31" t="s">
        <v>622</v>
      </c>
      <c r="J31" t="s">
        <v>623</v>
      </c>
      <c r="K31" t="s">
        <v>624</v>
      </c>
      <c r="L31" t="s">
        <v>625</v>
      </c>
      <c r="M31" t="s">
        <v>626</v>
      </c>
      <c r="N31" t="s">
        <v>570</v>
      </c>
    </row>
    <row r="32">
      <c r="A32" t="s">
        <v>381</v>
      </c>
      <c r="B32" t="s">
        <v>199</v>
      </c>
      <c r="C32" t="s">
        <v>627</v>
      </c>
      <c r="D32" t="s">
        <v>628</v>
      </c>
      <c r="E32" t="s">
        <v>629</v>
      </c>
      <c r="F32" t="s">
        <v>566</v>
      </c>
      <c r="G32" t="s">
        <v>630</v>
      </c>
      <c r="H32" t="s">
        <v>631</v>
      </c>
      <c r="I32" t="s">
        <v>632</v>
      </c>
      <c r="J32" t="s">
        <v>458</v>
      </c>
      <c r="K32" t="s">
        <v>633</v>
      </c>
      <c r="L32" t="s">
        <v>634</v>
      </c>
      <c r="M32" t="s">
        <v>635</v>
      </c>
      <c r="N32" t="s">
        <v>636</v>
      </c>
    </row>
    <row r="33">
      <c r="A33" t="s">
        <v>381</v>
      </c>
      <c r="B33" t="s">
        <v>200</v>
      </c>
      <c r="C33" t="s">
        <v>637</v>
      </c>
      <c r="D33" t="s">
        <v>638</v>
      </c>
      <c r="E33" t="s">
        <v>639</v>
      </c>
      <c r="F33" t="s">
        <v>449</v>
      </c>
      <c r="G33" t="s">
        <v>640</v>
      </c>
      <c r="H33" t="s">
        <v>641</v>
      </c>
      <c r="I33" t="s">
        <v>642</v>
      </c>
      <c r="J33" t="s">
        <v>551</v>
      </c>
      <c r="K33" t="s">
        <v>643</v>
      </c>
      <c r="L33" t="s">
        <v>644</v>
      </c>
      <c r="M33" t="s">
        <v>645</v>
      </c>
      <c r="N33" t="s">
        <v>566</v>
      </c>
    </row>
    <row r="34">
      <c r="A34" t="s">
        <v>382</v>
      </c>
      <c r="B34" t="s">
        <v>175</v>
      </c>
      <c r="C34" t="s">
        <v>365</v>
      </c>
      <c r="D34" t="s">
        <v>365</v>
      </c>
      <c r="E34" t="s">
        <v>442</v>
      </c>
      <c r="F34" t="s">
        <v>442</v>
      </c>
      <c r="G34" t="s">
        <v>442</v>
      </c>
      <c r="H34" t="s">
        <v>442</v>
      </c>
      <c r="I34" t="s">
        <v>216</v>
      </c>
      <c r="J34" t="s">
        <v>442</v>
      </c>
      <c r="K34" t="s">
        <v>442</v>
      </c>
      <c r="L34" t="s">
        <v>442</v>
      </c>
      <c r="M34" t="s">
        <v>442</v>
      </c>
      <c r="N34" t="s">
        <v>442</v>
      </c>
    </row>
    <row r="35">
      <c r="A35" t="s">
        <v>382</v>
      </c>
      <c r="B35" t="s">
        <v>176</v>
      </c>
      <c r="C35" t="s">
        <v>444</v>
      </c>
      <c r="D35" t="s">
        <v>445</v>
      </c>
      <c r="E35" t="s">
        <v>442</v>
      </c>
      <c r="F35" t="s">
        <v>442</v>
      </c>
      <c r="G35" t="s">
        <v>442</v>
      </c>
      <c r="H35" t="s">
        <v>216</v>
      </c>
      <c r="I35" t="s">
        <v>216</v>
      </c>
      <c r="J35" t="s">
        <v>442</v>
      </c>
      <c r="K35" t="s">
        <v>216</v>
      </c>
      <c r="L35" t="s">
        <v>442</v>
      </c>
      <c r="M35" t="s">
        <v>442</v>
      </c>
      <c r="N35" t="s">
        <v>442</v>
      </c>
    </row>
    <row r="36">
      <c r="A36" t="s">
        <v>382</v>
      </c>
      <c r="B36" t="s">
        <v>177</v>
      </c>
      <c r="C36" t="s">
        <v>335</v>
      </c>
      <c r="D36" t="s">
        <v>446</v>
      </c>
      <c r="E36" t="s">
        <v>216</v>
      </c>
      <c r="F36" t="s">
        <v>442</v>
      </c>
      <c r="G36" t="s">
        <v>216</v>
      </c>
      <c r="H36" t="s">
        <v>447</v>
      </c>
      <c r="I36" t="s">
        <v>365</v>
      </c>
      <c r="J36" t="s">
        <v>442</v>
      </c>
      <c r="K36" t="s">
        <v>365</v>
      </c>
      <c r="L36" t="s">
        <v>365</v>
      </c>
      <c r="M36" t="s">
        <v>365</v>
      </c>
      <c r="N36" t="s">
        <v>442</v>
      </c>
    </row>
    <row r="37">
      <c r="A37" t="s">
        <v>382</v>
      </c>
      <c r="B37" t="s">
        <v>178</v>
      </c>
      <c r="C37" t="s">
        <v>448</v>
      </c>
      <c r="D37" t="s">
        <v>449</v>
      </c>
      <c r="E37" t="s">
        <v>445</v>
      </c>
      <c r="F37" t="s">
        <v>442</v>
      </c>
      <c r="G37" t="s">
        <v>447</v>
      </c>
      <c r="H37" t="s">
        <v>450</v>
      </c>
      <c r="I37" t="s">
        <v>451</v>
      </c>
      <c r="J37" t="s">
        <v>442</v>
      </c>
      <c r="K37" t="s">
        <v>447</v>
      </c>
      <c r="L37" t="s">
        <v>445</v>
      </c>
      <c r="M37" t="s">
        <v>451</v>
      </c>
      <c r="N37" t="s">
        <v>442</v>
      </c>
    </row>
    <row r="38">
      <c r="A38" t="s">
        <v>382</v>
      </c>
      <c r="B38" t="s">
        <v>179</v>
      </c>
      <c r="C38" t="s">
        <v>452</v>
      </c>
      <c r="D38" t="s">
        <v>453</v>
      </c>
      <c r="E38" t="s">
        <v>328</v>
      </c>
      <c r="F38" t="s">
        <v>442</v>
      </c>
      <c r="G38" t="s">
        <v>451</v>
      </c>
      <c r="H38" t="s">
        <v>346</v>
      </c>
      <c r="I38" t="s">
        <v>328</v>
      </c>
      <c r="J38" t="s">
        <v>442</v>
      </c>
      <c r="K38" t="s">
        <v>445</v>
      </c>
      <c r="L38" t="s">
        <v>446</v>
      </c>
      <c r="M38" t="s">
        <v>446</v>
      </c>
      <c r="N38" t="s">
        <v>442</v>
      </c>
    </row>
    <row r="39">
      <c r="A39" t="s">
        <v>382</v>
      </c>
      <c r="B39" t="s">
        <v>180</v>
      </c>
      <c r="C39" t="s">
        <v>646</v>
      </c>
      <c r="D39" t="s">
        <v>647</v>
      </c>
      <c r="E39" t="s">
        <v>335</v>
      </c>
      <c r="F39" t="s">
        <v>442</v>
      </c>
      <c r="G39" t="s">
        <v>450</v>
      </c>
      <c r="H39" t="s">
        <v>456</v>
      </c>
      <c r="I39" t="s">
        <v>449</v>
      </c>
      <c r="J39" t="s">
        <v>442</v>
      </c>
      <c r="K39" t="s">
        <v>446</v>
      </c>
      <c r="L39" t="s">
        <v>457</v>
      </c>
      <c r="M39" t="s">
        <v>551</v>
      </c>
      <c r="N39" t="s">
        <v>442</v>
      </c>
    </row>
    <row r="40">
      <c r="A40" t="s">
        <v>382</v>
      </c>
      <c r="B40" t="s">
        <v>181</v>
      </c>
      <c r="C40" t="s">
        <v>648</v>
      </c>
      <c r="D40" t="s">
        <v>649</v>
      </c>
      <c r="E40" t="s">
        <v>562</v>
      </c>
      <c r="F40" t="s">
        <v>442</v>
      </c>
      <c r="G40" t="s">
        <v>446</v>
      </c>
      <c r="H40" t="s">
        <v>461</v>
      </c>
      <c r="I40" t="s">
        <v>594</v>
      </c>
      <c r="J40" t="s">
        <v>442</v>
      </c>
      <c r="K40" t="s">
        <v>555</v>
      </c>
      <c r="L40" t="s">
        <v>463</v>
      </c>
      <c r="M40" t="s">
        <v>448</v>
      </c>
      <c r="N40" t="s">
        <v>442</v>
      </c>
    </row>
    <row r="41">
      <c r="A41" t="s">
        <v>382</v>
      </c>
      <c r="B41" t="s">
        <v>182</v>
      </c>
      <c r="C41" t="s">
        <v>650</v>
      </c>
      <c r="D41" t="s">
        <v>651</v>
      </c>
      <c r="E41" t="s">
        <v>652</v>
      </c>
      <c r="F41" t="s">
        <v>442</v>
      </c>
      <c r="G41" t="s">
        <v>535</v>
      </c>
      <c r="H41" t="s">
        <v>653</v>
      </c>
      <c r="I41" t="s">
        <v>654</v>
      </c>
      <c r="J41" t="s">
        <v>442</v>
      </c>
      <c r="K41" t="s">
        <v>623</v>
      </c>
      <c r="L41" t="s">
        <v>477</v>
      </c>
      <c r="M41" t="s">
        <v>655</v>
      </c>
      <c r="N41" t="s">
        <v>442</v>
      </c>
    </row>
    <row r="42">
      <c r="A42" t="s">
        <v>382</v>
      </c>
      <c r="B42" t="s">
        <v>183</v>
      </c>
      <c r="C42" t="s">
        <v>656</v>
      </c>
      <c r="D42" t="s">
        <v>657</v>
      </c>
      <c r="E42" t="s">
        <v>658</v>
      </c>
      <c r="F42" t="s">
        <v>442</v>
      </c>
      <c r="G42" t="s">
        <v>562</v>
      </c>
      <c r="H42" t="s">
        <v>659</v>
      </c>
      <c r="I42" t="s">
        <v>660</v>
      </c>
      <c r="J42" t="s">
        <v>442</v>
      </c>
      <c r="K42" t="s">
        <v>661</v>
      </c>
      <c r="L42" t="s">
        <v>662</v>
      </c>
      <c r="M42" t="s">
        <v>663</v>
      </c>
      <c r="N42" t="s">
        <v>442</v>
      </c>
    </row>
    <row r="43">
      <c r="A43" t="s">
        <v>382</v>
      </c>
      <c r="B43" t="s">
        <v>184</v>
      </c>
      <c r="C43" t="s">
        <v>664</v>
      </c>
      <c r="D43" t="s">
        <v>665</v>
      </c>
      <c r="E43" t="s">
        <v>666</v>
      </c>
      <c r="F43" t="s">
        <v>442</v>
      </c>
      <c r="G43" t="s">
        <v>667</v>
      </c>
      <c r="H43" t="s">
        <v>668</v>
      </c>
      <c r="I43" t="s">
        <v>669</v>
      </c>
      <c r="J43" t="s">
        <v>442</v>
      </c>
      <c r="K43" t="s">
        <v>670</v>
      </c>
      <c r="L43" t="s">
        <v>659</v>
      </c>
      <c r="M43" t="s">
        <v>668</v>
      </c>
      <c r="N43" t="s">
        <v>442</v>
      </c>
    </row>
    <row r="44">
      <c r="A44" t="s">
        <v>382</v>
      </c>
      <c r="B44" t="s">
        <v>185</v>
      </c>
      <c r="C44" t="s">
        <v>671</v>
      </c>
      <c r="D44" t="s">
        <v>672</v>
      </c>
      <c r="E44" t="s">
        <v>673</v>
      </c>
      <c r="F44" t="s">
        <v>442</v>
      </c>
      <c r="G44" t="s">
        <v>461</v>
      </c>
      <c r="H44" t="s">
        <v>674</v>
      </c>
      <c r="I44" t="s">
        <v>675</v>
      </c>
      <c r="J44" t="s">
        <v>442</v>
      </c>
      <c r="K44" t="s">
        <v>676</v>
      </c>
      <c r="L44" t="s">
        <v>677</v>
      </c>
      <c r="M44" t="s">
        <v>678</v>
      </c>
      <c r="N44" t="s">
        <v>442</v>
      </c>
    </row>
    <row r="45">
      <c r="A45" t="s">
        <v>382</v>
      </c>
      <c r="B45" t="s">
        <v>186</v>
      </c>
      <c r="C45" t="s">
        <v>679</v>
      </c>
      <c r="D45" t="s">
        <v>680</v>
      </c>
      <c r="E45" t="s">
        <v>681</v>
      </c>
      <c r="F45" t="s">
        <v>442</v>
      </c>
      <c r="G45" t="s">
        <v>682</v>
      </c>
      <c r="H45" t="s">
        <v>683</v>
      </c>
      <c r="I45" t="s">
        <v>684</v>
      </c>
      <c r="J45" t="s">
        <v>442</v>
      </c>
      <c r="K45" t="s">
        <v>685</v>
      </c>
      <c r="L45" t="s">
        <v>686</v>
      </c>
      <c r="M45" t="s">
        <v>559</v>
      </c>
      <c r="N45" t="s">
        <v>442</v>
      </c>
    </row>
    <row r="46">
      <c r="A46" t="s">
        <v>382</v>
      </c>
      <c r="B46" t="s">
        <v>187</v>
      </c>
      <c r="C46" t="s">
        <v>687</v>
      </c>
      <c r="D46" t="s">
        <v>688</v>
      </c>
      <c r="E46" t="s">
        <v>689</v>
      </c>
      <c r="F46" t="s">
        <v>442</v>
      </c>
      <c r="G46" t="s">
        <v>690</v>
      </c>
      <c r="H46" t="s">
        <v>691</v>
      </c>
      <c r="I46" t="s">
        <v>692</v>
      </c>
      <c r="J46" t="s">
        <v>442</v>
      </c>
      <c r="K46" t="s">
        <v>693</v>
      </c>
      <c r="L46" t="s">
        <v>694</v>
      </c>
      <c r="M46" t="s">
        <v>695</v>
      </c>
      <c r="N46" t="s">
        <v>442</v>
      </c>
    </row>
    <row r="47">
      <c r="A47" t="s">
        <v>382</v>
      </c>
      <c r="B47" t="s">
        <v>188</v>
      </c>
      <c r="C47" t="s">
        <v>696</v>
      </c>
      <c r="D47" t="s">
        <v>510</v>
      </c>
      <c r="E47" t="s">
        <v>697</v>
      </c>
      <c r="F47" t="s">
        <v>442</v>
      </c>
      <c r="G47" t="s">
        <v>698</v>
      </c>
      <c r="H47" t="s">
        <v>699</v>
      </c>
      <c r="I47" t="s">
        <v>700</v>
      </c>
      <c r="J47" t="s">
        <v>442</v>
      </c>
      <c r="K47" t="s">
        <v>701</v>
      </c>
      <c r="L47" t="s">
        <v>702</v>
      </c>
      <c r="M47" t="s">
        <v>703</v>
      </c>
      <c r="N47" t="s">
        <v>442</v>
      </c>
    </row>
    <row r="48">
      <c r="A48" t="s">
        <v>382</v>
      </c>
      <c r="B48" t="s">
        <v>189</v>
      </c>
      <c r="C48" t="s">
        <v>704</v>
      </c>
      <c r="D48" t="s">
        <v>498</v>
      </c>
      <c r="E48" t="s">
        <v>705</v>
      </c>
      <c r="F48" t="s">
        <v>442</v>
      </c>
      <c r="G48" t="s">
        <v>706</v>
      </c>
      <c r="H48" t="s">
        <v>707</v>
      </c>
      <c r="I48" t="s">
        <v>708</v>
      </c>
      <c r="J48" t="s">
        <v>442</v>
      </c>
      <c r="K48" t="s">
        <v>709</v>
      </c>
      <c r="L48" t="s">
        <v>710</v>
      </c>
      <c r="M48" t="s">
        <v>711</v>
      </c>
      <c r="N48" t="s">
        <v>442</v>
      </c>
    </row>
    <row r="49">
      <c r="A49" t="s">
        <v>382</v>
      </c>
      <c r="B49" t="s">
        <v>190</v>
      </c>
      <c r="C49" t="s">
        <v>712</v>
      </c>
      <c r="D49" t="s">
        <v>713</v>
      </c>
      <c r="E49" t="s">
        <v>714</v>
      </c>
      <c r="F49" t="s">
        <v>442</v>
      </c>
      <c r="G49" t="s">
        <v>715</v>
      </c>
      <c r="H49" t="s">
        <v>716</v>
      </c>
      <c r="I49" t="s">
        <v>717</v>
      </c>
      <c r="J49" t="s">
        <v>442</v>
      </c>
      <c r="K49" t="s">
        <v>718</v>
      </c>
      <c r="L49" t="s">
        <v>719</v>
      </c>
      <c r="M49" t="s">
        <v>720</v>
      </c>
      <c r="N49" t="s">
        <v>442</v>
      </c>
    </row>
    <row r="50">
      <c r="A50" t="s">
        <v>382</v>
      </c>
      <c r="B50" t="s">
        <v>191</v>
      </c>
      <c r="C50" t="s">
        <v>721</v>
      </c>
      <c r="D50" t="s">
        <v>722</v>
      </c>
      <c r="E50" t="s">
        <v>601</v>
      </c>
      <c r="F50" t="s">
        <v>442</v>
      </c>
      <c r="G50" t="s">
        <v>723</v>
      </c>
      <c r="H50" t="s">
        <v>724</v>
      </c>
      <c r="I50" t="s">
        <v>725</v>
      </c>
      <c r="J50" t="s">
        <v>442</v>
      </c>
      <c r="K50" t="s">
        <v>726</v>
      </c>
      <c r="L50" t="s">
        <v>552</v>
      </c>
      <c r="M50" t="s">
        <v>727</v>
      </c>
      <c r="N50" t="s">
        <v>442</v>
      </c>
    </row>
    <row r="51">
      <c r="A51" t="s">
        <v>382</v>
      </c>
      <c r="B51" t="s">
        <v>192</v>
      </c>
      <c r="C51" t="s">
        <v>728</v>
      </c>
      <c r="D51" t="s">
        <v>729</v>
      </c>
      <c r="E51" t="s">
        <v>730</v>
      </c>
      <c r="F51" t="s">
        <v>442</v>
      </c>
      <c r="G51" t="s">
        <v>454</v>
      </c>
      <c r="H51" t="s">
        <v>731</v>
      </c>
      <c r="I51" t="s">
        <v>732</v>
      </c>
      <c r="J51" t="s">
        <v>442</v>
      </c>
      <c r="K51" t="s">
        <v>733</v>
      </c>
      <c r="L51" t="s">
        <v>734</v>
      </c>
      <c r="M51" t="s">
        <v>735</v>
      </c>
      <c r="N51" t="s">
        <v>442</v>
      </c>
    </row>
    <row r="52">
      <c r="A52" t="s">
        <v>382</v>
      </c>
      <c r="B52" t="s">
        <v>193</v>
      </c>
      <c r="C52" t="s">
        <v>736</v>
      </c>
      <c r="D52" t="s">
        <v>737</v>
      </c>
      <c r="E52" t="s">
        <v>563</v>
      </c>
      <c r="F52" t="s">
        <v>442</v>
      </c>
      <c r="G52" t="s">
        <v>738</v>
      </c>
      <c r="H52" t="s">
        <v>739</v>
      </c>
      <c r="I52" t="s">
        <v>740</v>
      </c>
      <c r="J52" t="s">
        <v>442</v>
      </c>
      <c r="K52" t="s">
        <v>741</v>
      </c>
      <c r="L52" t="s">
        <v>742</v>
      </c>
      <c r="M52" t="s">
        <v>743</v>
      </c>
      <c r="N52" t="s">
        <v>442</v>
      </c>
    </row>
    <row r="53">
      <c r="A53" t="s">
        <v>382</v>
      </c>
      <c r="B53" t="s">
        <v>194</v>
      </c>
      <c r="C53" t="s">
        <v>744</v>
      </c>
      <c r="D53" t="s">
        <v>745</v>
      </c>
      <c r="E53" t="s">
        <v>746</v>
      </c>
      <c r="F53" t="s">
        <v>442</v>
      </c>
      <c r="G53" t="s">
        <v>747</v>
      </c>
      <c r="H53" t="s">
        <v>748</v>
      </c>
      <c r="I53" t="s">
        <v>749</v>
      </c>
      <c r="J53" t="s">
        <v>442</v>
      </c>
      <c r="K53" t="s">
        <v>750</v>
      </c>
      <c r="L53" t="s">
        <v>751</v>
      </c>
      <c r="M53" t="s">
        <v>752</v>
      </c>
      <c r="N53" t="s">
        <v>442</v>
      </c>
    </row>
    <row r="54">
      <c r="A54" t="s">
        <v>382</v>
      </c>
      <c r="B54" t="s">
        <v>195</v>
      </c>
      <c r="C54" t="s">
        <v>753</v>
      </c>
      <c r="D54" t="s">
        <v>754</v>
      </c>
      <c r="E54" t="s">
        <v>755</v>
      </c>
      <c r="F54" t="s">
        <v>442</v>
      </c>
      <c r="G54" t="s">
        <v>756</v>
      </c>
      <c r="H54" t="s">
        <v>757</v>
      </c>
      <c r="I54" t="s">
        <v>758</v>
      </c>
      <c r="J54" t="s">
        <v>442</v>
      </c>
      <c r="K54" t="s">
        <v>759</v>
      </c>
      <c r="L54" t="s">
        <v>760</v>
      </c>
      <c r="M54" t="s">
        <v>761</v>
      </c>
      <c r="N54" t="s">
        <v>442</v>
      </c>
    </row>
    <row r="55">
      <c r="A55" t="s">
        <v>382</v>
      </c>
      <c r="B55" t="s">
        <v>196</v>
      </c>
      <c r="C55" t="s">
        <v>762</v>
      </c>
      <c r="D55" t="s">
        <v>763</v>
      </c>
      <c r="E55" t="s">
        <v>764</v>
      </c>
      <c r="F55" t="s">
        <v>442</v>
      </c>
      <c r="G55" t="s">
        <v>765</v>
      </c>
      <c r="H55" t="s">
        <v>766</v>
      </c>
      <c r="I55" t="s">
        <v>767</v>
      </c>
      <c r="J55" t="s">
        <v>442</v>
      </c>
      <c r="K55" t="s">
        <v>768</v>
      </c>
      <c r="L55" t="s">
        <v>769</v>
      </c>
      <c r="M55" t="s">
        <v>770</v>
      </c>
      <c r="N55" t="s">
        <v>442</v>
      </c>
    </row>
    <row r="56">
      <c r="A56" t="s">
        <v>382</v>
      </c>
      <c r="B56" t="s">
        <v>197</v>
      </c>
      <c r="C56" t="s">
        <v>771</v>
      </c>
      <c r="D56" t="s">
        <v>772</v>
      </c>
      <c r="E56" t="s">
        <v>773</v>
      </c>
      <c r="F56" t="s">
        <v>442</v>
      </c>
      <c r="G56" t="s">
        <v>709</v>
      </c>
      <c r="H56" t="s">
        <v>774</v>
      </c>
      <c r="I56" t="s">
        <v>775</v>
      </c>
      <c r="J56" t="s">
        <v>442</v>
      </c>
      <c r="K56" t="s">
        <v>776</v>
      </c>
      <c r="L56" t="s">
        <v>777</v>
      </c>
      <c r="M56" t="s">
        <v>778</v>
      </c>
      <c r="N56" t="s">
        <v>442</v>
      </c>
    </row>
    <row r="57">
      <c r="A57" t="s">
        <v>382</v>
      </c>
      <c r="B57" t="s">
        <v>198</v>
      </c>
      <c r="C57" t="s">
        <v>779</v>
      </c>
      <c r="D57" t="s">
        <v>780</v>
      </c>
      <c r="E57" t="s">
        <v>781</v>
      </c>
      <c r="F57" t="s">
        <v>442</v>
      </c>
      <c r="G57" t="s">
        <v>782</v>
      </c>
      <c r="H57" t="s">
        <v>783</v>
      </c>
      <c r="I57" t="s">
        <v>784</v>
      </c>
      <c r="J57" t="s">
        <v>442</v>
      </c>
      <c r="K57" t="s">
        <v>785</v>
      </c>
      <c r="L57" t="s">
        <v>786</v>
      </c>
      <c r="M57" t="s">
        <v>787</v>
      </c>
      <c r="N57" t="s">
        <v>442</v>
      </c>
    </row>
    <row r="58">
      <c r="A58" t="s">
        <v>382</v>
      </c>
      <c r="B58" t="s">
        <v>199</v>
      </c>
      <c r="C58" t="s">
        <v>788</v>
      </c>
      <c r="D58" t="s">
        <v>789</v>
      </c>
      <c r="E58" t="s">
        <v>790</v>
      </c>
      <c r="F58" t="s">
        <v>442</v>
      </c>
      <c r="G58" t="s">
        <v>791</v>
      </c>
      <c r="H58" t="s">
        <v>792</v>
      </c>
      <c r="I58" t="s">
        <v>793</v>
      </c>
      <c r="J58" t="s">
        <v>442</v>
      </c>
      <c r="K58" t="s">
        <v>717</v>
      </c>
      <c r="L58" t="s">
        <v>794</v>
      </c>
      <c r="M58" t="s">
        <v>795</v>
      </c>
      <c r="N58" t="s">
        <v>442</v>
      </c>
    </row>
    <row r="59">
      <c r="A59" t="s">
        <v>382</v>
      </c>
      <c r="B59" t="s">
        <v>200</v>
      </c>
      <c r="C59" t="s">
        <v>796</v>
      </c>
      <c r="D59" t="s">
        <v>797</v>
      </c>
      <c r="E59" t="s">
        <v>798</v>
      </c>
      <c r="F59" t="s">
        <v>442</v>
      </c>
      <c r="G59" t="s">
        <v>484</v>
      </c>
      <c r="H59" t="s">
        <v>758</v>
      </c>
      <c r="I59" t="s">
        <v>799</v>
      </c>
      <c r="J59" t="s">
        <v>442</v>
      </c>
      <c r="K59" t="s">
        <v>800</v>
      </c>
      <c r="L59" t="s">
        <v>801</v>
      </c>
      <c r="M59" t="s">
        <v>802</v>
      </c>
      <c r="N59" t="s">
        <v>442</v>
      </c>
    </row>
    <row r="60">
      <c r="A60" t="s">
        <v>383</v>
      </c>
      <c r="B60" t="s">
        <v>175</v>
      </c>
      <c r="C60" t="s">
        <v>442</v>
      </c>
      <c r="D60" t="s">
        <v>442</v>
      </c>
      <c r="E60" t="s">
        <v>442</v>
      </c>
      <c r="F60" t="s">
        <v>442</v>
      </c>
      <c r="G60" t="s">
        <v>442</v>
      </c>
      <c r="H60" t="s">
        <v>442</v>
      </c>
      <c r="I60" t="s">
        <v>442</v>
      </c>
      <c r="J60" t="s">
        <v>442</v>
      </c>
      <c r="K60" t="s">
        <v>442</v>
      </c>
      <c r="L60" t="s">
        <v>442</v>
      </c>
      <c r="M60" t="s">
        <v>442</v>
      </c>
      <c r="N60" t="s">
        <v>442</v>
      </c>
    </row>
    <row r="61">
      <c r="A61" t="s">
        <v>383</v>
      </c>
      <c r="B61" t="s">
        <v>176</v>
      </c>
      <c r="C61" t="s">
        <v>442</v>
      </c>
      <c r="D61" t="s">
        <v>442</v>
      </c>
      <c r="E61" t="s">
        <v>442</v>
      </c>
      <c r="F61" t="s">
        <v>442</v>
      </c>
      <c r="G61" t="s">
        <v>442</v>
      </c>
      <c r="H61" t="s">
        <v>442</v>
      </c>
      <c r="I61" t="s">
        <v>442</v>
      </c>
      <c r="J61" t="s">
        <v>442</v>
      </c>
      <c r="K61" t="s">
        <v>442</v>
      </c>
      <c r="L61" t="s">
        <v>442</v>
      </c>
      <c r="M61" t="s">
        <v>442</v>
      </c>
      <c r="N61" t="s">
        <v>442</v>
      </c>
    </row>
    <row r="62">
      <c r="A62" t="s">
        <v>383</v>
      </c>
      <c r="B62" t="s">
        <v>177</v>
      </c>
      <c r="C62" t="s">
        <v>442</v>
      </c>
      <c r="D62" t="s">
        <v>442</v>
      </c>
      <c r="E62" t="s">
        <v>442</v>
      </c>
      <c r="F62" t="s">
        <v>442</v>
      </c>
      <c r="G62" t="s">
        <v>442</v>
      </c>
      <c r="H62" t="s">
        <v>442</v>
      </c>
      <c r="I62" t="s">
        <v>442</v>
      </c>
      <c r="J62" t="s">
        <v>442</v>
      </c>
      <c r="K62" t="s">
        <v>442</v>
      </c>
      <c r="L62" t="s">
        <v>442</v>
      </c>
      <c r="M62" t="s">
        <v>442</v>
      </c>
      <c r="N62" t="s">
        <v>442</v>
      </c>
    </row>
    <row r="63">
      <c r="A63" t="s">
        <v>383</v>
      </c>
      <c r="B63" t="s">
        <v>178</v>
      </c>
      <c r="C63" t="s">
        <v>442</v>
      </c>
      <c r="D63" t="s">
        <v>442</v>
      </c>
      <c r="E63" t="s">
        <v>442</v>
      </c>
      <c r="F63" t="s">
        <v>442</v>
      </c>
      <c r="G63" t="s">
        <v>442</v>
      </c>
      <c r="H63" t="s">
        <v>442</v>
      </c>
      <c r="I63" t="s">
        <v>442</v>
      </c>
      <c r="J63" t="s">
        <v>442</v>
      </c>
      <c r="K63" t="s">
        <v>442</v>
      </c>
      <c r="L63" t="s">
        <v>442</v>
      </c>
      <c r="M63" t="s">
        <v>442</v>
      </c>
      <c r="N63" t="s">
        <v>442</v>
      </c>
    </row>
    <row r="64">
      <c r="A64" t="s">
        <v>383</v>
      </c>
      <c r="B64" t="s">
        <v>179</v>
      </c>
      <c r="C64" t="s">
        <v>216</v>
      </c>
      <c r="D64" t="s">
        <v>216</v>
      </c>
      <c r="E64" t="s">
        <v>442</v>
      </c>
      <c r="F64" t="s">
        <v>442</v>
      </c>
      <c r="G64" t="s">
        <v>442</v>
      </c>
      <c r="H64" t="s">
        <v>442</v>
      </c>
      <c r="I64" t="s">
        <v>442</v>
      </c>
      <c r="J64" t="s">
        <v>442</v>
      </c>
      <c r="K64" t="s">
        <v>442</v>
      </c>
      <c r="L64" t="s">
        <v>442</v>
      </c>
      <c r="M64" t="s">
        <v>442</v>
      </c>
      <c r="N64" t="s">
        <v>442</v>
      </c>
    </row>
    <row r="65">
      <c r="A65" t="s">
        <v>383</v>
      </c>
      <c r="B65" t="s">
        <v>180</v>
      </c>
      <c r="C65" t="s">
        <v>327</v>
      </c>
      <c r="D65" t="s">
        <v>447</v>
      </c>
      <c r="E65" t="s">
        <v>442</v>
      </c>
      <c r="F65" t="s">
        <v>442</v>
      </c>
      <c r="G65" t="s">
        <v>442</v>
      </c>
      <c r="H65" t="s">
        <v>442</v>
      </c>
      <c r="I65" t="s">
        <v>216</v>
      </c>
      <c r="J65" t="s">
        <v>442</v>
      </c>
      <c r="K65" t="s">
        <v>216</v>
      </c>
      <c r="L65" t="s">
        <v>442</v>
      </c>
      <c r="M65" t="s">
        <v>451</v>
      </c>
      <c r="N65" t="s">
        <v>442</v>
      </c>
    </row>
    <row r="66">
      <c r="A66" t="s">
        <v>383</v>
      </c>
      <c r="B66" t="s">
        <v>181</v>
      </c>
      <c r="C66" t="s">
        <v>803</v>
      </c>
      <c r="D66" t="s">
        <v>804</v>
      </c>
      <c r="E66" t="s">
        <v>216</v>
      </c>
      <c r="F66" t="s">
        <v>442</v>
      </c>
      <c r="G66" t="s">
        <v>216</v>
      </c>
      <c r="H66" t="s">
        <v>216</v>
      </c>
      <c r="I66" t="s">
        <v>365</v>
      </c>
      <c r="J66" t="s">
        <v>442</v>
      </c>
      <c r="K66" t="s">
        <v>365</v>
      </c>
      <c r="L66" t="s">
        <v>442</v>
      </c>
      <c r="M66" t="s">
        <v>450</v>
      </c>
      <c r="N66" t="s">
        <v>442</v>
      </c>
    </row>
    <row r="67">
      <c r="A67" t="s">
        <v>383</v>
      </c>
      <c r="B67" t="s">
        <v>182</v>
      </c>
      <c r="C67" t="s">
        <v>805</v>
      </c>
      <c r="D67" t="s">
        <v>806</v>
      </c>
      <c r="E67" t="s">
        <v>447</v>
      </c>
      <c r="F67" t="s">
        <v>216</v>
      </c>
      <c r="G67" t="s">
        <v>365</v>
      </c>
      <c r="H67" t="s">
        <v>447</v>
      </c>
      <c r="I67" t="s">
        <v>450</v>
      </c>
      <c r="J67" t="s">
        <v>442</v>
      </c>
      <c r="K67" t="s">
        <v>451</v>
      </c>
      <c r="L67" t="s">
        <v>447</v>
      </c>
      <c r="M67" t="s">
        <v>346</v>
      </c>
      <c r="N67" t="s">
        <v>442</v>
      </c>
    </row>
    <row r="68">
      <c r="A68" t="s">
        <v>383</v>
      </c>
      <c r="B68" t="s">
        <v>183</v>
      </c>
      <c r="C68" t="s">
        <v>807</v>
      </c>
      <c r="D68" t="s">
        <v>808</v>
      </c>
      <c r="E68" t="s">
        <v>446</v>
      </c>
      <c r="F68" t="s">
        <v>216</v>
      </c>
      <c r="G68" t="s">
        <v>451</v>
      </c>
      <c r="H68" t="s">
        <v>809</v>
      </c>
      <c r="I68" t="s">
        <v>636</v>
      </c>
      <c r="J68" t="s">
        <v>442</v>
      </c>
      <c r="K68" t="s">
        <v>445</v>
      </c>
      <c r="L68" t="s">
        <v>810</v>
      </c>
      <c r="M68" t="s">
        <v>811</v>
      </c>
      <c r="N68" t="s">
        <v>442</v>
      </c>
    </row>
    <row r="69">
      <c r="A69" t="s">
        <v>383</v>
      </c>
      <c r="B69" t="s">
        <v>184</v>
      </c>
      <c r="C69" t="s">
        <v>812</v>
      </c>
      <c r="D69" t="s">
        <v>813</v>
      </c>
      <c r="E69" t="s">
        <v>814</v>
      </c>
      <c r="F69" t="s">
        <v>365</v>
      </c>
      <c r="G69" t="s">
        <v>551</v>
      </c>
      <c r="H69" t="s">
        <v>815</v>
      </c>
      <c r="I69" t="s">
        <v>816</v>
      </c>
      <c r="J69" t="s">
        <v>447</v>
      </c>
      <c r="K69" t="s">
        <v>817</v>
      </c>
      <c r="L69" t="s">
        <v>682</v>
      </c>
      <c r="M69" t="s">
        <v>818</v>
      </c>
      <c r="N69" t="s">
        <v>365</v>
      </c>
    </row>
    <row r="70">
      <c r="A70" t="s">
        <v>383</v>
      </c>
      <c r="B70" t="s">
        <v>185</v>
      </c>
      <c r="C70" t="s">
        <v>819</v>
      </c>
      <c r="D70" t="s">
        <v>820</v>
      </c>
      <c r="E70" t="s">
        <v>482</v>
      </c>
      <c r="F70" t="s">
        <v>327</v>
      </c>
      <c r="G70" t="s">
        <v>464</v>
      </c>
      <c r="H70" t="s">
        <v>821</v>
      </c>
      <c r="I70" t="s">
        <v>822</v>
      </c>
      <c r="J70" t="s">
        <v>444</v>
      </c>
      <c r="K70" t="s">
        <v>461</v>
      </c>
      <c r="L70" t="s">
        <v>823</v>
      </c>
      <c r="M70" t="s">
        <v>824</v>
      </c>
      <c r="N70" t="s">
        <v>445</v>
      </c>
    </row>
    <row r="71">
      <c r="A71" t="s">
        <v>383</v>
      </c>
      <c r="B71" t="s">
        <v>186</v>
      </c>
      <c r="C71" t="s">
        <v>825</v>
      </c>
      <c r="D71" t="s">
        <v>826</v>
      </c>
      <c r="E71" t="s">
        <v>827</v>
      </c>
      <c r="F71" t="s">
        <v>328</v>
      </c>
      <c r="G71" t="s">
        <v>828</v>
      </c>
      <c r="H71" t="s">
        <v>829</v>
      </c>
      <c r="I71" t="s">
        <v>830</v>
      </c>
      <c r="J71" t="s">
        <v>328</v>
      </c>
      <c r="K71" t="s">
        <v>831</v>
      </c>
      <c r="L71" t="s">
        <v>832</v>
      </c>
      <c r="M71" t="s">
        <v>833</v>
      </c>
      <c r="N71" t="s">
        <v>450</v>
      </c>
    </row>
    <row r="72">
      <c r="A72" t="s">
        <v>383</v>
      </c>
      <c r="B72" t="s">
        <v>187</v>
      </c>
      <c r="C72" t="s">
        <v>834</v>
      </c>
      <c r="D72" t="s">
        <v>835</v>
      </c>
      <c r="E72" t="s">
        <v>705</v>
      </c>
      <c r="F72" t="s">
        <v>446</v>
      </c>
      <c r="G72" t="s">
        <v>690</v>
      </c>
      <c r="H72" t="s">
        <v>836</v>
      </c>
      <c r="I72" t="s">
        <v>837</v>
      </c>
      <c r="J72" t="s">
        <v>511</v>
      </c>
      <c r="K72" t="s">
        <v>838</v>
      </c>
      <c r="L72" t="s">
        <v>839</v>
      </c>
      <c r="M72" t="s">
        <v>840</v>
      </c>
      <c r="N72" t="s">
        <v>511</v>
      </c>
    </row>
    <row r="73">
      <c r="A73" t="s">
        <v>383</v>
      </c>
      <c r="B73" t="s">
        <v>188</v>
      </c>
      <c r="C73" t="s">
        <v>841</v>
      </c>
      <c r="D73" t="s">
        <v>842</v>
      </c>
      <c r="E73" t="s">
        <v>843</v>
      </c>
      <c r="F73" t="s">
        <v>518</v>
      </c>
      <c r="G73" t="s">
        <v>676</v>
      </c>
      <c r="H73" t="s">
        <v>844</v>
      </c>
      <c r="I73" t="s">
        <v>845</v>
      </c>
      <c r="J73" t="s">
        <v>522</v>
      </c>
      <c r="K73" t="s">
        <v>846</v>
      </c>
      <c r="L73" t="s">
        <v>847</v>
      </c>
      <c r="M73" t="s">
        <v>848</v>
      </c>
      <c r="N73" t="s">
        <v>446</v>
      </c>
    </row>
    <row r="74">
      <c r="A74" t="s">
        <v>383</v>
      </c>
      <c r="B74" t="s">
        <v>189</v>
      </c>
      <c r="C74" t="s">
        <v>849</v>
      </c>
      <c r="D74" t="s">
        <v>850</v>
      </c>
      <c r="E74" t="s">
        <v>851</v>
      </c>
      <c r="F74" t="s">
        <v>335</v>
      </c>
      <c r="G74" t="s">
        <v>852</v>
      </c>
      <c r="H74" t="s">
        <v>853</v>
      </c>
      <c r="I74" t="s">
        <v>854</v>
      </c>
      <c r="J74" t="s">
        <v>335</v>
      </c>
      <c r="K74" t="s">
        <v>855</v>
      </c>
      <c r="L74" t="s">
        <v>856</v>
      </c>
      <c r="M74" t="s">
        <v>857</v>
      </c>
      <c r="N74" t="s">
        <v>535</v>
      </c>
    </row>
    <row r="75">
      <c r="A75" t="s">
        <v>383</v>
      </c>
      <c r="B75" t="s">
        <v>190</v>
      </c>
      <c r="C75" t="s">
        <v>858</v>
      </c>
      <c r="D75" t="s">
        <v>859</v>
      </c>
      <c r="E75" t="s">
        <v>860</v>
      </c>
      <c r="F75" t="s">
        <v>338</v>
      </c>
      <c r="G75" t="s">
        <v>715</v>
      </c>
      <c r="H75" t="s">
        <v>861</v>
      </c>
      <c r="I75" t="s">
        <v>862</v>
      </c>
      <c r="J75" t="s">
        <v>449</v>
      </c>
      <c r="K75" t="s">
        <v>807</v>
      </c>
      <c r="L75" t="s">
        <v>863</v>
      </c>
      <c r="M75" t="s">
        <v>864</v>
      </c>
      <c r="N75" t="s">
        <v>335</v>
      </c>
    </row>
    <row r="76">
      <c r="A76" t="s">
        <v>383</v>
      </c>
      <c r="B76" t="s">
        <v>191</v>
      </c>
      <c r="C76" t="s">
        <v>865</v>
      </c>
      <c r="D76" t="s">
        <v>866</v>
      </c>
      <c r="E76" t="s">
        <v>867</v>
      </c>
      <c r="F76" t="s">
        <v>449</v>
      </c>
      <c r="G76" t="s">
        <v>868</v>
      </c>
      <c r="H76" t="s">
        <v>869</v>
      </c>
      <c r="I76" t="s">
        <v>870</v>
      </c>
      <c r="J76" t="s">
        <v>551</v>
      </c>
      <c r="K76" t="s">
        <v>871</v>
      </c>
      <c r="L76" t="s">
        <v>872</v>
      </c>
      <c r="M76" t="s">
        <v>873</v>
      </c>
      <c r="N76" t="s">
        <v>555</v>
      </c>
    </row>
    <row r="77">
      <c r="A77" t="s">
        <v>383</v>
      </c>
      <c r="B77" t="s">
        <v>192</v>
      </c>
      <c r="C77" t="s">
        <v>874</v>
      </c>
      <c r="D77" t="s">
        <v>875</v>
      </c>
      <c r="E77" t="s">
        <v>876</v>
      </c>
      <c r="F77" t="s">
        <v>551</v>
      </c>
      <c r="G77" t="s">
        <v>877</v>
      </c>
      <c r="H77" t="s">
        <v>878</v>
      </c>
      <c r="I77" t="s">
        <v>879</v>
      </c>
      <c r="J77" t="s">
        <v>562</v>
      </c>
      <c r="K77" t="s">
        <v>880</v>
      </c>
      <c r="L77" t="s">
        <v>507</v>
      </c>
      <c r="M77" t="s">
        <v>881</v>
      </c>
      <c r="N77" t="s">
        <v>566</v>
      </c>
    </row>
    <row r="78">
      <c r="A78" t="s">
        <v>383</v>
      </c>
      <c r="B78" t="s">
        <v>193</v>
      </c>
      <c r="C78" t="s">
        <v>882</v>
      </c>
      <c r="D78" t="s">
        <v>883</v>
      </c>
      <c r="E78" t="s">
        <v>884</v>
      </c>
      <c r="F78" t="s">
        <v>570</v>
      </c>
      <c r="G78" t="s">
        <v>675</v>
      </c>
      <c r="H78" t="s">
        <v>885</v>
      </c>
      <c r="I78" t="s">
        <v>886</v>
      </c>
      <c r="J78" t="s">
        <v>574</v>
      </c>
      <c r="K78" t="s">
        <v>887</v>
      </c>
      <c r="L78" t="s">
        <v>888</v>
      </c>
      <c r="M78" t="s">
        <v>889</v>
      </c>
      <c r="N78" t="s">
        <v>551</v>
      </c>
    </row>
    <row r="79">
      <c r="A79" t="s">
        <v>383</v>
      </c>
      <c r="B79" t="s">
        <v>194</v>
      </c>
      <c r="C79" t="s">
        <v>890</v>
      </c>
      <c r="D79" t="s">
        <v>891</v>
      </c>
      <c r="E79" t="s">
        <v>892</v>
      </c>
      <c r="F79" t="s">
        <v>574</v>
      </c>
      <c r="G79" t="s">
        <v>893</v>
      </c>
      <c r="H79" t="s">
        <v>894</v>
      </c>
      <c r="I79" t="s">
        <v>895</v>
      </c>
      <c r="J79" t="s">
        <v>456</v>
      </c>
      <c r="K79" t="s">
        <v>827</v>
      </c>
      <c r="L79" t="s">
        <v>896</v>
      </c>
      <c r="M79" t="s">
        <v>897</v>
      </c>
      <c r="N79" t="s">
        <v>551</v>
      </c>
    </row>
    <row r="80">
      <c r="A80" t="s">
        <v>383</v>
      </c>
      <c r="B80" t="s">
        <v>195</v>
      </c>
      <c r="C80" t="s">
        <v>898</v>
      </c>
      <c r="D80" t="s">
        <v>899</v>
      </c>
      <c r="E80" t="s">
        <v>900</v>
      </c>
      <c r="F80" t="s">
        <v>590</v>
      </c>
      <c r="G80" t="s">
        <v>818</v>
      </c>
      <c r="H80" t="s">
        <v>901</v>
      </c>
      <c r="I80" t="s">
        <v>902</v>
      </c>
      <c r="J80" t="s">
        <v>594</v>
      </c>
      <c r="K80" t="s">
        <v>903</v>
      </c>
      <c r="L80" t="s">
        <v>904</v>
      </c>
      <c r="M80" t="s">
        <v>905</v>
      </c>
      <c r="N80" t="s">
        <v>562</v>
      </c>
    </row>
    <row r="81">
      <c r="A81" t="s">
        <v>383</v>
      </c>
      <c r="B81" t="s">
        <v>196</v>
      </c>
      <c r="C81" t="s">
        <v>906</v>
      </c>
      <c r="D81" t="s">
        <v>907</v>
      </c>
      <c r="E81" t="s">
        <v>908</v>
      </c>
      <c r="F81" t="s">
        <v>574</v>
      </c>
      <c r="G81" t="s">
        <v>709</v>
      </c>
      <c r="H81" t="s">
        <v>909</v>
      </c>
      <c r="I81" t="s">
        <v>910</v>
      </c>
      <c r="J81" t="s">
        <v>604</v>
      </c>
      <c r="K81" t="s">
        <v>911</v>
      </c>
      <c r="L81" t="s">
        <v>912</v>
      </c>
      <c r="M81" t="s">
        <v>913</v>
      </c>
      <c r="N81" t="s">
        <v>458</v>
      </c>
    </row>
    <row r="82">
      <c r="A82" t="s">
        <v>383</v>
      </c>
      <c r="B82" t="s">
        <v>197</v>
      </c>
      <c r="C82" t="s">
        <v>914</v>
      </c>
      <c r="D82" t="s">
        <v>915</v>
      </c>
      <c r="E82" t="s">
        <v>916</v>
      </c>
      <c r="F82" t="s">
        <v>590</v>
      </c>
      <c r="G82" t="s">
        <v>917</v>
      </c>
      <c r="H82" t="s">
        <v>918</v>
      </c>
      <c r="I82" t="s">
        <v>919</v>
      </c>
      <c r="J82" t="s">
        <v>604</v>
      </c>
      <c r="K82" t="s">
        <v>920</v>
      </c>
      <c r="L82" t="s">
        <v>921</v>
      </c>
      <c r="M82" t="s">
        <v>922</v>
      </c>
      <c r="N82" t="s">
        <v>570</v>
      </c>
    </row>
    <row r="83">
      <c r="A83" t="s">
        <v>383</v>
      </c>
      <c r="B83" t="s">
        <v>198</v>
      </c>
      <c r="C83" t="s">
        <v>923</v>
      </c>
      <c r="D83" t="s">
        <v>924</v>
      </c>
      <c r="E83" t="s">
        <v>925</v>
      </c>
      <c r="F83" t="s">
        <v>474</v>
      </c>
      <c r="G83" t="s">
        <v>926</v>
      </c>
      <c r="H83" t="s">
        <v>927</v>
      </c>
      <c r="I83" t="s">
        <v>928</v>
      </c>
      <c r="J83" t="s">
        <v>623</v>
      </c>
      <c r="K83" t="s">
        <v>929</v>
      </c>
      <c r="L83" t="s">
        <v>930</v>
      </c>
      <c r="M83" t="s">
        <v>931</v>
      </c>
      <c r="N83" t="s">
        <v>570</v>
      </c>
    </row>
    <row r="84">
      <c r="A84" t="s">
        <v>383</v>
      </c>
      <c r="B84" t="s">
        <v>199</v>
      </c>
      <c r="C84" t="s">
        <v>932</v>
      </c>
      <c r="D84" t="s">
        <v>933</v>
      </c>
      <c r="E84" t="s">
        <v>934</v>
      </c>
      <c r="F84" t="s">
        <v>566</v>
      </c>
      <c r="G84" t="s">
        <v>523</v>
      </c>
      <c r="H84" t="s">
        <v>935</v>
      </c>
      <c r="I84" t="s">
        <v>936</v>
      </c>
      <c r="J84" t="s">
        <v>458</v>
      </c>
      <c r="K84" t="s">
        <v>937</v>
      </c>
      <c r="L84" t="s">
        <v>938</v>
      </c>
      <c r="M84" t="s">
        <v>939</v>
      </c>
      <c r="N84" t="s">
        <v>636</v>
      </c>
    </row>
    <row r="85">
      <c r="A85" t="s">
        <v>383</v>
      </c>
      <c r="B85" t="s">
        <v>200</v>
      </c>
      <c r="C85" t="s">
        <v>940</v>
      </c>
      <c r="D85" t="s">
        <v>941</v>
      </c>
      <c r="E85" t="s">
        <v>942</v>
      </c>
      <c r="F85" t="s">
        <v>449</v>
      </c>
      <c r="G85" t="s">
        <v>943</v>
      </c>
      <c r="H85" t="s">
        <v>944</v>
      </c>
      <c r="I85" t="s">
        <v>945</v>
      </c>
      <c r="J85" t="s">
        <v>551</v>
      </c>
      <c r="K85" t="s">
        <v>946</v>
      </c>
      <c r="L85" t="s">
        <v>947</v>
      </c>
      <c r="M85" t="s">
        <v>948</v>
      </c>
      <c r="N85" t="s">
        <v>566</v>
      </c>
    </row>
    <row r="86">
      <c r="A86" s="4" t="s">
        <v>35</v>
      </c>
      <c r="B86" t="s">
        <v>36</v>
      </c>
    </row>
    <row r="87">
      <c r="A87" s="4" t="s">
        <v>113</v>
      </c>
      <c r="B87" t="s">
        <v>114</v>
      </c>
    </row>
    <row r="88">
      <c r="A88" s="4" t="s">
        <v>135</v>
      </c>
      <c r="B88" t="s">
        <v>136</v>
      </c>
    </row>
    <row r="89">
      <c r="A89" s="4" t="s">
        <v>137</v>
      </c>
      <c r="B89" t="s">
        <v>138</v>
      </c>
    </row>
    <row r="90">
      <c r="A90" s="4" t="s">
        <v>139</v>
      </c>
      <c r="B90" t="s">
        <v>140</v>
      </c>
    </row>
    <row r="91">
      <c r="A91" t="s">
        <v>141</v>
      </c>
      <c r="B91" t="s">
        <v>142</v>
      </c>
    </row>
    <row r="92">
      <c r="A92" t="s">
        <v>151</v>
      </c>
      <c r="B92" t="s">
        <v>152</v>
      </c>
    </row>
  </sheetData>
  <pageMargins left="0.7" right="0.7" top="0.75" bottom="0.75" header="0.3" footer="0.3"/>
  <pageSetup paperSize="9" orientation="portrait" horizontalDpi="300" verticalDpi="300" r:id="rId2"/>
  <tableParts count="1">
    <tablePart r:id="rId22"/>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949</v>
      </c>
    </row>
    <row r="2">
      <c r="A2" t="s">
        <v>158</v>
      </c>
    </row>
    <row r="3">
      <c r="A3" t="s">
        <v>159</v>
      </c>
    </row>
    <row r="4">
      <c r="A4" t="s">
        <v>258</v>
      </c>
    </row>
    <row r="5">
      <c r="A5" t="s">
        <v>161</v>
      </c>
    </row>
    <row r="6">
      <c r="A6" s="5" t="s">
        <v>259</v>
      </c>
      <c r="B6" s="5" t="s">
        <v>950</v>
      </c>
      <c r="C6" s="5" t="s">
        <v>951</v>
      </c>
    </row>
    <row r="7">
      <c r="A7" s="28" t="s">
        <v>174</v>
      </c>
      <c r="B7" s="28" t="s">
        <v>952</v>
      </c>
      <c r="C7" s="203" t="s">
        <v>953</v>
      </c>
    </row>
    <row r="8">
      <c r="A8" t="s">
        <v>263</v>
      </c>
      <c r="B8" t="s">
        <v>442</v>
      </c>
      <c r="C8" s="202" t="s">
        <v>442</v>
      </c>
    </row>
    <row r="9">
      <c r="A9" t="s">
        <v>264</v>
      </c>
      <c r="B9" t="s">
        <v>954</v>
      </c>
      <c r="C9" s="202" t="s">
        <v>955</v>
      </c>
    </row>
    <row r="10">
      <c r="A10" t="s">
        <v>265</v>
      </c>
      <c r="B10" t="s">
        <v>956</v>
      </c>
      <c r="C10" s="202" t="s">
        <v>957</v>
      </c>
    </row>
    <row r="11">
      <c r="A11" t="s">
        <v>266</v>
      </c>
      <c r="B11" t="s">
        <v>958</v>
      </c>
      <c r="C11" s="202" t="s">
        <v>959</v>
      </c>
    </row>
    <row r="12">
      <c r="A12" t="s">
        <v>267</v>
      </c>
      <c r="B12" t="s">
        <v>960</v>
      </c>
      <c r="C12" s="202" t="s">
        <v>961</v>
      </c>
    </row>
    <row r="13">
      <c r="A13" t="s">
        <v>268</v>
      </c>
      <c r="B13" t="s">
        <v>962</v>
      </c>
      <c r="C13" s="202" t="s">
        <v>963</v>
      </c>
    </row>
    <row r="14">
      <c r="A14" t="s">
        <v>269</v>
      </c>
      <c r="B14" t="s">
        <v>964</v>
      </c>
      <c r="C14" s="202" t="s">
        <v>965</v>
      </c>
    </row>
    <row r="15">
      <c r="A15" t="s">
        <v>270</v>
      </c>
      <c r="B15" t="s">
        <v>966</v>
      </c>
      <c r="C15" s="202" t="s">
        <v>967</v>
      </c>
    </row>
    <row r="16">
      <c r="A16" t="s">
        <v>246</v>
      </c>
      <c r="B16" t="s">
        <v>447</v>
      </c>
      <c r="C16" s="202" t="s">
        <v>442</v>
      </c>
    </row>
    <row r="17">
      <c r="A17" s="4" t="s">
        <v>35</v>
      </c>
      <c r="B17" t="s">
        <v>36</v>
      </c>
    </row>
    <row r="18">
      <c r="A18" s="4" t="s">
        <v>93</v>
      </c>
      <c r="B18" t="s">
        <v>94</v>
      </c>
    </row>
    <row r="19">
      <c r="A19" s="4" t="s">
        <v>95</v>
      </c>
      <c r="B19" t="s">
        <v>96</v>
      </c>
    </row>
    <row r="20">
      <c r="A20" s="4" t="s">
        <v>113</v>
      </c>
      <c r="B20" t="s">
        <v>114</v>
      </c>
    </row>
    <row r="21">
      <c r="A21" s="4" t="s">
        <v>137</v>
      </c>
      <c r="B21" t="s">
        <v>138</v>
      </c>
    </row>
  </sheetData>
  <pageMargins left="0.7" right="0.7" top="0.75" bottom="0.75" header="0.3" footer="0.3"/>
  <pageSetup paperSize="9" orientation="portrait" horizontalDpi="300" verticalDpi="300" r:id="rId2"/>
  <tableParts count="1">
    <tablePart r:id="rId2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s>
  <sheetData>
    <row r="1">
      <c r="A1" s="1" t="s">
        <v>968</v>
      </c>
    </row>
    <row r="2">
      <c r="A2" t="s">
        <v>308</v>
      </c>
    </row>
    <row r="3">
      <c r="A3" t="s">
        <v>309</v>
      </c>
    </row>
    <row r="4">
      <c r="A4" t="s">
        <v>969</v>
      </c>
    </row>
    <row r="5">
      <c r="A5" t="s">
        <v>161</v>
      </c>
    </row>
    <row r="6">
      <c r="A6" s="28" t="s">
        <v>984</v>
      </c>
    </row>
    <row r="7">
      <c r="A7" s="5" t="s">
        <v>970</v>
      </c>
      <c r="B7" s="5" t="s">
        <v>971</v>
      </c>
      <c r="C7" s="5" t="s">
        <v>972</v>
      </c>
      <c r="D7" s="5" t="s">
        <v>973</v>
      </c>
      <c r="E7" s="5" t="s">
        <v>206</v>
      </c>
      <c r="F7" s="5" t="s">
        <v>207</v>
      </c>
      <c r="G7" s="5" t="s">
        <v>208</v>
      </c>
      <c r="H7" s="5" t="s">
        <v>974</v>
      </c>
      <c r="I7" s="5" t="s">
        <v>975</v>
      </c>
      <c r="J7" s="5" t="s">
        <v>976</v>
      </c>
    </row>
    <row r="8">
      <c r="A8" t="s">
        <v>381</v>
      </c>
      <c r="B8" t="s">
        <v>174</v>
      </c>
      <c r="C8" s="204" t="n">
        <v>254285</v>
      </c>
      <c r="D8" s="205" t="n">
        <v>1</v>
      </c>
      <c r="E8" s="206" t="n">
        <v>78065</v>
      </c>
      <c r="F8" s="207" t="n">
        <v>12320</v>
      </c>
      <c r="G8" s="208" t="n">
        <v>163900</v>
      </c>
      <c r="H8" s="209" t="n">
        <v>0.31</v>
      </c>
      <c r="I8" s="210" t="n">
        <v>0.05</v>
      </c>
      <c r="J8" s="211" t="n">
        <v>0.64</v>
      </c>
    </row>
    <row r="9">
      <c r="A9" t="s">
        <v>381</v>
      </c>
      <c r="B9" t="s">
        <v>225</v>
      </c>
      <c r="C9" s="204" t="n">
        <v>715</v>
      </c>
      <c r="D9" s="205" t="n">
        <v>0</v>
      </c>
      <c r="E9" s="206" t="n">
        <v>190</v>
      </c>
      <c r="F9" s="207" t="n">
        <v>35</v>
      </c>
      <c r="G9" s="208" t="n">
        <v>495</v>
      </c>
      <c r="H9" s="209" t="n">
        <v>0.26</v>
      </c>
      <c r="I9" s="210" t="n">
        <v>0.05</v>
      </c>
      <c r="J9" s="211" t="n">
        <v>0.69</v>
      </c>
    </row>
    <row r="10">
      <c r="A10" t="s">
        <v>381</v>
      </c>
      <c r="B10" t="s">
        <v>226</v>
      </c>
      <c r="C10" s="204" t="n">
        <v>11185</v>
      </c>
      <c r="D10" s="205" t="n">
        <v>0.04</v>
      </c>
      <c r="E10" s="206" t="n">
        <v>1795</v>
      </c>
      <c r="F10" s="207" t="n">
        <v>220</v>
      </c>
      <c r="G10" s="208" t="n">
        <v>9170</v>
      </c>
      <c r="H10" s="209" t="n">
        <v>0.16</v>
      </c>
      <c r="I10" s="210" t="n">
        <v>0.02</v>
      </c>
      <c r="J10" s="211" t="n">
        <v>0.82</v>
      </c>
    </row>
    <row r="11">
      <c r="A11" t="s">
        <v>381</v>
      </c>
      <c r="B11" t="s">
        <v>977</v>
      </c>
      <c r="C11" s="204" t="n">
        <v>865</v>
      </c>
      <c r="D11" s="205" t="n">
        <v>0</v>
      </c>
      <c r="E11" s="206" t="n">
        <v>220</v>
      </c>
      <c r="F11" s="207" t="n">
        <v>65</v>
      </c>
      <c r="G11" s="208" t="n">
        <v>580</v>
      </c>
      <c r="H11" s="209" t="n">
        <v>0.26</v>
      </c>
      <c r="I11" s="210" t="n">
        <v>0.08</v>
      </c>
      <c r="J11" s="211" t="n">
        <v>0.67</v>
      </c>
    </row>
    <row r="12">
      <c r="A12" t="s">
        <v>381</v>
      </c>
      <c r="B12" t="s">
        <v>978</v>
      </c>
      <c r="C12" s="204" t="n">
        <v>5880</v>
      </c>
      <c r="D12" s="205" t="n">
        <v>0.02</v>
      </c>
      <c r="E12" s="206" t="n">
        <v>1755</v>
      </c>
      <c r="F12" s="207" t="n">
        <v>425</v>
      </c>
      <c r="G12" s="208" t="n">
        <v>3695</v>
      </c>
      <c r="H12" s="209" t="n">
        <v>0.3</v>
      </c>
      <c r="I12" s="210" t="n">
        <v>0.07</v>
      </c>
      <c r="J12" s="211" t="n">
        <v>0.63</v>
      </c>
    </row>
    <row r="13">
      <c r="A13" t="s">
        <v>381</v>
      </c>
      <c r="B13" t="s">
        <v>229</v>
      </c>
      <c r="C13" s="204" t="n">
        <v>96935</v>
      </c>
      <c r="D13" s="205" t="n">
        <v>0.38</v>
      </c>
      <c r="E13" s="206" t="n">
        <v>40060</v>
      </c>
      <c r="F13" s="207" t="n">
        <v>2735</v>
      </c>
      <c r="G13" s="208" t="n">
        <v>54140</v>
      </c>
      <c r="H13" s="209" t="n">
        <v>0.41</v>
      </c>
      <c r="I13" s="210" t="n">
        <v>0.03</v>
      </c>
      <c r="J13" s="211" t="n">
        <v>0.56</v>
      </c>
    </row>
    <row r="14">
      <c r="A14" t="s">
        <v>381</v>
      </c>
      <c r="B14" t="s">
        <v>230</v>
      </c>
      <c r="C14" s="204" t="n">
        <v>17250</v>
      </c>
      <c r="D14" s="205" t="n">
        <v>0.07</v>
      </c>
      <c r="E14" s="206" t="n">
        <v>3340</v>
      </c>
      <c r="F14" s="207" t="n">
        <v>1180</v>
      </c>
      <c r="G14" s="208" t="n">
        <v>12730</v>
      </c>
      <c r="H14" s="209" t="n">
        <v>0.19</v>
      </c>
      <c r="I14" s="210" t="n">
        <v>0.07</v>
      </c>
      <c r="J14" s="211" t="n">
        <v>0.74</v>
      </c>
    </row>
    <row r="15">
      <c r="A15" t="s">
        <v>381</v>
      </c>
      <c r="B15" t="s">
        <v>231</v>
      </c>
      <c r="C15" s="204" t="n">
        <v>2405</v>
      </c>
      <c r="D15" s="205" t="n">
        <v>0.01</v>
      </c>
      <c r="E15" s="206" t="n">
        <v>180</v>
      </c>
      <c r="F15" s="207" t="n">
        <v>230</v>
      </c>
      <c r="G15" s="208" t="n">
        <v>1990</v>
      </c>
      <c r="H15" s="209" t="n">
        <v>0.08</v>
      </c>
      <c r="I15" s="210" t="n">
        <v>0.1</v>
      </c>
      <c r="J15" s="211" t="n">
        <v>0.83</v>
      </c>
    </row>
    <row r="16">
      <c r="A16" t="s">
        <v>381</v>
      </c>
      <c r="B16" t="s">
        <v>232</v>
      </c>
      <c r="C16" s="204" t="n">
        <v>2200</v>
      </c>
      <c r="D16" s="205" t="n">
        <v>0.01</v>
      </c>
      <c r="E16" s="206" t="n">
        <v>500</v>
      </c>
      <c r="F16" s="207" t="n">
        <v>140</v>
      </c>
      <c r="G16" s="208" t="n">
        <v>1555</v>
      </c>
      <c r="H16" s="209" t="n">
        <v>0.23</v>
      </c>
      <c r="I16" s="210" t="n">
        <v>0.06</v>
      </c>
      <c r="J16" s="211" t="n">
        <v>0.71</v>
      </c>
    </row>
    <row r="17">
      <c r="A17" t="s">
        <v>381</v>
      </c>
      <c r="B17" t="s">
        <v>233</v>
      </c>
      <c r="C17" s="204" t="n">
        <v>14570</v>
      </c>
      <c r="D17" s="205" t="n">
        <v>0.06</v>
      </c>
      <c r="E17" s="206" t="n">
        <v>2895</v>
      </c>
      <c r="F17" s="207" t="n">
        <v>1145</v>
      </c>
      <c r="G17" s="208" t="n">
        <v>10530</v>
      </c>
      <c r="H17" s="209" t="n">
        <v>0.2</v>
      </c>
      <c r="I17" s="210" t="n">
        <v>0.08</v>
      </c>
      <c r="J17" s="211" t="n">
        <v>0.72</v>
      </c>
    </row>
    <row r="18">
      <c r="A18" t="s">
        <v>381</v>
      </c>
      <c r="B18" t="s">
        <v>234</v>
      </c>
      <c r="C18" s="204" t="n">
        <v>13185</v>
      </c>
      <c r="D18" s="205" t="n">
        <v>0.05</v>
      </c>
      <c r="E18" s="206" t="n">
        <v>2330</v>
      </c>
      <c r="F18" s="207" t="n">
        <v>1515</v>
      </c>
      <c r="G18" s="208" t="n">
        <v>9340</v>
      </c>
      <c r="H18" s="209" t="n">
        <v>0.18</v>
      </c>
      <c r="I18" s="210" t="n">
        <v>0.11</v>
      </c>
      <c r="J18" s="211" t="n">
        <v>0.71</v>
      </c>
    </row>
    <row r="19">
      <c r="A19" t="s">
        <v>381</v>
      </c>
      <c r="B19" t="s">
        <v>235</v>
      </c>
      <c r="C19" s="204" t="n">
        <v>4840</v>
      </c>
      <c r="D19" s="205" t="n">
        <v>0.02</v>
      </c>
      <c r="E19" s="206" t="n">
        <v>2125</v>
      </c>
      <c r="F19" s="207" t="n">
        <v>185</v>
      </c>
      <c r="G19" s="208" t="n">
        <v>2525</v>
      </c>
      <c r="H19" s="209" t="n">
        <v>0.44</v>
      </c>
      <c r="I19" s="210" t="n">
        <v>0.04</v>
      </c>
      <c r="J19" s="211" t="n">
        <v>0.52</v>
      </c>
    </row>
    <row r="20">
      <c r="A20" t="s">
        <v>381</v>
      </c>
      <c r="B20" t="s">
        <v>979</v>
      </c>
      <c r="C20" s="204" t="n">
        <v>2005</v>
      </c>
      <c r="D20" s="205" t="n">
        <v>0.01</v>
      </c>
      <c r="E20" s="206" t="n">
        <v>670</v>
      </c>
      <c r="F20" s="207" t="n">
        <v>85</v>
      </c>
      <c r="G20" s="208" t="n">
        <v>1250</v>
      </c>
      <c r="H20" s="209" t="n">
        <v>0.33</v>
      </c>
      <c r="I20" s="210" t="n">
        <v>0.04</v>
      </c>
      <c r="J20" s="211" t="n">
        <v>0.62</v>
      </c>
    </row>
    <row r="21">
      <c r="A21" t="s">
        <v>381</v>
      </c>
      <c r="B21" t="s">
        <v>237</v>
      </c>
      <c r="C21" s="204" t="n">
        <v>61695</v>
      </c>
      <c r="D21" s="205" t="n">
        <v>0.24</v>
      </c>
      <c r="E21" s="206" t="n">
        <v>17125</v>
      </c>
      <c r="F21" s="207" t="n">
        <v>2505</v>
      </c>
      <c r="G21" s="208" t="n">
        <v>42070</v>
      </c>
      <c r="H21" s="209" t="n">
        <v>0.28</v>
      </c>
      <c r="I21" s="210" t="n">
        <v>0.04</v>
      </c>
      <c r="J21" s="211" t="n">
        <v>0.68</v>
      </c>
    </row>
    <row r="22">
      <c r="A22" t="s">
        <v>381</v>
      </c>
      <c r="B22" t="s">
        <v>238</v>
      </c>
      <c r="C22" s="204" t="n">
        <v>2290</v>
      </c>
      <c r="D22" s="205" t="n">
        <v>0.01</v>
      </c>
      <c r="E22" s="206" t="n">
        <v>690</v>
      </c>
      <c r="F22" s="207" t="n">
        <v>115</v>
      </c>
      <c r="G22" s="208" t="n">
        <v>1480</v>
      </c>
      <c r="H22" s="209" t="n">
        <v>0.3</v>
      </c>
      <c r="I22" s="210" t="n">
        <v>0.05</v>
      </c>
      <c r="J22" s="211" t="n">
        <v>0.65</v>
      </c>
    </row>
    <row r="23">
      <c r="A23" t="s">
        <v>381</v>
      </c>
      <c r="B23" t="s">
        <v>980</v>
      </c>
      <c r="C23" s="204" t="n">
        <v>5</v>
      </c>
      <c r="D23" s="205" t="n">
        <v>0</v>
      </c>
      <c r="E23" s="206" t="n">
        <v>0</v>
      </c>
      <c r="F23" s="207" t="s">
        <v>216</v>
      </c>
      <c r="G23" s="208" t="s">
        <v>216</v>
      </c>
      <c r="H23" s="209" t="n">
        <v>0</v>
      </c>
      <c r="I23" s="210" t="s">
        <v>216</v>
      </c>
      <c r="J23" s="211" t="s">
        <v>216</v>
      </c>
    </row>
    <row r="24">
      <c r="A24" t="s">
        <v>381</v>
      </c>
      <c r="B24" t="s">
        <v>981</v>
      </c>
      <c r="C24" s="204" t="n">
        <v>2565</v>
      </c>
      <c r="D24" s="205" t="n">
        <v>0.01</v>
      </c>
      <c r="E24" s="206" t="n">
        <v>405</v>
      </c>
      <c r="F24" s="207" t="n">
        <v>105</v>
      </c>
      <c r="G24" s="208" t="n">
        <v>2050</v>
      </c>
      <c r="H24" s="209" t="n">
        <v>0.16</v>
      </c>
      <c r="I24" s="210" t="n">
        <v>0.04</v>
      </c>
      <c r="J24" s="211" t="n">
        <v>0.8</v>
      </c>
    </row>
    <row r="25">
      <c r="A25" t="s">
        <v>381</v>
      </c>
      <c r="B25" t="s">
        <v>982</v>
      </c>
      <c r="C25" s="204" t="n">
        <v>7665</v>
      </c>
      <c r="D25" s="205" t="n">
        <v>0.03</v>
      </c>
      <c r="E25" s="206" t="n">
        <v>1815</v>
      </c>
      <c r="F25" s="207" t="n">
        <v>1105</v>
      </c>
      <c r="G25" s="208" t="n">
        <v>4745</v>
      </c>
      <c r="H25" s="209" t="n">
        <v>0.24</v>
      </c>
      <c r="I25" s="210" t="n">
        <v>0.14</v>
      </c>
      <c r="J25" s="211" t="n">
        <v>0.62</v>
      </c>
    </row>
    <row r="26">
      <c r="A26" t="s">
        <v>381</v>
      </c>
      <c r="B26" t="s">
        <v>983</v>
      </c>
      <c r="C26" s="204" t="n">
        <v>4470</v>
      </c>
      <c r="D26" s="205" t="n">
        <v>0.02</v>
      </c>
      <c r="E26" s="206" t="n">
        <v>1215</v>
      </c>
      <c r="F26" s="207" t="n">
        <v>275</v>
      </c>
      <c r="G26" s="208" t="n">
        <v>2980</v>
      </c>
      <c r="H26" s="209" t="n">
        <v>0.27</v>
      </c>
      <c r="I26" s="210" t="n">
        <v>0.06</v>
      </c>
      <c r="J26" s="211" t="n">
        <v>0.67</v>
      </c>
    </row>
    <row r="27">
      <c r="A27" t="s">
        <v>381</v>
      </c>
      <c r="B27" t="s">
        <v>243</v>
      </c>
      <c r="C27" s="204" t="n">
        <v>1260</v>
      </c>
      <c r="D27" s="205" t="n">
        <v>0</v>
      </c>
      <c r="E27" s="206" t="n">
        <v>185</v>
      </c>
      <c r="F27" s="207" t="n">
        <v>85</v>
      </c>
      <c r="G27" s="208" t="n">
        <v>990</v>
      </c>
      <c r="H27" s="209" t="n">
        <v>0.15</v>
      </c>
      <c r="I27" s="210" t="n">
        <v>0.07</v>
      </c>
      <c r="J27" s="211" t="n">
        <v>0.79</v>
      </c>
    </row>
    <row r="28">
      <c r="A28" t="s">
        <v>381</v>
      </c>
      <c r="B28" t="s">
        <v>244</v>
      </c>
      <c r="C28" s="204" t="n">
        <v>480</v>
      </c>
      <c r="D28" s="205" t="n">
        <v>0</v>
      </c>
      <c r="E28" s="206" t="n">
        <v>125</v>
      </c>
      <c r="F28" s="207" t="n">
        <v>55</v>
      </c>
      <c r="G28" s="208" t="n">
        <v>300</v>
      </c>
      <c r="H28" s="209" t="n">
        <v>0.26</v>
      </c>
      <c r="I28" s="210" t="n">
        <v>0.11</v>
      </c>
      <c r="J28" s="211" t="n">
        <v>0.63</v>
      </c>
    </row>
    <row r="29">
      <c r="A29" t="s">
        <v>381</v>
      </c>
      <c r="B29" t="s">
        <v>245</v>
      </c>
      <c r="C29" s="204" t="n">
        <v>780</v>
      </c>
      <c r="D29" s="205" t="n">
        <v>0</v>
      </c>
      <c r="E29" s="206" t="n">
        <v>320</v>
      </c>
      <c r="F29" s="207" t="n">
        <v>40</v>
      </c>
      <c r="G29" s="208" t="n">
        <v>420</v>
      </c>
      <c r="H29" s="209" t="n">
        <v>0.41</v>
      </c>
      <c r="I29" s="210" t="n">
        <v>0.05</v>
      </c>
      <c r="J29" s="211" t="n">
        <v>0.54</v>
      </c>
    </row>
    <row r="30">
      <c r="A30" t="s">
        <v>381</v>
      </c>
      <c r="B30" t="s">
        <v>246</v>
      </c>
      <c r="C30" s="204" t="n">
        <v>1050</v>
      </c>
      <c r="D30" s="205" t="n">
        <v>0</v>
      </c>
      <c r="E30" s="206" t="n">
        <v>110</v>
      </c>
      <c r="F30" s="207" t="n">
        <v>75</v>
      </c>
      <c r="G30" s="208" t="n">
        <v>865</v>
      </c>
      <c r="H30" s="209" t="n">
        <v>0.1</v>
      </c>
      <c r="I30" s="210" t="n">
        <v>0.07</v>
      </c>
      <c r="J30" s="211" t="n">
        <v>0.82</v>
      </c>
    </row>
    <row r="31">
      <c r="A31" t="s">
        <v>382</v>
      </c>
      <c r="B31" t="s">
        <v>174</v>
      </c>
      <c r="C31" s="204" t="n">
        <v>100220</v>
      </c>
      <c r="D31" s="205" t="n">
        <v>1</v>
      </c>
      <c r="E31" s="206" t="n">
        <v>37265</v>
      </c>
      <c r="F31" s="207" t="n">
        <v>7380</v>
      </c>
      <c r="G31" s="208" t="n">
        <v>55575</v>
      </c>
      <c r="H31" s="209" t="n">
        <v>0.37</v>
      </c>
      <c r="I31" s="210" t="n">
        <v>0.07</v>
      </c>
      <c r="J31" s="211" t="n">
        <v>0.55</v>
      </c>
    </row>
    <row r="32">
      <c r="A32" t="s">
        <v>382</v>
      </c>
      <c r="B32" t="s">
        <v>225</v>
      </c>
      <c r="C32" s="204" t="n">
        <v>185</v>
      </c>
      <c r="D32" s="205" t="n">
        <v>0</v>
      </c>
      <c r="E32" s="206" t="n">
        <v>65</v>
      </c>
      <c r="F32" s="207" t="n">
        <v>15</v>
      </c>
      <c r="G32" s="208" t="n">
        <v>110</v>
      </c>
      <c r="H32" s="209" t="n">
        <v>0.34</v>
      </c>
      <c r="I32" s="210" t="n">
        <v>0.07</v>
      </c>
      <c r="J32" s="211" t="n">
        <v>0.59</v>
      </c>
    </row>
    <row r="33">
      <c r="A33" t="s">
        <v>382</v>
      </c>
      <c r="B33" t="s">
        <v>226</v>
      </c>
      <c r="C33" s="204" t="n">
        <v>5305</v>
      </c>
      <c r="D33" s="205" t="n">
        <v>0.05</v>
      </c>
      <c r="E33" s="206" t="n">
        <v>935</v>
      </c>
      <c r="F33" s="207" t="n">
        <v>135</v>
      </c>
      <c r="G33" s="208" t="n">
        <v>4235</v>
      </c>
      <c r="H33" s="209" t="n">
        <v>0.18</v>
      </c>
      <c r="I33" s="210" t="n">
        <v>0.03</v>
      </c>
      <c r="J33" s="211" t="n">
        <v>0.8</v>
      </c>
    </row>
    <row r="34">
      <c r="A34" t="s">
        <v>382</v>
      </c>
      <c r="B34" t="s">
        <v>977</v>
      </c>
      <c r="C34" s="204" t="n">
        <v>370</v>
      </c>
      <c r="D34" s="205" t="n">
        <v>0</v>
      </c>
      <c r="E34" s="206" t="n">
        <v>120</v>
      </c>
      <c r="F34" s="207" t="n">
        <v>50</v>
      </c>
      <c r="G34" s="208" t="n">
        <v>205</v>
      </c>
      <c r="H34" s="209" t="n">
        <v>0.32</v>
      </c>
      <c r="I34" s="210" t="n">
        <v>0.13</v>
      </c>
      <c r="J34" s="211" t="n">
        <v>0.55</v>
      </c>
    </row>
    <row r="35">
      <c r="A35" t="s">
        <v>382</v>
      </c>
      <c r="B35" t="s">
        <v>978</v>
      </c>
      <c r="C35" s="204" t="n">
        <v>2850</v>
      </c>
      <c r="D35" s="205" t="n">
        <v>0.03</v>
      </c>
      <c r="E35" s="206" t="n">
        <v>1025</v>
      </c>
      <c r="F35" s="207" t="n">
        <v>310</v>
      </c>
      <c r="G35" s="208" t="n">
        <v>1515</v>
      </c>
      <c r="H35" s="209" t="n">
        <v>0.36</v>
      </c>
      <c r="I35" s="210" t="n">
        <v>0.11</v>
      </c>
      <c r="J35" s="211" t="n">
        <v>0.53</v>
      </c>
    </row>
    <row r="36">
      <c r="A36" t="s">
        <v>382</v>
      </c>
      <c r="B36" t="s">
        <v>229</v>
      </c>
      <c r="C36" s="204" t="n">
        <v>41610</v>
      </c>
      <c r="D36" s="205" t="n">
        <v>0.42</v>
      </c>
      <c r="E36" s="206" t="n">
        <v>19255</v>
      </c>
      <c r="F36" s="207" t="n">
        <v>1590</v>
      </c>
      <c r="G36" s="208" t="n">
        <v>20765</v>
      </c>
      <c r="H36" s="209" t="n">
        <v>0.46</v>
      </c>
      <c r="I36" s="210" t="n">
        <v>0.04</v>
      </c>
      <c r="J36" s="211" t="n">
        <v>0.5</v>
      </c>
    </row>
    <row r="37">
      <c r="A37" t="s">
        <v>382</v>
      </c>
      <c r="B37" t="s">
        <v>230</v>
      </c>
      <c r="C37" s="204" t="n">
        <v>5780</v>
      </c>
      <c r="D37" s="205" t="n">
        <v>0.06</v>
      </c>
      <c r="E37" s="206" t="n">
        <v>1670</v>
      </c>
      <c r="F37" s="207" t="n">
        <v>550</v>
      </c>
      <c r="G37" s="208" t="n">
        <v>3565</v>
      </c>
      <c r="H37" s="209" t="n">
        <v>0.29</v>
      </c>
      <c r="I37" s="210" t="n">
        <v>0.09</v>
      </c>
      <c r="J37" s="211" t="n">
        <v>0.62</v>
      </c>
    </row>
    <row r="38">
      <c r="A38" t="s">
        <v>382</v>
      </c>
      <c r="B38" t="s">
        <v>231</v>
      </c>
      <c r="C38" s="204" t="n">
        <v>695</v>
      </c>
      <c r="D38" s="205" t="n">
        <v>0.01</v>
      </c>
      <c r="E38" s="206" t="n">
        <v>105</v>
      </c>
      <c r="F38" s="207" t="n">
        <v>90</v>
      </c>
      <c r="G38" s="208" t="n">
        <v>500</v>
      </c>
      <c r="H38" s="209" t="n">
        <v>0.15</v>
      </c>
      <c r="I38" s="210" t="n">
        <v>0.13</v>
      </c>
      <c r="J38" s="211" t="n">
        <v>0.72</v>
      </c>
    </row>
    <row r="39">
      <c r="A39" t="s">
        <v>382</v>
      </c>
      <c r="B39" t="s">
        <v>232</v>
      </c>
      <c r="C39" s="204" t="n">
        <v>940</v>
      </c>
      <c r="D39" s="205" t="n">
        <v>0.01</v>
      </c>
      <c r="E39" s="206" t="n">
        <v>305</v>
      </c>
      <c r="F39" s="207" t="n">
        <v>90</v>
      </c>
      <c r="G39" s="208" t="n">
        <v>545</v>
      </c>
      <c r="H39" s="209" t="n">
        <v>0.32</v>
      </c>
      <c r="I39" s="210" t="n">
        <v>0.1</v>
      </c>
      <c r="J39" s="211" t="n">
        <v>0.58</v>
      </c>
    </row>
    <row r="40">
      <c r="A40" t="s">
        <v>382</v>
      </c>
      <c r="B40" t="s">
        <v>233</v>
      </c>
      <c r="C40" s="204" t="n">
        <v>5690</v>
      </c>
      <c r="D40" s="205" t="n">
        <v>0.06</v>
      </c>
      <c r="E40" s="206" t="n">
        <v>1355</v>
      </c>
      <c r="F40" s="207" t="n">
        <v>770</v>
      </c>
      <c r="G40" s="208" t="n">
        <v>3560</v>
      </c>
      <c r="H40" s="209" t="n">
        <v>0.24</v>
      </c>
      <c r="I40" s="210" t="n">
        <v>0.14</v>
      </c>
      <c r="J40" s="211" t="n">
        <v>0.63</v>
      </c>
    </row>
    <row r="41">
      <c r="A41" t="s">
        <v>382</v>
      </c>
      <c r="B41" t="s">
        <v>234</v>
      </c>
      <c r="C41" s="204" t="n">
        <v>5075</v>
      </c>
      <c r="D41" s="205" t="n">
        <v>0.05</v>
      </c>
      <c r="E41" s="206" t="n">
        <v>1155</v>
      </c>
      <c r="F41" s="207" t="n">
        <v>1070</v>
      </c>
      <c r="G41" s="208" t="n">
        <v>2850</v>
      </c>
      <c r="H41" s="209" t="n">
        <v>0.23</v>
      </c>
      <c r="I41" s="210" t="n">
        <v>0.21</v>
      </c>
      <c r="J41" s="211" t="n">
        <v>0.56</v>
      </c>
    </row>
    <row r="42">
      <c r="A42" t="s">
        <v>382</v>
      </c>
      <c r="B42" t="s">
        <v>235</v>
      </c>
      <c r="C42" s="204" t="n">
        <v>2515</v>
      </c>
      <c r="D42" s="205" t="n">
        <v>0.03</v>
      </c>
      <c r="E42" s="206" t="n">
        <v>1270</v>
      </c>
      <c r="F42" s="207" t="n">
        <v>130</v>
      </c>
      <c r="G42" s="208" t="n">
        <v>1110</v>
      </c>
      <c r="H42" s="209" t="n">
        <v>0.51</v>
      </c>
      <c r="I42" s="210" t="n">
        <v>0.05</v>
      </c>
      <c r="J42" s="211" t="n">
        <v>0.44</v>
      </c>
    </row>
    <row r="43">
      <c r="A43" t="s">
        <v>382</v>
      </c>
      <c r="B43" t="s">
        <v>979</v>
      </c>
      <c r="C43" s="204" t="n">
        <v>755</v>
      </c>
      <c r="D43" s="205" t="n">
        <v>0.01</v>
      </c>
      <c r="E43" s="206" t="n">
        <v>320</v>
      </c>
      <c r="F43" s="207" t="n">
        <v>55</v>
      </c>
      <c r="G43" s="208" t="n">
        <v>375</v>
      </c>
      <c r="H43" s="209" t="n">
        <v>0.43</v>
      </c>
      <c r="I43" s="210" t="n">
        <v>0.07</v>
      </c>
      <c r="J43" s="211" t="n">
        <v>0.5</v>
      </c>
    </row>
    <row r="44">
      <c r="A44" t="s">
        <v>382</v>
      </c>
      <c r="B44" t="s">
        <v>237</v>
      </c>
      <c r="C44" s="204" t="n">
        <v>20245</v>
      </c>
      <c r="D44" s="205" t="n">
        <v>0.2</v>
      </c>
      <c r="E44" s="206" t="n">
        <v>6920</v>
      </c>
      <c r="F44" s="207" t="n">
        <v>1765</v>
      </c>
      <c r="G44" s="208" t="n">
        <v>11560</v>
      </c>
      <c r="H44" s="209" t="n">
        <v>0.34</v>
      </c>
      <c r="I44" s="210" t="n">
        <v>0.09</v>
      </c>
      <c r="J44" s="211" t="n">
        <v>0.57</v>
      </c>
    </row>
    <row r="45">
      <c r="A45" t="s">
        <v>382</v>
      </c>
      <c r="B45" t="s">
        <v>238</v>
      </c>
      <c r="C45" s="204" t="n">
        <v>1200</v>
      </c>
      <c r="D45" s="205" t="n">
        <v>0.01</v>
      </c>
      <c r="E45" s="206" t="n">
        <v>460</v>
      </c>
      <c r="F45" s="207" t="n">
        <v>75</v>
      </c>
      <c r="G45" s="208" t="n">
        <v>665</v>
      </c>
      <c r="H45" s="209" t="n">
        <v>0.38</v>
      </c>
      <c r="I45" s="210" t="n">
        <v>0.06</v>
      </c>
      <c r="J45" s="211" t="n">
        <v>0.55</v>
      </c>
    </row>
    <row r="46">
      <c r="A46" t="s">
        <v>382</v>
      </c>
      <c r="B46" t="s">
        <v>980</v>
      </c>
      <c r="C46" s="204" t="n">
        <v>0</v>
      </c>
      <c r="D46" s="205" t="n">
        <v>0</v>
      </c>
      <c r="E46" s="206" t="n">
        <v>0</v>
      </c>
      <c r="F46" s="207" t="n">
        <v>0</v>
      </c>
      <c r="G46" s="208" t="n">
        <v>0</v>
      </c>
      <c r="H46" s="209" t="n">
        <v>0</v>
      </c>
      <c r="I46" s="210" t="n">
        <v>0</v>
      </c>
      <c r="J46" s="211" t="n">
        <v>0</v>
      </c>
    </row>
    <row r="47">
      <c r="A47" t="s">
        <v>382</v>
      </c>
      <c r="B47" t="s">
        <v>981</v>
      </c>
      <c r="C47" s="204" t="n">
        <v>700</v>
      </c>
      <c r="D47" s="205" t="n">
        <v>0.01</v>
      </c>
      <c r="E47" s="206" t="n">
        <v>195</v>
      </c>
      <c r="F47" s="207" t="n">
        <v>45</v>
      </c>
      <c r="G47" s="208" t="n">
        <v>460</v>
      </c>
      <c r="H47" s="209" t="n">
        <v>0.28</v>
      </c>
      <c r="I47" s="210" t="n">
        <v>0.07</v>
      </c>
      <c r="J47" s="211" t="n">
        <v>0.66</v>
      </c>
    </row>
    <row r="48">
      <c r="A48" t="s">
        <v>382</v>
      </c>
      <c r="B48" t="s">
        <v>982</v>
      </c>
      <c r="C48" s="204" t="n">
        <v>3735</v>
      </c>
      <c r="D48" s="205" t="n">
        <v>0.04</v>
      </c>
      <c r="E48" s="206" t="n">
        <v>1295</v>
      </c>
      <c r="F48" s="207" t="n">
        <v>380</v>
      </c>
      <c r="G48" s="208" t="n">
        <v>2060</v>
      </c>
      <c r="H48" s="209" t="n">
        <v>0.35</v>
      </c>
      <c r="I48" s="210" t="n">
        <v>0.1</v>
      </c>
      <c r="J48" s="211" t="n">
        <v>0.55</v>
      </c>
    </row>
    <row r="49">
      <c r="A49" t="s">
        <v>382</v>
      </c>
      <c r="B49" t="s">
        <v>983</v>
      </c>
      <c r="C49" s="204" t="n">
        <v>1980</v>
      </c>
      <c r="D49" s="205" t="n">
        <v>0.02</v>
      </c>
      <c r="E49" s="206" t="n">
        <v>655</v>
      </c>
      <c r="F49" s="207" t="n">
        <v>190</v>
      </c>
      <c r="G49" s="208" t="n">
        <v>1135</v>
      </c>
      <c r="H49" s="209" t="n">
        <v>0.33</v>
      </c>
      <c r="I49" s="210" t="n">
        <v>0.1</v>
      </c>
      <c r="J49" s="211" t="n">
        <v>0.57</v>
      </c>
    </row>
    <row r="50">
      <c r="A50" t="s">
        <v>382</v>
      </c>
      <c r="B50" t="s">
        <v>243</v>
      </c>
      <c r="C50" s="204" t="n">
        <v>275</v>
      </c>
      <c r="D50" s="205" t="n">
        <v>0</v>
      </c>
      <c r="E50" s="206" t="n">
        <v>60</v>
      </c>
      <c r="F50" s="207" t="n">
        <v>30</v>
      </c>
      <c r="G50" s="208" t="n">
        <v>185</v>
      </c>
      <c r="H50" s="209" t="n">
        <v>0.22</v>
      </c>
      <c r="I50" s="210" t="n">
        <v>0.1</v>
      </c>
      <c r="J50" s="211" t="n">
        <v>0.67</v>
      </c>
    </row>
    <row r="51">
      <c r="A51" t="s">
        <v>382</v>
      </c>
      <c r="B51" t="s">
        <v>244</v>
      </c>
      <c r="C51" s="204" t="n">
        <v>225</v>
      </c>
      <c r="D51" s="205" t="n">
        <v>0</v>
      </c>
      <c r="E51" s="206" t="n">
        <v>75</v>
      </c>
      <c r="F51" s="207" t="n">
        <v>30</v>
      </c>
      <c r="G51" s="208" t="n">
        <v>125</v>
      </c>
      <c r="H51" s="209" t="n">
        <v>0.32</v>
      </c>
      <c r="I51" s="210" t="n">
        <v>0.13</v>
      </c>
      <c r="J51" s="211" t="n">
        <v>0.55</v>
      </c>
    </row>
    <row r="52">
      <c r="A52" t="s">
        <v>382</v>
      </c>
      <c r="B52" t="s">
        <v>245</v>
      </c>
      <c r="C52" s="204" t="n">
        <v>45</v>
      </c>
      <c r="D52" s="205" t="n">
        <v>0</v>
      </c>
      <c r="E52" s="206" t="n">
        <v>10</v>
      </c>
      <c r="F52" s="207" t="n">
        <v>5</v>
      </c>
      <c r="G52" s="208" t="n">
        <v>30</v>
      </c>
      <c r="H52" s="209" t="n">
        <v>0.23</v>
      </c>
      <c r="I52" s="210" t="n">
        <v>0.12</v>
      </c>
      <c r="J52" s="211" t="n">
        <v>0.65</v>
      </c>
    </row>
    <row r="53">
      <c r="A53" t="s">
        <v>382</v>
      </c>
      <c r="B53" t="s">
        <v>246</v>
      </c>
      <c r="C53" s="204" t="n">
        <v>40</v>
      </c>
      <c r="D53" s="205" t="n">
        <v>0</v>
      </c>
      <c r="E53" s="206" t="s">
        <v>216</v>
      </c>
      <c r="F53" s="207" t="s">
        <v>216</v>
      </c>
      <c r="G53" s="208" t="n">
        <v>35</v>
      </c>
      <c r="H53" s="209" t="s">
        <v>216</v>
      </c>
      <c r="I53" s="210" t="s">
        <v>216</v>
      </c>
      <c r="J53" s="211" t="n">
        <v>0.85</v>
      </c>
    </row>
    <row r="54">
      <c r="A54" t="s">
        <v>383</v>
      </c>
      <c r="B54" t="s">
        <v>174</v>
      </c>
      <c r="C54" s="204" t="n">
        <v>154065</v>
      </c>
      <c r="D54" s="205" t="n">
        <v>1</v>
      </c>
      <c r="E54" s="206" t="n">
        <v>40800</v>
      </c>
      <c r="F54" s="207" t="n">
        <v>4940</v>
      </c>
      <c r="G54" s="208" t="n">
        <v>108325</v>
      </c>
      <c r="H54" s="209" t="n">
        <v>0.26</v>
      </c>
      <c r="I54" s="210" t="n">
        <v>0.03</v>
      </c>
      <c r="J54" s="211" t="n">
        <v>0.7</v>
      </c>
    </row>
    <row r="55">
      <c r="A55" t="s">
        <v>383</v>
      </c>
      <c r="B55" t="s">
        <v>225</v>
      </c>
      <c r="C55" s="204" t="n">
        <v>530</v>
      </c>
      <c r="D55" s="205" t="n">
        <v>0</v>
      </c>
      <c r="E55" s="206" t="n">
        <v>125</v>
      </c>
      <c r="F55" s="207" t="n">
        <v>20</v>
      </c>
      <c r="G55" s="208" t="n">
        <v>385</v>
      </c>
      <c r="H55" s="209" t="n">
        <v>0.23</v>
      </c>
      <c r="I55" s="210" t="n">
        <v>0.04</v>
      </c>
      <c r="J55" s="211" t="n">
        <v>0.73</v>
      </c>
    </row>
    <row r="56">
      <c r="A56" t="s">
        <v>383</v>
      </c>
      <c r="B56" t="s">
        <v>226</v>
      </c>
      <c r="C56" s="204" t="n">
        <v>5880</v>
      </c>
      <c r="D56" s="205" t="n">
        <v>0.04</v>
      </c>
      <c r="E56" s="206" t="n">
        <v>860</v>
      </c>
      <c r="F56" s="207" t="n">
        <v>85</v>
      </c>
      <c r="G56" s="208" t="n">
        <v>4935</v>
      </c>
      <c r="H56" s="209" t="n">
        <v>0.15</v>
      </c>
      <c r="I56" s="210" t="n">
        <v>0.01</v>
      </c>
      <c r="J56" s="211" t="n">
        <v>0.84</v>
      </c>
    </row>
    <row r="57">
      <c r="A57" t="s">
        <v>383</v>
      </c>
      <c r="B57" t="s">
        <v>977</v>
      </c>
      <c r="C57" s="204" t="n">
        <v>495</v>
      </c>
      <c r="D57" s="205" t="n">
        <v>0</v>
      </c>
      <c r="E57" s="206" t="n">
        <v>105</v>
      </c>
      <c r="F57" s="207" t="n">
        <v>20</v>
      </c>
      <c r="G57" s="208" t="n">
        <v>375</v>
      </c>
      <c r="H57" s="209" t="n">
        <v>0.21</v>
      </c>
      <c r="I57" s="210" t="n">
        <v>0.04</v>
      </c>
      <c r="J57" s="211" t="n">
        <v>0.76</v>
      </c>
    </row>
    <row r="58">
      <c r="A58" t="s">
        <v>383</v>
      </c>
      <c r="B58" t="s">
        <v>978</v>
      </c>
      <c r="C58" s="204" t="n">
        <v>3030</v>
      </c>
      <c r="D58" s="205" t="n">
        <v>0.02</v>
      </c>
      <c r="E58" s="206" t="n">
        <v>735</v>
      </c>
      <c r="F58" s="207" t="n">
        <v>115</v>
      </c>
      <c r="G58" s="208" t="n">
        <v>2180</v>
      </c>
      <c r="H58" s="209" t="n">
        <v>0.24</v>
      </c>
      <c r="I58" s="210" t="n">
        <v>0.04</v>
      </c>
      <c r="J58" s="211" t="n">
        <v>0.72</v>
      </c>
    </row>
    <row r="59">
      <c r="A59" t="s">
        <v>383</v>
      </c>
      <c r="B59" t="s">
        <v>229</v>
      </c>
      <c r="C59" s="204" t="n">
        <v>55325</v>
      </c>
      <c r="D59" s="205" t="n">
        <v>0.36</v>
      </c>
      <c r="E59" s="206" t="n">
        <v>20805</v>
      </c>
      <c r="F59" s="207" t="n">
        <v>1145</v>
      </c>
      <c r="G59" s="208" t="n">
        <v>33375</v>
      </c>
      <c r="H59" s="209" t="n">
        <v>0.38</v>
      </c>
      <c r="I59" s="210" t="n">
        <v>0.02</v>
      </c>
      <c r="J59" s="211" t="n">
        <v>0.6</v>
      </c>
    </row>
    <row r="60">
      <c r="A60" t="s">
        <v>383</v>
      </c>
      <c r="B60" t="s">
        <v>230</v>
      </c>
      <c r="C60" s="204" t="n">
        <v>11465</v>
      </c>
      <c r="D60" s="205" t="n">
        <v>0.07</v>
      </c>
      <c r="E60" s="206" t="n">
        <v>1670</v>
      </c>
      <c r="F60" s="207" t="n">
        <v>630</v>
      </c>
      <c r="G60" s="208" t="n">
        <v>9165</v>
      </c>
      <c r="H60" s="209" t="n">
        <v>0.15</v>
      </c>
      <c r="I60" s="210" t="n">
        <v>0.05</v>
      </c>
      <c r="J60" s="211" t="n">
        <v>0.8</v>
      </c>
    </row>
    <row r="61">
      <c r="A61" t="s">
        <v>383</v>
      </c>
      <c r="B61" t="s">
        <v>231</v>
      </c>
      <c r="C61" s="204" t="n">
        <v>1710</v>
      </c>
      <c r="D61" s="205" t="n">
        <v>0.01</v>
      </c>
      <c r="E61" s="206" t="n">
        <v>75</v>
      </c>
      <c r="F61" s="207" t="n">
        <v>140</v>
      </c>
      <c r="G61" s="208" t="n">
        <v>1490</v>
      </c>
      <c r="H61" s="209" t="n">
        <v>0.05</v>
      </c>
      <c r="I61" s="210" t="n">
        <v>0.08</v>
      </c>
      <c r="J61" s="211" t="n">
        <v>0.87</v>
      </c>
    </row>
    <row r="62">
      <c r="A62" t="s">
        <v>383</v>
      </c>
      <c r="B62" t="s">
        <v>232</v>
      </c>
      <c r="C62" s="204" t="n">
        <v>1260</v>
      </c>
      <c r="D62" s="205" t="n">
        <v>0.01</v>
      </c>
      <c r="E62" s="206" t="n">
        <v>195</v>
      </c>
      <c r="F62" s="207" t="n">
        <v>50</v>
      </c>
      <c r="G62" s="208" t="n">
        <v>1015</v>
      </c>
      <c r="H62" s="209" t="n">
        <v>0.16</v>
      </c>
      <c r="I62" s="210" t="n">
        <v>0.04</v>
      </c>
      <c r="J62" s="211" t="n">
        <v>0.8</v>
      </c>
    </row>
    <row r="63">
      <c r="A63" t="s">
        <v>383</v>
      </c>
      <c r="B63" t="s">
        <v>233</v>
      </c>
      <c r="C63" s="204" t="n">
        <v>8885</v>
      </c>
      <c r="D63" s="205" t="n">
        <v>0.06</v>
      </c>
      <c r="E63" s="206" t="n">
        <v>1540</v>
      </c>
      <c r="F63" s="207" t="n">
        <v>375</v>
      </c>
      <c r="G63" s="208" t="n">
        <v>6970</v>
      </c>
      <c r="H63" s="209" t="n">
        <v>0.17</v>
      </c>
      <c r="I63" s="210" t="n">
        <v>0.04</v>
      </c>
      <c r="J63" s="211" t="n">
        <v>0.78</v>
      </c>
    </row>
    <row r="64">
      <c r="A64" t="s">
        <v>383</v>
      </c>
      <c r="B64" t="s">
        <v>234</v>
      </c>
      <c r="C64" s="204" t="n">
        <v>8110</v>
      </c>
      <c r="D64" s="205" t="n">
        <v>0.05</v>
      </c>
      <c r="E64" s="206" t="n">
        <v>1170</v>
      </c>
      <c r="F64" s="207" t="n">
        <v>445</v>
      </c>
      <c r="G64" s="208" t="n">
        <v>6495</v>
      </c>
      <c r="H64" s="209" t="n">
        <v>0.14</v>
      </c>
      <c r="I64" s="210" t="n">
        <v>0.05</v>
      </c>
      <c r="J64" s="211" t="n">
        <v>0.8</v>
      </c>
    </row>
    <row r="65">
      <c r="A65" t="s">
        <v>383</v>
      </c>
      <c r="B65" t="s">
        <v>235</v>
      </c>
      <c r="C65" s="204" t="n">
        <v>2325</v>
      </c>
      <c r="D65" s="205" t="n">
        <v>0.02</v>
      </c>
      <c r="E65" s="206" t="n">
        <v>855</v>
      </c>
      <c r="F65" s="207" t="n">
        <v>55</v>
      </c>
      <c r="G65" s="208" t="n">
        <v>1415</v>
      </c>
      <c r="H65" s="209" t="n">
        <v>0.37</v>
      </c>
      <c r="I65" s="210" t="n">
        <v>0.02</v>
      </c>
      <c r="J65" s="211" t="n">
        <v>0.61</v>
      </c>
    </row>
    <row r="66">
      <c r="A66" t="s">
        <v>383</v>
      </c>
      <c r="B66" t="s">
        <v>979</v>
      </c>
      <c r="C66" s="204" t="n">
        <v>1250</v>
      </c>
      <c r="D66" s="205" t="n">
        <v>0.01</v>
      </c>
      <c r="E66" s="206" t="n">
        <v>345</v>
      </c>
      <c r="F66" s="207" t="n">
        <v>30</v>
      </c>
      <c r="G66" s="208" t="n">
        <v>875</v>
      </c>
      <c r="H66" s="209" t="n">
        <v>0.28</v>
      </c>
      <c r="I66" s="210" t="n">
        <v>0.02</v>
      </c>
      <c r="J66" s="211" t="n">
        <v>0.7</v>
      </c>
    </row>
    <row r="67">
      <c r="A67" t="s">
        <v>383</v>
      </c>
      <c r="B67" t="s">
        <v>237</v>
      </c>
      <c r="C67" s="204" t="n">
        <v>41450</v>
      </c>
      <c r="D67" s="205" t="n">
        <v>0.27</v>
      </c>
      <c r="E67" s="206" t="n">
        <v>10200</v>
      </c>
      <c r="F67" s="207" t="n">
        <v>735</v>
      </c>
      <c r="G67" s="208" t="n">
        <v>30510</v>
      </c>
      <c r="H67" s="209" t="n">
        <v>0.25</v>
      </c>
      <c r="I67" s="210" t="n">
        <v>0.02</v>
      </c>
      <c r="J67" s="211" t="n">
        <v>0.74</v>
      </c>
    </row>
    <row r="68">
      <c r="A68" t="s">
        <v>383</v>
      </c>
      <c r="B68" t="s">
        <v>238</v>
      </c>
      <c r="C68" s="204" t="n">
        <v>1090</v>
      </c>
      <c r="D68" s="205" t="n">
        <v>0.01</v>
      </c>
      <c r="E68" s="206" t="n">
        <v>230</v>
      </c>
      <c r="F68" s="207" t="n">
        <v>40</v>
      </c>
      <c r="G68" s="208" t="n">
        <v>820</v>
      </c>
      <c r="H68" s="209" t="n">
        <v>0.21</v>
      </c>
      <c r="I68" s="210" t="n">
        <v>0.04</v>
      </c>
      <c r="J68" s="211" t="n">
        <v>0.75</v>
      </c>
    </row>
    <row r="69">
      <c r="A69" t="s">
        <v>383</v>
      </c>
      <c r="B69" t="s">
        <v>980</v>
      </c>
      <c r="C69" s="204" t="n">
        <v>5</v>
      </c>
      <c r="D69" s="205" t="n">
        <v>0</v>
      </c>
      <c r="E69" s="206" t="n">
        <v>0</v>
      </c>
      <c r="F69" s="207" t="s">
        <v>216</v>
      </c>
      <c r="G69" s="208" t="s">
        <v>216</v>
      </c>
      <c r="H69" s="209" t="n">
        <v>0</v>
      </c>
      <c r="I69" s="210" t="s">
        <v>216</v>
      </c>
      <c r="J69" s="211" t="s">
        <v>216</v>
      </c>
    </row>
    <row r="70">
      <c r="A70" t="s">
        <v>383</v>
      </c>
      <c r="B70" t="s">
        <v>981</v>
      </c>
      <c r="C70" s="204" t="n">
        <v>1865</v>
      </c>
      <c r="D70" s="205" t="n">
        <v>0.01</v>
      </c>
      <c r="E70" s="206" t="n">
        <v>210</v>
      </c>
      <c r="F70" s="207" t="n">
        <v>60</v>
      </c>
      <c r="G70" s="208" t="n">
        <v>1590</v>
      </c>
      <c r="H70" s="209" t="n">
        <v>0.11</v>
      </c>
      <c r="I70" s="210" t="n">
        <v>0.03</v>
      </c>
      <c r="J70" s="211" t="n">
        <v>0.85</v>
      </c>
    </row>
    <row r="71">
      <c r="A71" t="s">
        <v>383</v>
      </c>
      <c r="B71" t="s">
        <v>982</v>
      </c>
      <c r="C71" s="204" t="n">
        <v>3930</v>
      </c>
      <c r="D71" s="205" t="n">
        <v>0.03</v>
      </c>
      <c r="E71" s="206" t="n">
        <v>525</v>
      </c>
      <c r="F71" s="207" t="n">
        <v>725</v>
      </c>
      <c r="G71" s="208" t="n">
        <v>2685</v>
      </c>
      <c r="H71" s="209" t="n">
        <v>0.13</v>
      </c>
      <c r="I71" s="210" t="n">
        <v>0.18</v>
      </c>
      <c r="J71" s="211" t="n">
        <v>0.68</v>
      </c>
    </row>
    <row r="72">
      <c r="A72" t="s">
        <v>383</v>
      </c>
      <c r="B72" t="s">
        <v>983</v>
      </c>
      <c r="C72" s="204" t="n">
        <v>2490</v>
      </c>
      <c r="D72" s="205" t="n">
        <v>0.02</v>
      </c>
      <c r="E72" s="206" t="n">
        <v>560</v>
      </c>
      <c r="F72" s="207" t="n">
        <v>85</v>
      </c>
      <c r="G72" s="208" t="n">
        <v>1845</v>
      </c>
      <c r="H72" s="209" t="n">
        <v>0.22</v>
      </c>
      <c r="I72" s="210" t="n">
        <v>0.03</v>
      </c>
      <c r="J72" s="211" t="n">
        <v>0.74</v>
      </c>
    </row>
    <row r="73">
      <c r="A73" t="s">
        <v>383</v>
      </c>
      <c r="B73" t="s">
        <v>243</v>
      </c>
      <c r="C73" s="204" t="n">
        <v>985</v>
      </c>
      <c r="D73" s="205" t="n">
        <v>0.01</v>
      </c>
      <c r="E73" s="206" t="n">
        <v>125</v>
      </c>
      <c r="F73" s="207" t="n">
        <v>55</v>
      </c>
      <c r="G73" s="208" t="n">
        <v>805</v>
      </c>
      <c r="H73" s="209" t="n">
        <v>0.13</v>
      </c>
      <c r="I73" s="210" t="n">
        <v>0.06</v>
      </c>
      <c r="J73" s="211" t="n">
        <v>0.82</v>
      </c>
    </row>
    <row r="74">
      <c r="A74" t="s">
        <v>383</v>
      </c>
      <c r="B74" t="s">
        <v>244</v>
      </c>
      <c r="C74" s="204" t="n">
        <v>255</v>
      </c>
      <c r="D74" s="205" t="n">
        <v>0</v>
      </c>
      <c r="E74" s="206" t="n">
        <v>50</v>
      </c>
      <c r="F74" s="207" t="n">
        <v>25</v>
      </c>
      <c r="G74" s="208" t="n">
        <v>175</v>
      </c>
      <c r="H74" s="209" t="n">
        <v>0.2</v>
      </c>
      <c r="I74" s="210" t="n">
        <v>0.1</v>
      </c>
      <c r="J74" s="211" t="n">
        <v>0.7</v>
      </c>
    </row>
    <row r="75">
      <c r="A75" t="s">
        <v>383</v>
      </c>
      <c r="B75" t="s">
        <v>245</v>
      </c>
      <c r="C75" s="204" t="n">
        <v>735</v>
      </c>
      <c r="D75" s="205" t="n">
        <v>0</v>
      </c>
      <c r="E75" s="206" t="n">
        <v>310</v>
      </c>
      <c r="F75" s="207" t="n">
        <v>35</v>
      </c>
      <c r="G75" s="208" t="n">
        <v>390</v>
      </c>
      <c r="H75" s="209" t="n">
        <v>0.42</v>
      </c>
      <c r="I75" s="210" t="n">
        <v>0.05</v>
      </c>
      <c r="J75" s="211" t="n">
        <v>0.53</v>
      </c>
    </row>
    <row r="76">
      <c r="A76" t="s">
        <v>383</v>
      </c>
      <c r="B76" t="s">
        <v>246</v>
      </c>
      <c r="C76" s="204" t="n">
        <v>1010</v>
      </c>
      <c r="D76" s="205" t="n">
        <v>0.01</v>
      </c>
      <c r="E76" s="206" t="n">
        <v>105</v>
      </c>
      <c r="F76" s="207" t="n">
        <v>75</v>
      </c>
      <c r="G76" s="208" t="n">
        <v>830</v>
      </c>
      <c r="H76" s="209" t="n">
        <v>0.1</v>
      </c>
      <c r="I76" s="210" t="n">
        <v>0.07</v>
      </c>
      <c r="J76" s="211" t="n">
        <v>0.82</v>
      </c>
    </row>
    <row r="78">
      <c r="A78" s="28" t="s">
        <v>997</v>
      </c>
    </row>
    <row r="79">
      <c r="A79" s="5" t="s">
        <v>970</v>
      </c>
      <c r="B79" s="5" t="s">
        <v>971</v>
      </c>
      <c r="C79" s="5" t="s">
        <v>972</v>
      </c>
      <c r="D79" s="5" t="s">
        <v>973</v>
      </c>
      <c r="E79" s="5" t="s">
        <v>206</v>
      </c>
      <c r="F79" s="5" t="s">
        <v>207</v>
      </c>
      <c r="G79" s="5" t="s">
        <v>208</v>
      </c>
      <c r="H79" s="5" t="s">
        <v>974</v>
      </c>
      <c r="I79" s="5" t="s">
        <v>975</v>
      </c>
      <c r="J79" s="5" t="s">
        <v>976</v>
      </c>
    </row>
    <row r="80">
      <c r="A80" s="4" t="s">
        <v>381</v>
      </c>
      <c r="B80" t="s">
        <v>985</v>
      </c>
      <c r="C80" s="212" t="n">
        <v>96935</v>
      </c>
      <c r="D80" s="213" t="n">
        <v>0.38</v>
      </c>
      <c r="E80" s="214" t="n">
        <v>40060</v>
      </c>
      <c r="F80" s="215" t="n">
        <v>2735</v>
      </c>
      <c r="G80" s="216" t="n">
        <v>54140</v>
      </c>
      <c r="H80" s="217" t="n">
        <v>0.41</v>
      </c>
      <c r="I80" s="218" t="n">
        <v>0.03</v>
      </c>
      <c r="J80" s="219" t="n">
        <v>0.56</v>
      </c>
    </row>
    <row r="81">
      <c r="A81" s="4" t="s">
        <v>381</v>
      </c>
      <c r="B81" t="s">
        <v>986</v>
      </c>
      <c r="C81" s="212" t="n">
        <v>16570</v>
      </c>
      <c r="D81" s="213" t="n">
        <v>0.07</v>
      </c>
      <c r="E81" s="214" t="n">
        <v>8315</v>
      </c>
      <c r="F81" s="215" t="n">
        <v>425</v>
      </c>
      <c r="G81" s="216" t="n">
        <v>7835</v>
      </c>
      <c r="H81" s="217" t="n">
        <v>0.5</v>
      </c>
      <c r="I81" s="218" t="n">
        <v>0.03</v>
      </c>
      <c r="J81" s="219" t="n">
        <v>0.47</v>
      </c>
    </row>
    <row r="82">
      <c r="A82" t="s">
        <v>381</v>
      </c>
      <c r="B82" t="s">
        <v>987</v>
      </c>
      <c r="C82" s="212" t="n">
        <v>45420</v>
      </c>
      <c r="D82" s="213" t="n">
        <v>0.18</v>
      </c>
      <c r="E82" s="214" t="n">
        <v>20585</v>
      </c>
      <c r="F82" s="215" t="n">
        <v>1660</v>
      </c>
      <c r="G82" s="216" t="n">
        <v>23175</v>
      </c>
      <c r="H82" s="217" t="n">
        <v>0.45</v>
      </c>
      <c r="I82" s="218" t="n">
        <v>0.04</v>
      </c>
      <c r="J82" s="219" t="n">
        <v>0.51</v>
      </c>
    </row>
    <row r="83">
      <c r="A83" t="s">
        <v>381</v>
      </c>
      <c r="B83" t="s">
        <v>988</v>
      </c>
      <c r="C83" s="212" t="n">
        <v>11180</v>
      </c>
      <c r="D83" s="213" t="n">
        <v>0.04</v>
      </c>
      <c r="E83" s="214" t="n">
        <v>2815</v>
      </c>
      <c r="F83" s="215" t="n">
        <v>305</v>
      </c>
      <c r="G83" s="216" t="n">
        <v>8055</v>
      </c>
      <c r="H83" s="217" t="n">
        <v>0.25</v>
      </c>
      <c r="I83" s="218" t="n">
        <v>0.03</v>
      </c>
      <c r="J83" s="219" t="n">
        <v>0.72</v>
      </c>
    </row>
    <row r="84">
      <c r="A84" t="s">
        <v>381</v>
      </c>
      <c r="B84" t="s">
        <v>989</v>
      </c>
      <c r="C84" s="212" t="n">
        <v>23765</v>
      </c>
      <c r="D84" s="213" t="n">
        <v>0.09</v>
      </c>
      <c r="E84" s="214" t="n">
        <v>8350</v>
      </c>
      <c r="F84" s="215" t="n">
        <v>340</v>
      </c>
      <c r="G84" s="216" t="n">
        <v>15075</v>
      </c>
      <c r="H84" s="217" t="n">
        <v>0.35</v>
      </c>
      <c r="I84" s="218" t="n">
        <v>0.01</v>
      </c>
      <c r="J84" s="219" t="n">
        <v>0.63</v>
      </c>
    </row>
    <row r="85">
      <c r="A85" t="s">
        <v>381</v>
      </c>
      <c r="B85" t="s">
        <v>990</v>
      </c>
      <c r="C85" s="212" t="n">
        <v>13185</v>
      </c>
      <c r="D85" s="213" t="n">
        <v>0.05</v>
      </c>
      <c r="E85" s="214" t="n">
        <v>2330</v>
      </c>
      <c r="F85" s="215" t="n">
        <v>1515</v>
      </c>
      <c r="G85" s="216" t="n">
        <v>9340</v>
      </c>
      <c r="H85" s="217" t="n">
        <v>0.18</v>
      </c>
      <c r="I85" s="218" t="n">
        <v>0.11</v>
      </c>
      <c r="J85" s="219" t="n">
        <v>0.71</v>
      </c>
    </row>
    <row r="86">
      <c r="A86" t="s">
        <v>381</v>
      </c>
      <c r="B86" t="s">
        <v>991</v>
      </c>
      <c r="C86" s="212" t="n">
        <v>12500</v>
      </c>
      <c r="D86" s="213" t="n">
        <v>0.05</v>
      </c>
      <c r="E86" s="214" t="n">
        <v>2225</v>
      </c>
      <c r="F86" s="215" t="n">
        <v>1435</v>
      </c>
      <c r="G86" s="216" t="n">
        <v>8840</v>
      </c>
      <c r="H86" s="217" t="n">
        <v>0.18</v>
      </c>
      <c r="I86" s="218" t="n">
        <v>0.11</v>
      </c>
      <c r="J86" s="219" t="n">
        <v>0.71</v>
      </c>
    </row>
    <row r="87">
      <c r="A87" t="s">
        <v>381</v>
      </c>
      <c r="B87" t="s">
        <v>992</v>
      </c>
      <c r="C87" s="212" t="n">
        <v>685</v>
      </c>
      <c r="D87" s="213" t="n">
        <v>0</v>
      </c>
      <c r="E87" s="214" t="n">
        <v>100</v>
      </c>
      <c r="F87" s="215" t="n">
        <v>80</v>
      </c>
      <c r="G87" s="216" t="n">
        <v>500</v>
      </c>
      <c r="H87" s="217" t="n">
        <v>0.15</v>
      </c>
      <c r="I87" s="218" t="n">
        <v>0.12</v>
      </c>
      <c r="J87" s="219" t="n">
        <v>0.73</v>
      </c>
    </row>
    <row r="88">
      <c r="A88" t="s">
        <v>381</v>
      </c>
      <c r="B88" t="s">
        <v>993</v>
      </c>
      <c r="C88" s="212" t="n">
        <v>61695</v>
      </c>
      <c r="D88" s="213" t="n">
        <v>0.24</v>
      </c>
      <c r="E88" s="214" t="n">
        <v>17125</v>
      </c>
      <c r="F88" s="215" t="n">
        <v>2505</v>
      </c>
      <c r="G88" s="216" t="n">
        <v>42070</v>
      </c>
      <c r="H88" s="217" t="n">
        <v>0.28</v>
      </c>
      <c r="I88" s="218" t="n">
        <v>0.04</v>
      </c>
      <c r="J88" s="219" t="n">
        <v>0.68</v>
      </c>
    </row>
    <row r="89">
      <c r="A89" t="s">
        <v>381</v>
      </c>
      <c r="B89" t="s">
        <v>994</v>
      </c>
      <c r="C89" s="212" t="n">
        <v>32865</v>
      </c>
      <c r="D89" s="213" t="n">
        <v>0.13</v>
      </c>
      <c r="E89" s="214" t="n">
        <v>8920</v>
      </c>
      <c r="F89" s="215" t="n">
        <v>1565</v>
      </c>
      <c r="G89" s="216" t="n">
        <v>22385</v>
      </c>
      <c r="H89" s="217" t="n">
        <v>0.27</v>
      </c>
      <c r="I89" s="218" t="n">
        <v>0.05</v>
      </c>
      <c r="J89" s="219" t="n">
        <v>0.68</v>
      </c>
    </row>
    <row r="90">
      <c r="A90" t="s">
        <v>381</v>
      </c>
      <c r="B90" t="s">
        <v>995</v>
      </c>
      <c r="C90" s="212" t="n">
        <v>25385</v>
      </c>
      <c r="D90" s="213" t="n">
        <v>0.1</v>
      </c>
      <c r="E90" s="214" t="n">
        <v>7270</v>
      </c>
      <c r="F90" s="215" t="n">
        <v>780</v>
      </c>
      <c r="G90" s="216" t="n">
        <v>17335</v>
      </c>
      <c r="H90" s="217" t="n">
        <v>0.29</v>
      </c>
      <c r="I90" s="218" t="n">
        <v>0.03</v>
      </c>
      <c r="J90" s="219" t="n">
        <v>0.68</v>
      </c>
    </row>
    <row r="91">
      <c r="A91" t="s">
        <v>381</v>
      </c>
      <c r="B91" t="s">
        <v>996</v>
      </c>
      <c r="C91" s="212" t="n">
        <v>3445</v>
      </c>
      <c r="D91" s="213" t="n">
        <v>0.01</v>
      </c>
      <c r="E91" s="214" t="n">
        <v>935</v>
      </c>
      <c r="F91" s="215" t="n">
        <v>160</v>
      </c>
      <c r="G91" s="216" t="n">
        <v>2350</v>
      </c>
      <c r="H91" s="217" t="n">
        <v>0.27</v>
      </c>
      <c r="I91" s="218" t="n">
        <v>0.05</v>
      </c>
      <c r="J91" s="219" t="n">
        <v>0.68</v>
      </c>
    </row>
    <row r="92">
      <c r="A92" t="s">
        <v>382</v>
      </c>
      <c r="B92" t="s">
        <v>985</v>
      </c>
      <c r="C92" s="212" t="n">
        <v>41610</v>
      </c>
      <c r="D92" s="213" t="n">
        <v>0.16</v>
      </c>
      <c r="E92" s="214" t="n">
        <v>19255</v>
      </c>
      <c r="F92" s="215" t="n">
        <v>1590</v>
      </c>
      <c r="G92" s="216" t="n">
        <v>20765</v>
      </c>
      <c r="H92" s="217" t="n">
        <v>0.46</v>
      </c>
      <c r="I92" s="218" t="n">
        <v>0.04</v>
      </c>
      <c r="J92" s="219" t="n">
        <v>0.5</v>
      </c>
    </row>
    <row r="93">
      <c r="A93" t="s">
        <v>382</v>
      </c>
      <c r="B93" t="s">
        <v>986</v>
      </c>
      <c r="C93" s="212" t="n">
        <v>1300</v>
      </c>
      <c r="D93" s="213" t="n">
        <v>0.01</v>
      </c>
      <c r="E93" s="214" t="n">
        <v>475</v>
      </c>
      <c r="F93" s="215" t="n">
        <v>25</v>
      </c>
      <c r="G93" s="216" t="n">
        <v>800</v>
      </c>
      <c r="H93" s="217" t="n">
        <v>0.37</v>
      </c>
      <c r="I93" s="218" t="n">
        <v>0.02</v>
      </c>
      <c r="J93" s="219" t="n">
        <v>0.61</v>
      </c>
    </row>
    <row r="94">
      <c r="A94" t="s">
        <v>382</v>
      </c>
      <c r="B94" t="s">
        <v>987</v>
      </c>
      <c r="C94" s="212" t="n">
        <v>26880</v>
      </c>
      <c r="D94" s="213" t="n">
        <v>0.11</v>
      </c>
      <c r="E94" s="214" t="n">
        <v>13285</v>
      </c>
      <c r="F94" s="215" t="n">
        <v>1145</v>
      </c>
      <c r="G94" s="216" t="n">
        <v>12450</v>
      </c>
      <c r="H94" s="217" t="n">
        <v>0.49</v>
      </c>
      <c r="I94" s="218" t="n">
        <v>0.04</v>
      </c>
      <c r="J94" s="219" t="n">
        <v>0.46</v>
      </c>
    </row>
    <row r="95">
      <c r="A95" t="s">
        <v>382</v>
      </c>
      <c r="B95" t="s">
        <v>988</v>
      </c>
      <c r="C95" s="212" t="n">
        <v>1795</v>
      </c>
      <c r="D95" s="213" t="n">
        <v>0.01</v>
      </c>
      <c r="E95" s="214" t="n">
        <v>775</v>
      </c>
      <c r="F95" s="215" t="n">
        <v>50</v>
      </c>
      <c r="G95" s="216" t="n">
        <v>970</v>
      </c>
      <c r="H95" s="217" t="n">
        <v>0.43</v>
      </c>
      <c r="I95" s="218" t="n">
        <v>0.03</v>
      </c>
      <c r="J95" s="219" t="n">
        <v>0.54</v>
      </c>
    </row>
    <row r="96">
      <c r="A96" t="s">
        <v>382</v>
      </c>
      <c r="B96" t="s">
        <v>989</v>
      </c>
      <c r="C96" s="212" t="n">
        <v>11630</v>
      </c>
      <c r="D96" s="213" t="n">
        <v>0.05</v>
      </c>
      <c r="E96" s="214" t="n">
        <v>4715</v>
      </c>
      <c r="F96" s="215" t="n">
        <v>375</v>
      </c>
      <c r="G96" s="216" t="n">
        <v>6545</v>
      </c>
      <c r="H96" s="217" t="n">
        <v>0.41</v>
      </c>
      <c r="I96" s="218" t="n">
        <v>0.03</v>
      </c>
      <c r="J96" s="219" t="n">
        <v>0.56</v>
      </c>
    </row>
    <row r="97">
      <c r="A97" t="s">
        <v>382</v>
      </c>
      <c r="B97" t="s">
        <v>990</v>
      </c>
      <c r="C97" s="212" t="n">
        <v>5075</v>
      </c>
      <c r="D97" s="213" t="n">
        <v>0.02</v>
      </c>
      <c r="E97" s="214" t="n">
        <v>1155</v>
      </c>
      <c r="F97" s="215" t="n">
        <v>1070</v>
      </c>
      <c r="G97" s="216" t="n">
        <v>2850</v>
      </c>
      <c r="H97" s="217" t="n">
        <v>0.23</v>
      </c>
      <c r="I97" s="218" t="n">
        <v>0.21</v>
      </c>
      <c r="J97" s="219" t="n">
        <v>0.56</v>
      </c>
    </row>
    <row r="98">
      <c r="A98" t="s">
        <v>382</v>
      </c>
      <c r="B98" t="s">
        <v>991</v>
      </c>
      <c r="C98" s="212" t="n">
        <v>4560</v>
      </c>
      <c r="D98" s="213" t="n">
        <v>0.02</v>
      </c>
      <c r="E98" s="214" t="n">
        <v>1055</v>
      </c>
      <c r="F98" s="215" t="n">
        <v>975</v>
      </c>
      <c r="G98" s="216" t="n">
        <v>2525</v>
      </c>
      <c r="H98" s="217" t="n">
        <v>0.23</v>
      </c>
      <c r="I98" s="218" t="n">
        <v>0.21</v>
      </c>
      <c r="J98" s="219" t="n">
        <v>0.55</v>
      </c>
    </row>
    <row r="99">
      <c r="A99" t="s">
        <v>382</v>
      </c>
      <c r="B99" t="s">
        <v>992</v>
      </c>
      <c r="C99" s="212" t="n">
        <v>520</v>
      </c>
      <c r="D99" s="213" t="n">
        <v>0</v>
      </c>
      <c r="E99" s="214" t="n">
        <v>100</v>
      </c>
      <c r="F99" s="215" t="n">
        <v>95</v>
      </c>
      <c r="G99" s="216" t="n">
        <v>325</v>
      </c>
      <c r="H99" s="217" t="n">
        <v>0.19</v>
      </c>
      <c r="I99" s="218" t="n">
        <v>0.18</v>
      </c>
      <c r="J99" s="219" t="n">
        <v>0.62</v>
      </c>
    </row>
    <row r="100">
      <c r="A100" t="s">
        <v>382</v>
      </c>
      <c r="B100" t="s">
        <v>993</v>
      </c>
      <c r="C100" s="212" t="n">
        <v>20245</v>
      </c>
      <c r="D100" s="213" t="n">
        <v>0.08</v>
      </c>
      <c r="E100" s="214" t="n">
        <v>6920</v>
      </c>
      <c r="F100" s="215" t="n">
        <v>1765</v>
      </c>
      <c r="G100" s="216" t="n">
        <v>11560</v>
      </c>
      <c r="H100" s="217" t="n">
        <v>0.34</v>
      </c>
      <c r="I100" s="218" t="n">
        <v>0.09</v>
      </c>
      <c r="J100" s="219" t="n">
        <v>0.57</v>
      </c>
    </row>
    <row r="101">
      <c r="A101" t="s">
        <v>382</v>
      </c>
      <c r="B101" t="s">
        <v>994</v>
      </c>
      <c r="C101" s="212" t="n">
        <v>955</v>
      </c>
      <c r="D101" s="213" t="n">
        <v>0</v>
      </c>
      <c r="E101" s="214" t="n">
        <v>340</v>
      </c>
      <c r="F101" s="215" t="n">
        <v>110</v>
      </c>
      <c r="G101" s="216" t="n">
        <v>500</v>
      </c>
      <c r="H101" s="217" t="n">
        <v>0.36</v>
      </c>
      <c r="I101" s="218" t="n">
        <v>0.12</v>
      </c>
      <c r="J101" s="219" t="n">
        <v>0.53</v>
      </c>
    </row>
    <row r="102">
      <c r="A102" t="s">
        <v>382</v>
      </c>
      <c r="B102" t="s">
        <v>995</v>
      </c>
      <c r="C102" s="212" t="n">
        <v>7370</v>
      </c>
      <c r="D102" s="213" t="n">
        <v>0.03</v>
      </c>
      <c r="E102" s="214" t="n">
        <v>2680</v>
      </c>
      <c r="F102" s="215" t="n">
        <v>505</v>
      </c>
      <c r="G102" s="216" t="n">
        <v>4185</v>
      </c>
      <c r="H102" s="217" t="n">
        <v>0.36</v>
      </c>
      <c r="I102" s="218" t="n">
        <v>0.07</v>
      </c>
      <c r="J102" s="219" t="n">
        <v>0.57</v>
      </c>
    </row>
    <row r="103">
      <c r="A103" t="s">
        <v>382</v>
      </c>
      <c r="B103" t="s">
        <v>996</v>
      </c>
      <c r="C103" s="212" t="n">
        <v>11925</v>
      </c>
      <c r="D103" s="213" t="n">
        <v>0.05</v>
      </c>
      <c r="E103" s="214" t="n">
        <v>3900</v>
      </c>
      <c r="F103" s="215" t="n">
        <v>1150</v>
      </c>
      <c r="G103" s="216" t="n">
        <v>6875</v>
      </c>
      <c r="H103" s="217" t="n">
        <v>0.33</v>
      </c>
      <c r="I103" s="218" t="n">
        <v>0.1</v>
      </c>
      <c r="J103" s="219" t="n">
        <v>0.58</v>
      </c>
    </row>
    <row r="104">
      <c r="A104" t="s">
        <v>383</v>
      </c>
      <c r="B104" t="s">
        <v>985</v>
      </c>
      <c r="C104" s="212" t="n">
        <v>55325</v>
      </c>
      <c r="D104" s="213" t="n">
        <v>0.22</v>
      </c>
      <c r="E104" s="214" t="n">
        <v>20805</v>
      </c>
      <c r="F104" s="215" t="n">
        <v>1145</v>
      </c>
      <c r="G104" s="216" t="n">
        <v>33375</v>
      </c>
      <c r="H104" s="217" t="n">
        <v>0.38</v>
      </c>
      <c r="I104" s="218" t="n">
        <v>0.02</v>
      </c>
      <c r="J104" s="219" t="n">
        <v>0.6</v>
      </c>
    </row>
    <row r="105">
      <c r="A105" t="s">
        <v>383</v>
      </c>
      <c r="B105" t="s">
        <v>986</v>
      </c>
      <c r="C105" s="212" t="n">
        <v>2705</v>
      </c>
      <c r="D105" s="213" t="n">
        <v>0.01</v>
      </c>
      <c r="E105" s="214" t="n">
        <v>685</v>
      </c>
      <c r="F105" s="215" t="n">
        <v>30</v>
      </c>
      <c r="G105" s="216" t="n">
        <v>1990</v>
      </c>
      <c r="H105" s="217" t="n">
        <v>0.25</v>
      </c>
      <c r="I105" s="218" t="n">
        <v>0.01</v>
      </c>
      <c r="J105" s="219" t="n">
        <v>0.74</v>
      </c>
    </row>
    <row r="106">
      <c r="A106" t="s">
        <v>383</v>
      </c>
      <c r="B106" t="s">
        <v>987</v>
      </c>
      <c r="C106" s="212" t="n">
        <v>36255</v>
      </c>
      <c r="D106" s="213" t="n">
        <v>0.14</v>
      </c>
      <c r="E106" s="214" t="n">
        <v>16075</v>
      </c>
      <c r="F106" s="215" t="n">
        <v>825</v>
      </c>
      <c r="G106" s="216" t="n">
        <v>19360</v>
      </c>
      <c r="H106" s="217" t="n">
        <v>0.44</v>
      </c>
      <c r="I106" s="218" t="n">
        <v>0.02</v>
      </c>
      <c r="J106" s="219" t="n">
        <v>0.53</v>
      </c>
    </row>
    <row r="107">
      <c r="A107" t="s">
        <v>383</v>
      </c>
      <c r="B107" t="s">
        <v>988</v>
      </c>
      <c r="C107" s="212" t="n">
        <v>6135</v>
      </c>
      <c r="D107" s="213" t="n">
        <v>0.02</v>
      </c>
      <c r="E107" s="214" t="n">
        <v>1155</v>
      </c>
      <c r="F107" s="215" t="n">
        <v>55</v>
      </c>
      <c r="G107" s="216" t="n">
        <v>4930</v>
      </c>
      <c r="H107" s="217" t="n">
        <v>0.19</v>
      </c>
      <c r="I107" s="218" t="n">
        <v>0.01</v>
      </c>
      <c r="J107" s="219" t="n">
        <v>0.8</v>
      </c>
    </row>
    <row r="108">
      <c r="A108" t="s">
        <v>383</v>
      </c>
      <c r="B108" t="s">
        <v>989</v>
      </c>
      <c r="C108" s="212" t="n">
        <v>10230</v>
      </c>
      <c r="D108" s="213" t="n">
        <v>0.04</v>
      </c>
      <c r="E108" s="214" t="n">
        <v>2895</v>
      </c>
      <c r="F108" s="215" t="n">
        <v>235</v>
      </c>
      <c r="G108" s="216" t="n">
        <v>7095</v>
      </c>
      <c r="H108" s="217" t="n">
        <v>0.28</v>
      </c>
      <c r="I108" s="218" t="n">
        <v>0.02</v>
      </c>
      <c r="J108" s="219" t="n">
        <v>0.69</v>
      </c>
    </row>
    <row r="109">
      <c r="A109" t="s">
        <v>383</v>
      </c>
      <c r="B109" t="s">
        <v>990</v>
      </c>
      <c r="C109" s="212" t="n">
        <v>8110</v>
      </c>
      <c r="D109" s="213" t="n">
        <v>0.03</v>
      </c>
      <c r="E109" s="214" t="n">
        <v>1170</v>
      </c>
      <c r="F109" s="215" t="n">
        <v>445</v>
      </c>
      <c r="G109" s="216" t="n">
        <v>6495</v>
      </c>
      <c r="H109" s="217" t="n">
        <v>0.14</v>
      </c>
      <c r="I109" s="218" t="n">
        <v>0.05</v>
      </c>
      <c r="J109" s="219" t="n">
        <v>0.8</v>
      </c>
    </row>
    <row r="110">
      <c r="A110" t="s">
        <v>383</v>
      </c>
      <c r="B110" t="s">
        <v>991</v>
      </c>
      <c r="C110" s="212" t="n">
        <v>1510</v>
      </c>
      <c r="D110" s="213" t="n">
        <v>0.01</v>
      </c>
      <c r="E110" s="214" t="n">
        <v>330</v>
      </c>
      <c r="F110" s="215" t="n">
        <v>85</v>
      </c>
      <c r="G110" s="216" t="n">
        <v>1095</v>
      </c>
      <c r="H110" s="217" t="n">
        <v>0.22</v>
      </c>
      <c r="I110" s="218" t="n">
        <v>0.06</v>
      </c>
      <c r="J110" s="219" t="n">
        <v>0.73</v>
      </c>
    </row>
    <row r="111">
      <c r="A111" t="s">
        <v>383</v>
      </c>
      <c r="B111" t="s">
        <v>992</v>
      </c>
      <c r="C111" s="212" t="n">
        <v>6595</v>
      </c>
      <c r="D111" s="213" t="n">
        <v>0.03</v>
      </c>
      <c r="E111" s="214" t="n">
        <v>840</v>
      </c>
      <c r="F111" s="215" t="n">
        <v>360</v>
      </c>
      <c r="G111" s="216" t="n">
        <v>5400</v>
      </c>
      <c r="H111" s="217" t="n">
        <v>0.13</v>
      </c>
      <c r="I111" s="218" t="n">
        <v>0.05</v>
      </c>
      <c r="J111" s="219" t="n">
        <v>0.82</v>
      </c>
    </row>
    <row r="112">
      <c r="A112" t="s">
        <v>383</v>
      </c>
      <c r="B112" t="s">
        <v>993</v>
      </c>
      <c r="C112" s="212" t="n">
        <v>41450</v>
      </c>
      <c r="D112" s="213" t="n">
        <v>0.16</v>
      </c>
      <c r="E112" s="214" t="n">
        <v>10200</v>
      </c>
      <c r="F112" s="215" t="n">
        <v>735</v>
      </c>
      <c r="G112" s="216" t="n">
        <v>30510</v>
      </c>
      <c r="H112" s="217" t="n">
        <v>0.25</v>
      </c>
      <c r="I112" s="218" t="n">
        <v>0.02</v>
      </c>
      <c r="J112" s="219" t="n">
        <v>0.74</v>
      </c>
    </row>
    <row r="113">
      <c r="A113" t="s">
        <v>383</v>
      </c>
      <c r="B113" t="s">
        <v>994</v>
      </c>
      <c r="C113" s="212" t="n">
        <v>4365</v>
      </c>
      <c r="D113" s="213" t="n">
        <v>0.02</v>
      </c>
      <c r="E113" s="214" t="n">
        <v>1195</v>
      </c>
      <c r="F113" s="215" t="n">
        <v>140</v>
      </c>
      <c r="G113" s="216" t="n">
        <v>3030</v>
      </c>
      <c r="H113" s="217" t="n">
        <v>0.27</v>
      </c>
      <c r="I113" s="218" t="n">
        <v>0.03</v>
      </c>
      <c r="J113" s="219" t="n">
        <v>0.69</v>
      </c>
    </row>
    <row r="114">
      <c r="A114" t="s">
        <v>383</v>
      </c>
      <c r="B114" t="s">
        <v>995</v>
      </c>
      <c r="C114" s="212" t="n">
        <v>9550</v>
      </c>
      <c r="D114" s="213" t="n">
        <v>0.04</v>
      </c>
      <c r="E114" s="214" t="n">
        <v>2375</v>
      </c>
      <c r="F114" s="215" t="n">
        <v>145</v>
      </c>
      <c r="G114" s="216" t="n">
        <v>7035</v>
      </c>
      <c r="H114" s="217" t="n">
        <v>0.25</v>
      </c>
      <c r="I114" s="218" t="n">
        <v>0.01</v>
      </c>
      <c r="J114" s="219" t="n">
        <v>0.74</v>
      </c>
    </row>
    <row r="115">
      <c r="A115" t="s">
        <v>383</v>
      </c>
      <c r="B115" t="s">
        <v>996</v>
      </c>
      <c r="C115" s="212" t="n">
        <v>27535</v>
      </c>
      <c r="D115" s="213" t="n">
        <v>0.11</v>
      </c>
      <c r="E115" s="214" t="n">
        <v>6630</v>
      </c>
      <c r="F115" s="215" t="n">
        <v>455</v>
      </c>
      <c r="G115" s="216" t="n">
        <v>20450</v>
      </c>
      <c r="H115" s="217" t="n">
        <v>0.24</v>
      </c>
      <c r="I115" s="218" t="n">
        <v>0.02</v>
      </c>
      <c r="J115" s="219" t="n">
        <v>0.74</v>
      </c>
    </row>
    <row r="116">
      <c r="A116" t="s">
        <v>35</v>
      </c>
      <c r="B116" t="s">
        <v>36</v>
      </c>
    </row>
    <row r="117">
      <c r="A117" t="s">
        <v>53</v>
      </c>
      <c r="B117" t="s">
        <v>54</v>
      </c>
    </row>
    <row r="118">
      <c r="A118" t="s">
        <v>113</v>
      </c>
      <c r="B118" t="s">
        <v>114</v>
      </c>
    </row>
    <row r="119">
      <c r="A119" t="s">
        <v>129</v>
      </c>
      <c r="B119" t="s">
        <v>130</v>
      </c>
    </row>
    <row r="120">
      <c r="A120" s="4" t="s">
        <v>131</v>
      </c>
      <c r="B120" t="s">
        <v>132</v>
      </c>
    </row>
    <row r="121">
      <c r="A121" s="4" t="s">
        <v>137</v>
      </c>
      <c r="B121" t="s">
        <v>138</v>
      </c>
    </row>
    <row r="122">
      <c r="A122" s="4" t="s">
        <v>151</v>
      </c>
      <c r="B122" t="s">
        <v>152</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4"/>
    <tablePart r:id="rId25"/>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s>
  <sheetData>
    <row r="1">
      <c r="A1" s="1" t="s">
        <v>998</v>
      </c>
    </row>
    <row r="2">
      <c r="A2" t="s">
        <v>308</v>
      </c>
    </row>
    <row r="3">
      <c r="A3" t="s">
        <v>309</v>
      </c>
    </row>
    <row r="4">
      <c r="A4" t="s">
        <v>969</v>
      </c>
    </row>
    <row r="5">
      <c r="A5" t="s">
        <v>161</v>
      </c>
    </row>
    <row r="6">
      <c r="A6" s="28" t="s">
        <v>1004</v>
      </c>
    </row>
    <row r="7">
      <c r="A7" s="5" t="s">
        <v>370</v>
      </c>
      <c r="B7" s="5" t="s">
        <v>971</v>
      </c>
      <c r="C7" s="5" t="s">
        <v>999</v>
      </c>
      <c r="D7" s="5" t="s">
        <v>437</v>
      </c>
      <c r="E7" s="5" t="s">
        <v>438</v>
      </c>
      <c r="F7" s="5" t="s">
        <v>1000</v>
      </c>
      <c r="G7" s="5" t="s">
        <v>1001</v>
      </c>
      <c r="H7" s="5" t="s">
        <v>1002</v>
      </c>
      <c r="I7" s="5" t="s">
        <v>221</v>
      </c>
      <c r="J7" s="5" t="s">
        <v>1003</v>
      </c>
      <c r="K7" s="5" t="s">
        <v>416</v>
      </c>
    </row>
    <row r="8">
      <c r="A8" t="s">
        <v>381</v>
      </c>
      <c r="B8" t="s">
        <v>174</v>
      </c>
      <c r="C8" s="220" t="n">
        <v>254365</v>
      </c>
      <c r="D8" s="221" t="n">
        <v>114840</v>
      </c>
      <c r="E8" s="222" t="n">
        <v>126795</v>
      </c>
      <c r="F8" s="223" t="n">
        <v>330</v>
      </c>
      <c r="G8" s="224" t="n">
        <v>12405</v>
      </c>
      <c r="H8" s="225" t="n">
        <v>0.45</v>
      </c>
      <c r="I8" s="226" t="n">
        <v>0.5</v>
      </c>
      <c r="J8" s="227" t="n">
        <v>0</v>
      </c>
      <c r="K8" s="228" t="n">
        <v>0.05</v>
      </c>
    </row>
    <row r="9">
      <c r="A9" t="s">
        <v>381</v>
      </c>
      <c r="B9" t="s">
        <v>225</v>
      </c>
      <c r="C9" s="220" t="n">
        <v>715</v>
      </c>
      <c r="D9" s="221" t="n">
        <v>320</v>
      </c>
      <c r="E9" s="222" t="n">
        <v>360</v>
      </c>
      <c r="F9" s="223" t="s">
        <v>216</v>
      </c>
      <c r="G9" s="224" t="s">
        <v>216</v>
      </c>
      <c r="H9" s="225" t="n">
        <v>0.45</v>
      </c>
      <c r="I9" s="226" t="n">
        <v>0.5</v>
      </c>
      <c r="J9" s="227" t="s">
        <v>216</v>
      </c>
      <c r="K9" s="228" t="s">
        <v>216</v>
      </c>
    </row>
    <row r="10">
      <c r="A10" t="s">
        <v>381</v>
      </c>
      <c r="B10" t="s">
        <v>226</v>
      </c>
      <c r="C10" s="220" t="n">
        <v>11195</v>
      </c>
      <c r="D10" s="221" t="n">
        <v>7565</v>
      </c>
      <c r="E10" s="222" t="n">
        <v>3395</v>
      </c>
      <c r="F10" s="223" t="n">
        <v>5</v>
      </c>
      <c r="G10" s="224" t="n">
        <v>230</v>
      </c>
      <c r="H10" s="225" t="n">
        <v>0.68</v>
      </c>
      <c r="I10" s="226" t="n">
        <v>0.3</v>
      </c>
      <c r="J10" s="227" t="n">
        <v>0</v>
      </c>
      <c r="K10" s="228" t="n">
        <v>0.02</v>
      </c>
    </row>
    <row r="11">
      <c r="A11" t="s">
        <v>381</v>
      </c>
      <c r="B11" t="s">
        <v>977</v>
      </c>
      <c r="C11" s="220" t="n">
        <v>865</v>
      </c>
      <c r="D11" s="221" t="n">
        <v>320</v>
      </c>
      <c r="E11" s="222" t="n">
        <v>480</v>
      </c>
      <c r="F11" s="223" t="n">
        <v>0</v>
      </c>
      <c r="G11" s="224" t="n">
        <v>65</v>
      </c>
      <c r="H11" s="225" t="n">
        <v>0.37</v>
      </c>
      <c r="I11" s="226" t="n">
        <v>0.56</v>
      </c>
      <c r="J11" s="227" t="n">
        <v>0</v>
      </c>
      <c r="K11" s="228" t="n">
        <v>0.08</v>
      </c>
    </row>
    <row r="12">
      <c r="A12" t="s">
        <v>381</v>
      </c>
      <c r="B12" t="s">
        <v>978</v>
      </c>
      <c r="C12" s="220" t="n">
        <v>5880</v>
      </c>
      <c r="D12" s="221" t="n">
        <v>2205</v>
      </c>
      <c r="E12" s="222" t="n">
        <v>3245</v>
      </c>
      <c r="F12" s="223" t="n">
        <v>5</v>
      </c>
      <c r="G12" s="224" t="n">
        <v>425</v>
      </c>
      <c r="H12" s="225" t="n">
        <v>0.37</v>
      </c>
      <c r="I12" s="226" t="n">
        <v>0.55</v>
      </c>
      <c r="J12" s="227" t="n">
        <v>0</v>
      </c>
      <c r="K12" s="228" t="n">
        <v>0.07</v>
      </c>
    </row>
    <row r="13">
      <c r="A13" t="s">
        <v>381</v>
      </c>
      <c r="B13" t="s">
        <v>229</v>
      </c>
      <c r="C13" s="220" t="n">
        <v>96965</v>
      </c>
      <c r="D13" s="221" t="n">
        <v>50805</v>
      </c>
      <c r="E13" s="222" t="n">
        <v>43335</v>
      </c>
      <c r="F13" s="223" t="n">
        <v>60</v>
      </c>
      <c r="G13" s="224" t="n">
        <v>2765</v>
      </c>
      <c r="H13" s="225" t="n">
        <v>0.52</v>
      </c>
      <c r="I13" s="226" t="n">
        <v>0.45</v>
      </c>
      <c r="J13" s="227" t="n">
        <v>0</v>
      </c>
      <c r="K13" s="228" t="n">
        <v>0.03</v>
      </c>
    </row>
    <row r="14">
      <c r="A14" t="s">
        <v>381</v>
      </c>
      <c r="B14" t="s">
        <v>230</v>
      </c>
      <c r="C14" s="220" t="n">
        <v>17255</v>
      </c>
      <c r="D14" s="221" t="n">
        <v>8900</v>
      </c>
      <c r="E14" s="222" t="n">
        <v>7155</v>
      </c>
      <c r="F14" s="223" t="n">
        <v>15</v>
      </c>
      <c r="G14" s="224" t="n">
        <v>1180</v>
      </c>
      <c r="H14" s="225" t="n">
        <v>0.52</v>
      </c>
      <c r="I14" s="226" t="n">
        <v>0.41</v>
      </c>
      <c r="J14" s="227" t="n">
        <v>0</v>
      </c>
      <c r="K14" s="228" t="n">
        <v>0.07</v>
      </c>
    </row>
    <row r="15">
      <c r="A15" t="s">
        <v>381</v>
      </c>
      <c r="B15" t="s">
        <v>231</v>
      </c>
      <c r="C15" s="220" t="n">
        <v>2405</v>
      </c>
      <c r="D15" s="221" t="n">
        <v>1620</v>
      </c>
      <c r="E15" s="222" t="n">
        <v>545</v>
      </c>
      <c r="F15" s="223" t="n">
        <v>10</v>
      </c>
      <c r="G15" s="224" t="n">
        <v>230</v>
      </c>
      <c r="H15" s="225" t="n">
        <v>0.67</v>
      </c>
      <c r="I15" s="226" t="n">
        <v>0.23</v>
      </c>
      <c r="J15" s="227" t="n">
        <v>0</v>
      </c>
      <c r="K15" s="228" t="n">
        <v>0.1</v>
      </c>
    </row>
    <row r="16">
      <c r="A16" t="s">
        <v>381</v>
      </c>
      <c r="B16" t="s">
        <v>232</v>
      </c>
      <c r="C16" s="220" t="n">
        <v>2200</v>
      </c>
      <c r="D16" s="221" t="n">
        <v>1265</v>
      </c>
      <c r="E16" s="222" t="n">
        <v>795</v>
      </c>
      <c r="F16" s="223" t="s">
        <v>216</v>
      </c>
      <c r="G16" s="224" t="s">
        <v>216</v>
      </c>
      <c r="H16" s="225" t="n">
        <v>0.57</v>
      </c>
      <c r="I16" s="226" t="n">
        <v>0.36</v>
      </c>
      <c r="J16" s="227" t="s">
        <v>216</v>
      </c>
      <c r="K16" s="228" t="s">
        <v>216</v>
      </c>
    </row>
    <row r="17">
      <c r="A17" t="s">
        <v>381</v>
      </c>
      <c r="B17" t="s">
        <v>233</v>
      </c>
      <c r="C17" s="220" t="n">
        <v>14575</v>
      </c>
      <c r="D17" s="221" t="n">
        <v>6460</v>
      </c>
      <c r="E17" s="222" t="n">
        <v>6950</v>
      </c>
      <c r="F17" s="223" t="n">
        <v>15</v>
      </c>
      <c r="G17" s="224" t="n">
        <v>1145</v>
      </c>
      <c r="H17" s="225" t="n">
        <v>0.44</v>
      </c>
      <c r="I17" s="226" t="n">
        <v>0.48</v>
      </c>
      <c r="J17" s="227" t="n">
        <v>0</v>
      </c>
      <c r="K17" s="228" t="n">
        <v>0.08</v>
      </c>
    </row>
    <row r="18">
      <c r="A18" t="s">
        <v>381</v>
      </c>
      <c r="B18" t="s">
        <v>234</v>
      </c>
      <c r="C18" s="220" t="n">
        <v>13185</v>
      </c>
      <c r="D18" s="221" t="n">
        <v>4210</v>
      </c>
      <c r="E18" s="222" t="n">
        <v>7455</v>
      </c>
      <c r="F18" s="223" t="n">
        <v>5</v>
      </c>
      <c r="G18" s="224" t="n">
        <v>1515</v>
      </c>
      <c r="H18" s="225" t="n">
        <v>0.32</v>
      </c>
      <c r="I18" s="226" t="n">
        <v>0.57</v>
      </c>
      <c r="J18" s="227" t="n">
        <v>0</v>
      </c>
      <c r="K18" s="228" t="n">
        <v>0.12</v>
      </c>
    </row>
    <row r="19">
      <c r="A19" t="s">
        <v>381</v>
      </c>
      <c r="B19" t="s">
        <v>235</v>
      </c>
      <c r="C19" s="220" t="n">
        <v>4840</v>
      </c>
      <c r="D19" s="221" t="n">
        <v>1750</v>
      </c>
      <c r="E19" s="222" t="n">
        <v>2900</v>
      </c>
      <c r="F19" s="223" t="n">
        <v>5</v>
      </c>
      <c r="G19" s="224" t="n">
        <v>190</v>
      </c>
      <c r="H19" s="225" t="n">
        <v>0.36</v>
      </c>
      <c r="I19" s="226" t="n">
        <v>0.6</v>
      </c>
      <c r="J19" s="227" t="n">
        <v>0</v>
      </c>
      <c r="K19" s="228" t="n">
        <v>0.04</v>
      </c>
    </row>
    <row r="20">
      <c r="A20" t="s">
        <v>381</v>
      </c>
      <c r="B20" t="s">
        <v>979</v>
      </c>
      <c r="C20" s="220" t="n">
        <v>2005</v>
      </c>
      <c r="D20" s="221" t="n">
        <v>765</v>
      </c>
      <c r="E20" s="222" t="n">
        <v>1155</v>
      </c>
      <c r="F20" s="223" t="n">
        <v>0</v>
      </c>
      <c r="G20" s="224" t="n">
        <v>85</v>
      </c>
      <c r="H20" s="225" t="n">
        <v>0.38</v>
      </c>
      <c r="I20" s="226" t="n">
        <v>0.58</v>
      </c>
      <c r="J20" s="227" t="n">
        <v>0</v>
      </c>
      <c r="K20" s="228" t="n">
        <v>0.04</v>
      </c>
    </row>
    <row r="21">
      <c r="A21" t="s">
        <v>381</v>
      </c>
      <c r="B21" t="s">
        <v>237</v>
      </c>
      <c r="C21" s="220" t="n">
        <v>61715</v>
      </c>
      <c r="D21" s="221" t="n">
        <v>20345</v>
      </c>
      <c r="E21" s="222" t="n">
        <v>38785</v>
      </c>
      <c r="F21" s="223" t="n">
        <v>65</v>
      </c>
      <c r="G21" s="224" t="n">
        <v>2520</v>
      </c>
      <c r="H21" s="225" t="n">
        <v>0.33</v>
      </c>
      <c r="I21" s="226" t="n">
        <v>0.63</v>
      </c>
      <c r="J21" s="227" t="n">
        <v>0</v>
      </c>
      <c r="K21" s="228" t="n">
        <v>0.04</v>
      </c>
    </row>
    <row r="22">
      <c r="A22" t="s">
        <v>381</v>
      </c>
      <c r="B22" t="s">
        <v>238</v>
      </c>
      <c r="C22" s="220" t="n">
        <v>2295</v>
      </c>
      <c r="D22" s="221" t="n">
        <v>985</v>
      </c>
      <c r="E22" s="222" t="n">
        <v>1185</v>
      </c>
      <c r="F22" s="223" t="s">
        <v>216</v>
      </c>
      <c r="G22" s="224" t="s">
        <v>216</v>
      </c>
      <c r="H22" s="225" t="n">
        <v>0.43</v>
      </c>
      <c r="I22" s="226" t="n">
        <v>0.52</v>
      </c>
      <c r="J22" s="227" t="s">
        <v>216</v>
      </c>
      <c r="K22" s="228" t="s">
        <v>216</v>
      </c>
    </row>
    <row r="23">
      <c r="A23" t="s">
        <v>381</v>
      </c>
      <c r="B23" t="s">
        <v>980</v>
      </c>
      <c r="C23" s="220" t="n">
        <v>5</v>
      </c>
      <c r="D23" s="221" t="n">
        <v>5</v>
      </c>
      <c r="E23" s="222" t="n">
        <v>0</v>
      </c>
      <c r="F23" s="223" t="s">
        <v>216</v>
      </c>
      <c r="G23" s="224" t="s">
        <v>216</v>
      </c>
      <c r="H23" s="225" t="n">
        <v>0.75</v>
      </c>
      <c r="I23" s="226" t="n">
        <v>0</v>
      </c>
      <c r="J23" s="227" t="s">
        <v>216</v>
      </c>
      <c r="K23" s="228" t="s">
        <v>216</v>
      </c>
    </row>
    <row r="24">
      <c r="A24" t="s">
        <v>381</v>
      </c>
      <c r="B24" t="s">
        <v>981</v>
      </c>
      <c r="C24" s="220" t="n">
        <v>2565</v>
      </c>
      <c r="D24" s="221" t="n">
        <v>1425</v>
      </c>
      <c r="E24" s="222" t="n">
        <v>1030</v>
      </c>
      <c r="F24" s="223" t="s">
        <v>216</v>
      </c>
      <c r="G24" s="224" t="s">
        <v>216</v>
      </c>
      <c r="H24" s="225" t="n">
        <v>0.56</v>
      </c>
      <c r="I24" s="226" t="n">
        <v>0.4</v>
      </c>
      <c r="J24" s="227" t="s">
        <v>216</v>
      </c>
      <c r="K24" s="228" t="s">
        <v>216</v>
      </c>
    </row>
    <row r="25">
      <c r="A25" t="s">
        <v>381</v>
      </c>
      <c r="B25" t="s">
        <v>982</v>
      </c>
      <c r="C25" s="220" t="n">
        <v>7665</v>
      </c>
      <c r="D25" s="221" t="n">
        <v>2660</v>
      </c>
      <c r="E25" s="222" t="n">
        <v>3900</v>
      </c>
      <c r="F25" s="223" t="n">
        <v>5</v>
      </c>
      <c r="G25" s="224" t="n">
        <v>1105</v>
      </c>
      <c r="H25" s="225" t="n">
        <v>0.35</v>
      </c>
      <c r="I25" s="226" t="n">
        <v>0.51</v>
      </c>
      <c r="J25" s="227" t="n">
        <v>0</v>
      </c>
      <c r="K25" s="228" t="n">
        <v>0.14</v>
      </c>
    </row>
    <row r="26">
      <c r="A26" t="s">
        <v>381</v>
      </c>
      <c r="B26" t="s">
        <v>983</v>
      </c>
      <c r="C26" s="220" t="n">
        <v>4470</v>
      </c>
      <c r="D26" s="221" t="n">
        <v>1700</v>
      </c>
      <c r="E26" s="222" t="n">
        <v>2495</v>
      </c>
      <c r="F26" s="223" t="s">
        <v>216</v>
      </c>
      <c r="G26" s="224" t="s">
        <v>216</v>
      </c>
      <c r="H26" s="225" t="n">
        <v>0.38</v>
      </c>
      <c r="I26" s="226" t="n">
        <v>0.56</v>
      </c>
      <c r="J26" s="227" t="s">
        <v>216</v>
      </c>
      <c r="K26" s="228" t="s">
        <v>216</v>
      </c>
    </row>
    <row r="27">
      <c r="A27" t="s">
        <v>381</v>
      </c>
      <c r="B27" t="s">
        <v>243</v>
      </c>
      <c r="C27" s="220" t="n">
        <v>1260</v>
      </c>
      <c r="D27" s="221" t="n">
        <v>570</v>
      </c>
      <c r="E27" s="222" t="n">
        <v>605</v>
      </c>
      <c r="F27" s="223" t="s">
        <v>216</v>
      </c>
      <c r="G27" s="224" t="s">
        <v>216</v>
      </c>
      <c r="H27" s="225" t="n">
        <v>0.45</v>
      </c>
      <c r="I27" s="226" t="n">
        <v>0.48</v>
      </c>
      <c r="J27" s="227" t="s">
        <v>216</v>
      </c>
      <c r="K27" s="228" t="s">
        <v>216</v>
      </c>
    </row>
    <row r="28">
      <c r="A28" t="s">
        <v>381</v>
      </c>
      <c r="B28" t="s">
        <v>244</v>
      </c>
      <c r="C28" s="220" t="n">
        <v>480</v>
      </c>
      <c r="D28" s="221" t="n">
        <v>130</v>
      </c>
      <c r="E28" s="222" t="n">
        <v>295</v>
      </c>
      <c r="F28" s="223" t="n">
        <v>0</v>
      </c>
      <c r="G28" s="224" t="n">
        <v>55</v>
      </c>
      <c r="H28" s="225" t="n">
        <v>0.27</v>
      </c>
      <c r="I28" s="226" t="n">
        <v>0.61</v>
      </c>
      <c r="J28" s="227" t="n">
        <v>0</v>
      </c>
      <c r="K28" s="228" t="n">
        <v>0.12</v>
      </c>
    </row>
    <row r="29">
      <c r="A29" t="s">
        <v>381</v>
      </c>
      <c r="B29" t="s">
        <v>245</v>
      </c>
      <c r="C29" s="220" t="n">
        <v>780</v>
      </c>
      <c r="D29" s="221" t="n">
        <v>295</v>
      </c>
      <c r="E29" s="222" t="n">
        <v>440</v>
      </c>
      <c r="F29" s="223" t="s">
        <v>216</v>
      </c>
      <c r="G29" s="224" t="s">
        <v>216</v>
      </c>
      <c r="H29" s="225" t="n">
        <v>0.38</v>
      </c>
      <c r="I29" s="226" t="n">
        <v>0.57</v>
      </c>
      <c r="J29" s="227" t="n">
        <v>0</v>
      </c>
      <c r="K29" s="228" t="n">
        <v>0.05</v>
      </c>
    </row>
    <row r="30">
      <c r="A30" t="s">
        <v>381</v>
      </c>
      <c r="B30" t="s">
        <v>246</v>
      </c>
      <c r="C30" s="220" t="n">
        <v>1055</v>
      </c>
      <c r="D30" s="221" t="n">
        <v>550</v>
      </c>
      <c r="E30" s="222" t="n">
        <v>290</v>
      </c>
      <c r="F30" s="223" t="n">
        <v>130</v>
      </c>
      <c r="G30" s="224" t="n">
        <v>80</v>
      </c>
      <c r="H30" s="225" t="n">
        <v>0.52</v>
      </c>
      <c r="I30" s="226" t="n">
        <v>0.28</v>
      </c>
      <c r="J30" s="227" t="s">
        <v>216</v>
      </c>
      <c r="K30" s="228" t="s">
        <v>216</v>
      </c>
    </row>
    <row r="31">
      <c r="A31" t="s">
        <v>382</v>
      </c>
      <c r="B31" t="s">
        <v>174</v>
      </c>
      <c r="C31" s="220" t="n">
        <v>100265</v>
      </c>
      <c r="D31" s="221" t="n">
        <v>40530</v>
      </c>
      <c r="E31" s="222" t="n">
        <v>52310</v>
      </c>
      <c r="F31" s="223" t="n">
        <v>0</v>
      </c>
      <c r="G31" s="224" t="n">
        <v>7425</v>
      </c>
      <c r="H31" s="225" t="n">
        <v>0.4</v>
      </c>
      <c r="I31" s="226" t="n">
        <v>0.52</v>
      </c>
      <c r="J31" s="227" t="n">
        <v>0</v>
      </c>
      <c r="K31" s="228" t="n">
        <v>0.07</v>
      </c>
    </row>
    <row r="32">
      <c r="A32" t="s">
        <v>382</v>
      </c>
      <c r="B32" t="s">
        <v>225</v>
      </c>
      <c r="C32" s="220" t="n">
        <v>185</v>
      </c>
      <c r="D32" s="221" t="n">
        <v>75</v>
      </c>
      <c r="E32" s="222" t="n">
        <v>95</v>
      </c>
      <c r="F32" s="223" t="n">
        <v>0</v>
      </c>
      <c r="G32" s="224" t="n">
        <v>15</v>
      </c>
      <c r="H32" s="225" t="n">
        <v>0.41</v>
      </c>
      <c r="I32" s="226" t="n">
        <v>0.52</v>
      </c>
      <c r="J32" s="227" t="n">
        <v>0</v>
      </c>
      <c r="K32" s="228" t="n">
        <v>0.07</v>
      </c>
    </row>
    <row r="33">
      <c r="A33" t="s">
        <v>382</v>
      </c>
      <c r="B33" t="s">
        <v>226</v>
      </c>
      <c r="C33" s="220" t="n">
        <v>5310</v>
      </c>
      <c r="D33" s="221" t="n">
        <v>3820</v>
      </c>
      <c r="E33" s="222" t="n">
        <v>1355</v>
      </c>
      <c r="F33" s="223" t="n">
        <v>0</v>
      </c>
      <c r="G33" s="224" t="n">
        <v>140</v>
      </c>
      <c r="H33" s="225" t="n">
        <v>0.72</v>
      </c>
      <c r="I33" s="226" t="n">
        <v>0.25</v>
      </c>
      <c r="J33" s="227" t="n">
        <v>0</v>
      </c>
      <c r="K33" s="228" t="n">
        <v>0.03</v>
      </c>
    </row>
    <row r="34">
      <c r="A34" t="s">
        <v>382</v>
      </c>
      <c r="B34" t="s">
        <v>977</v>
      </c>
      <c r="C34" s="220" t="n">
        <v>370</v>
      </c>
      <c r="D34" s="221" t="n">
        <v>120</v>
      </c>
      <c r="E34" s="222" t="n">
        <v>205</v>
      </c>
      <c r="F34" s="223" t="n">
        <v>0</v>
      </c>
      <c r="G34" s="224" t="n">
        <v>50</v>
      </c>
      <c r="H34" s="225" t="n">
        <v>0.32</v>
      </c>
      <c r="I34" s="226" t="n">
        <v>0.55</v>
      </c>
      <c r="J34" s="227" t="n">
        <v>0</v>
      </c>
      <c r="K34" s="228" t="n">
        <v>0.13</v>
      </c>
    </row>
    <row r="35">
      <c r="A35" t="s">
        <v>382</v>
      </c>
      <c r="B35" t="s">
        <v>978</v>
      </c>
      <c r="C35" s="220" t="n">
        <v>2850</v>
      </c>
      <c r="D35" s="221" t="n">
        <v>910</v>
      </c>
      <c r="E35" s="222" t="n">
        <v>1630</v>
      </c>
      <c r="F35" s="223" t="n">
        <v>0</v>
      </c>
      <c r="G35" s="224" t="n">
        <v>310</v>
      </c>
      <c r="H35" s="225" t="n">
        <v>0.32</v>
      </c>
      <c r="I35" s="226" t="n">
        <v>0.57</v>
      </c>
      <c r="J35" s="227" t="n">
        <v>0</v>
      </c>
      <c r="K35" s="228" t="n">
        <v>0.11</v>
      </c>
    </row>
    <row r="36">
      <c r="A36" t="s">
        <v>382</v>
      </c>
      <c r="B36" t="s">
        <v>229</v>
      </c>
      <c r="C36" s="220" t="n">
        <v>41630</v>
      </c>
      <c r="D36" s="221" t="n">
        <v>19510</v>
      </c>
      <c r="E36" s="222" t="n">
        <v>20510</v>
      </c>
      <c r="F36" s="223" t="n">
        <v>0</v>
      </c>
      <c r="G36" s="224" t="n">
        <v>1605</v>
      </c>
      <c r="H36" s="225" t="n">
        <v>0.47</v>
      </c>
      <c r="I36" s="226" t="n">
        <v>0.49</v>
      </c>
      <c r="J36" s="227" t="n">
        <v>0</v>
      </c>
      <c r="K36" s="228" t="n">
        <v>0.04</v>
      </c>
    </row>
    <row r="37">
      <c r="A37" t="s">
        <v>382</v>
      </c>
      <c r="B37" t="s">
        <v>230</v>
      </c>
      <c r="C37" s="220" t="n">
        <v>5785</v>
      </c>
      <c r="D37" s="221" t="n">
        <v>2560</v>
      </c>
      <c r="E37" s="222" t="n">
        <v>2675</v>
      </c>
      <c r="F37" s="223" t="n">
        <v>0</v>
      </c>
      <c r="G37" s="224" t="n">
        <v>550</v>
      </c>
      <c r="H37" s="225" t="n">
        <v>0.44</v>
      </c>
      <c r="I37" s="226" t="n">
        <v>0.46</v>
      </c>
      <c r="J37" s="227" t="n">
        <v>0</v>
      </c>
      <c r="K37" s="228" t="n">
        <v>0.1</v>
      </c>
    </row>
    <row r="38">
      <c r="A38" t="s">
        <v>382</v>
      </c>
      <c r="B38" t="s">
        <v>231</v>
      </c>
      <c r="C38" s="220" t="n">
        <v>695</v>
      </c>
      <c r="D38" s="221" t="n">
        <v>360</v>
      </c>
      <c r="E38" s="222" t="n">
        <v>245</v>
      </c>
      <c r="F38" s="223" t="n">
        <v>0</v>
      </c>
      <c r="G38" s="224" t="n">
        <v>90</v>
      </c>
      <c r="H38" s="225" t="n">
        <v>0.52</v>
      </c>
      <c r="I38" s="226" t="n">
        <v>0.35</v>
      </c>
      <c r="J38" s="227" t="n">
        <v>0</v>
      </c>
      <c r="K38" s="228" t="n">
        <v>0.13</v>
      </c>
    </row>
    <row r="39">
      <c r="A39" t="s">
        <v>382</v>
      </c>
      <c r="B39" t="s">
        <v>232</v>
      </c>
      <c r="C39" s="220" t="n">
        <v>940</v>
      </c>
      <c r="D39" s="221" t="n">
        <v>410</v>
      </c>
      <c r="E39" s="222" t="n">
        <v>440</v>
      </c>
      <c r="F39" s="223" t="n">
        <v>0</v>
      </c>
      <c r="G39" s="224" t="n">
        <v>90</v>
      </c>
      <c r="H39" s="225" t="n">
        <v>0.44</v>
      </c>
      <c r="I39" s="226" t="n">
        <v>0.47</v>
      </c>
      <c r="J39" s="227" t="n">
        <v>0</v>
      </c>
      <c r="K39" s="228" t="n">
        <v>0.1</v>
      </c>
    </row>
    <row r="40">
      <c r="A40" t="s">
        <v>382</v>
      </c>
      <c r="B40" t="s">
        <v>233</v>
      </c>
      <c r="C40" s="220" t="n">
        <v>5690</v>
      </c>
      <c r="D40" s="221" t="n">
        <v>2155</v>
      </c>
      <c r="E40" s="222" t="n">
        <v>2765</v>
      </c>
      <c r="F40" s="223" t="n">
        <v>0</v>
      </c>
      <c r="G40" s="224" t="n">
        <v>770</v>
      </c>
      <c r="H40" s="225" t="n">
        <v>0.38</v>
      </c>
      <c r="I40" s="226" t="n">
        <v>0.49</v>
      </c>
      <c r="J40" s="227" t="n">
        <v>0</v>
      </c>
      <c r="K40" s="228" t="n">
        <v>0.14</v>
      </c>
    </row>
    <row r="41">
      <c r="A41" t="s">
        <v>382</v>
      </c>
      <c r="B41" t="s">
        <v>234</v>
      </c>
      <c r="C41" s="220" t="n">
        <v>5080</v>
      </c>
      <c r="D41" s="221" t="n">
        <v>1205</v>
      </c>
      <c r="E41" s="222" t="n">
        <v>2800</v>
      </c>
      <c r="F41" s="223" t="n">
        <v>0</v>
      </c>
      <c r="G41" s="224" t="n">
        <v>1075</v>
      </c>
      <c r="H41" s="225" t="n">
        <v>0.24</v>
      </c>
      <c r="I41" s="226" t="n">
        <v>0.55</v>
      </c>
      <c r="J41" s="227" t="n">
        <v>0</v>
      </c>
      <c r="K41" s="228" t="n">
        <v>0.21</v>
      </c>
    </row>
    <row r="42">
      <c r="A42" t="s">
        <v>382</v>
      </c>
      <c r="B42" t="s">
        <v>235</v>
      </c>
      <c r="C42" s="220" t="n">
        <v>2515</v>
      </c>
      <c r="D42" s="221" t="n">
        <v>865</v>
      </c>
      <c r="E42" s="222" t="n">
        <v>1515</v>
      </c>
      <c r="F42" s="223" t="n">
        <v>0</v>
      </c>
      <c r="G42" s="224" t="n">
        <v>135</v>
      </c>
      <c r="H42" s="225" t="n">
        <v>0.34</v>
      </c>
      <c r="I42" s="226" t="n">
        <v>0.6</v>
      </c>
      <c r="J42" s="227" t="n">
        <v>0</v>
      </c>
      <c r="K42" s="228" t="n">
        <v>0.05</v>
      </c>
    </row>
    <row r="43">
      <c r="A43" t="s">
        <v>382</v>
      </c>
      <c r="B43" t="s">
        <v>979</v>
      </c>
      <c r="C43" s="220" t="n">
        <v>755</v>
      </c>
      <c r="D43" s="221" t="n">
        <v>250</v>
      </c>
      <c r="E43" s="222" t="n">
        <v>450</v>
      </c>
      <c r="F43" s="223" t="n">
        <v>0</v>
      </c>
      <c r="G43" s="224" t="n">
        <v>55</v>
      </c>
      <c r="H43" s="225" t="n">
        <v>0.33</v>
      </c>
      <c r="I43" s="226" t="n">
        <v>0.6</v>
      </c>
      <c r="J43" s="227" t="n">
        <v>0</v>
      </c>
      <c r="K43" s="228" t="n">
        <v>0.07</v>
      </c>
    </row>
    <row r="44">
      <c r="A44" t="s">
        <v>382</v>
      </c>
      <c r="B44" t="s">
        <v>237</v>
      </c>
      <c r="C44" s="220" t="n">
        <v>20255</v>
      </c>
      <c r="D44" s="221" t="n">
        <v>5635</v>
      </c>
      <c r="E44" s="222" t="n">
        <v>12845</v>
      </c>
      <c r="F44" s="223" t="n">
        <v>0</v>
      </c>
      <c r="G44" s="224" t="n">
        <v>1775</v>
      </c>
      <c r="H44" s="225" t="n">
        <v>0.28</v>
      </c>
      <c r="I44" s="226" t="n">
        <v>0.63</v>
      </c>
      <c r="J44" s="227" t="n">
        <v>0</v>
      </c>
      <c r="K44" s="228" t="n">
        <v>0.09</v>
      </c>
    </row>
    <row r="45">
      <c r="A45" t="s">
        <v>382</v>
      </c>
      <c r="B45" t="s">
        <v>238</v>
      </c>
      <c r="C45" s="220" t="n">
        <v>1200</v>
      </c>
      <c r="D45" s="221" t="n">
        <v>470</v>
      </c>
      <c r="E45" s="222" t="n">
        <v>650</v>
      </c>
      <c r="F45" s="223" t="n">
        <v>0</v>
      </c>
      <c r="G45" s="224" t="n">
        <v>80</v>
      </c>
      <c r="H45" s="225" t="n">
        <v>0.39</v>
      </c>
      <c r="I45" s="226" t="n">
        <v>0.54</v>
      </c>
      <c r="J45" s="227" t="n">
        <v>0</v>
      </c>
      <c r="K45" s="228" t="n">
        <v>0.06</v>
      </c>
    </row>
    <row r="46">
      <c r="A46" t="s">
        <v>382</v>
      </c>
      <c r="B46" t="s">
        <v>980</v>
      </c>
      <c r="C46" s="220" t="n">
        <v>0</v>
      </c>
      <c r="D46" s="221" t="n">
        <v>0</v>
      </c>
      <c r="E46" s="222" t="n">
        <v>0</v>
      </c>
      <c r="F46" s="223" t="n">
        <v>0</v>
      </c>
      <c r="G46" s="224" t="n">
        <v>0</v>
      </c>
      <c r="H46" s="225" t="n">
        <v>0</v>
      </c>
      <c r="I46" s="226" t="n">
        <v>0</v>
      </c>
      <c r="J46" s="227" t="n">
        <v>0</v>
      </c>
      <c r="K46" s="228" t="n">
        <v>0</v>
      </c>
    </row>
    <row r="47">
      <c r="A47" t="s">
        <v>382</v>
      </c>
      <c r="B47" t="s">
        <v>981</v>
      </c>
      <c r="C47" s="220" t="n">
        <v>700</v>
      </c>
      <c r="D47" s="221" t="n">
        <v>350</v>
      </c>
      <c r="E47" s="222" t="n">
        <v>305</v>
      </c>
      <c r="F47" s="223" t="n">
        <v>0</v>
      </c>
      <c r="G47" s="224" t="n">
        <v>45</v>
      </c>
      <c r="H47" s="225" t="n">
        <v>0.5</v>
      </c>
      <c r="I47" s="226" t="n">
        <v>0.44</v>
      </c>
      <c r="J47" s="227" t="n">
        <v>0</v>
      </c>
      <c r="K47" s="228" t="n">
        <v>0.07</v>
      </c>
    </row>
    <row r="48">
      <c r="A48" t="s">
        <v>382</v>
      </c>
      <c r="B48" t="s">
        <v>982</v>
      </c>
      <c r="C48" s="220" t="n">
        <v>3735</v>
      </c>
      <c r="D48" s="221" t="n">
        <v>970</v>
      </c>
      <c r="E48" s="222" t="n">
        <v>2385</v>
      </c>
      <c r="F48" s="223" t="n">
        <v>0</v>
      </c>
      <c r="G48" s="224" t="n">
        <v>385</v>
      </c>
      <c r="H48" s="225" t="n">
        <v>0.26</v>
      </c>
      <c r="I48" s="226" t="n">
        <v>0.64</v>
      </c>
      <c r="J48" s="227" t="n">
        <v>0</v>
      </c>
      <c r="K48" s="228" t="n">
        <v>0.1</v>
      </c>
    </row>
    <row r="49">
      <c r="A49" t="s">
        <v>382</v>
      </c>
      <c r="B49" t="s">
        <v>983</v>
      </c>
      <c r="C49" s="220" t="n">
        <v>1980</v>
      </c>
      <c r="D49" s="221" t="n">
        <v>630</v>
      </c>
      <c r="E49" s="222" t="n">
        <v>1160</v>
      </c>
      <c r="F49" s="223" t="n">
        <v>0</v>
      </c>
      <c r="G49" s="224" t="n">
        <v>190</v>
      </c>
      <c r="H49" s="225" t="n">
        <v>0.32</v>
      </c>
      <c r="I49" s="226" t="n">
        <v>0.58</v>
      </c>
      <c r="J49" s="227" t="n">
        <v>0</v>
      </c>
      <c r="K49" s="228" t="n">
        <v>0.1</v>
      </c>
    </row>
    <row r="50">
      <c r="A50" t="s">
        <v>382</v>
      </c>
      <c r="B50" t="s">
        <v>243</v>
      </c>
      <c r="C50" s="220" t="n">
        <v>275</v>
      </c>
      <c r="D50" s="221" t="n">
        <v>125</v>
      </c>
      <c r="E50" s="222" t="n">
        <v>120</v>
      </c>
      <c r="F50" s="223" t="n">
        <v>0</v>
      </c>
      <c r="G50" s="224" t="n">
        <v>30</v>
      </c>
      <c r="H50" s="225" t="n">
        <v>0.46</v>
      </c>
      <c r="I50" s="226" t="n">
        <v>0.44</v>
      </c>
      <c r="J50" s="227" t="n">
        <v>0</v>
      </c>
      <c r="K50" s="228" t="n">
        <v>0.1</v>
      </c>
    </row>
    <row r="51">
      <c r="A51" t="s">
        <v>382</v>
      </c>
      <c r="B51" t="s">
        <v>244</v>
      </c>
      <c r="C51" s="220" t="n">
        <v>225</v>
      </c>
      <c r="D51" s="221" t="n">
        <v>60</v>
      </c>
      <c r="E51" s="222" t="n">
        <v>140</v>
      </c>
      <c r="F51" s="223" t="n">
        <v>0</v>
      </c>
      <c r="G51" s="224" t="n">
        <v>30</v>
      </c>
      <c r="H51" s="225" t="n">
        <v>0.26</v>
      </c>
      <c r="I51" s="226" t="n">
        <v>0.61</v>
      </c>
      <c r="J51" s="227" t="n">
        <v>0</v>
      </c>
      <c r="K51" s="228" t="n">
        <v>0.14</v>
      </c>
    </row>
    <row r="52">
      <c r="A52" t="s">
        <v>382</v>
      </c>
      <c r="B52" t="s">
        <v>245</v>
      </c>
      <c r="C52" s="220" t="n">
        <v>45</v>
      </c>
      <c r="D52" s="221" t="n">
        <v>20</v>
      </c>
      <c r="E52" s="222" t="n">
        <v>15</v>
      </c>
      <c r="F52" s="223" t="n">
        <v>0</v>
      </c>
      <c r="G52" s="224" t="n">
        <v>5</v>
      </c>
      <c r="H52" s="225" t="n">
        <v>0.51</v>
      </c>
      <c r="I52" s="226" t="n">
        <v>0.37</v>
      </c>
      <c r="J52" s="227" t="n">
        <v>0</v>
      </c>
      <c r="K52" s="228" t="n">
        <v>0.12</v>
      </c>
    </row>
    <row r="53">
      <c r="A53" t="s">
        <v>382</v>
      </c>
      <c r="B53" t="s">
        <v>246</v>
      </c>
      <c r="C53" s="220" t="n">
        <v>40</v>
      </c>
      <c r="D53" s="221" t="n">
        <v>20</v>
      </c>
      <c r="E53" s="222" t="n">
        <v>15</v>
      </c>
      <c r="F53" s="223" t="n">
        <v>0</v>
      </c>
      <c r="G53" s="224" t="n">
        <v>5</v>
      </c>
      <c r="H53" s="225" t="n">
        <v>0.52</v>
      </c>
      <c r="I53" s="226" t="n">
        <v>0.38</v>
      </c>
      <c r="J53" s="227" t="n">
        <v>0</v>
      </c>
      <c r="K53" s="228" t="n">
        <v>0.1</v>
      </c>
    </row>
    <row r="54">
      <c r="A54" t="s">
        <v>383</v>
      </c>
      <c r="B54" t="s">
        <v>174</v>
      </c>
      <c r="C54" s="220" t="n">
        <v>154100</v>
      </c>
      <c r="D54" s="221" t="n">
        <v>74310</v>
      </c>
      <c r="E54" s="222" t="n">
        <v>74485</v>
      </c>
      <c r="F54" s="223" t="n">
        <v>330</v>
      </c>
      <c r="G54" s="224" t="n">
        <v>4980</v>
      </c>
      <c r="H54" s="225" t="n">
        <v>0.48</v>
      </c>
      <c r="I54" s="226" t="n">
        <v>0.48</v>
      </c>
      <c r="J54" s="227" t="n">
        <v>0</v>
      </c>
      <c r="K54" s="228" t="n">
        <v>0.03</v>
      </c>
    </row>
    <row r="55">
      <c r="A55" t="s">
        <v>383</v>
      </c>
      <c r="B55" t="s">
        <v>225</v>
      </c>
      <c r="C55" s="220" t="n">
        <v>530</v>
      </c>
      <c r="D55" s="221" t="n">
        <v>245</v>
      </c>
      <c r="E55" s="222" t="n">
        <v>265</v>
      </c>
      <c r="F55" s="223" t="s">
        <v>216</v>
      </c>
      <c r="G55" s="224" t="s">
        <v>216</v>
      </c>
      <c r="H55" s="225" t="n">
        <v>0.46</v>
      </c>
      <c r="I55" s="226" t="n">
        <v>0.5</v>
      </c>
      <c r="J55" s="227" t="s">
        <v>216</v>
      </c>
      <c r="K55" s="228" t="s">
        <v>216</v>
      </c>
    </row>
    <row r="56">
      <c r="A56" t="s">
        <v>383</v>
      </c>
      <c r="B56" t="s">
        <v>226</v>
      </c>
      <c r="C56" s="220" t="n">
        <v>5885</v>
      </c>
      <c r="D56" s="221" t="n">
        <v>3750</v>
      </c>
      <c r="E56" s="222" t="n">
        <v>2040</v>
      </c>
      <c r="F56" s="223" t="n">
        <v>5</v>
      </c>
      <c r="G56" s="224" t="n">
        <v>90</v>
      </c>
      <c r="H56" s="225" t="n">
        <v>0.64</v>
      </c>
      <c r="I56" s="226" t="n">
        <v>0.35</v>
      </c>
      <c r="J56" s="227" t="n">
        <v>0</v>
      </c>
      <c r="K56" s="228" t="n">
        <v>0.02</v>
      </c>
    </row>
    <row r="57">
      <c r="A57" t="s">
        <v>383</v>
      </c>
      <c r="B57" t="s">
        <v>977</v>
      </c>
      <c r="C57" s="220" t="n">
        <v>495</v>
      </c>
      <c r="D57" s="221" t="n">
        <v>200</v>
      </c>
      <c r="E57" s="222" t="n">
        <v>275</v>
      </c>
      <c r="F57" s="223" t="n">
        <v>0</v>
      </c>
      <c r="G57" s="224" t="n">
        <v>20</v>
      </c>
      <c r="H57" s="225" t="n">
        <v>0.41</v>
      </c>
      <c r="I57" s="226" t="n">
        <v>0.56</v>
      </c>
      <c r="J57" s="227" t="n">
        <v>0</v>
      </c>
      <c r="K57" s="228" t="n">
        <v>0.04</v>
      </c>
    </row>
    <row r="58">
      <c r="A58" t="s">
        <v>383</v>
      </c>
      <c r="B58" t="s">
        <v>978</v>
      </c>
      <c r="C58" s="220" t="n">
        <v>3030</v>
      </c>
      <c r="D58" s="221" t="n">
        <v>1290</v>
      </c>
      <c r="E58" s="222" t="n">
        <v>1620</v>
      </c>
      <c r="F58" s="223" t="n">
        <v>5</v>
      </c>
      <c r="G58" s="224" t="n">
        <v>115</v>
      </c>
      <c r="H58" s="225" t="n">
        <v>0.43</v>
      </c>
      <c r="I58" s="226" t="n">
        <v>0.53</v>
      </c>
      <c r="J58" s="227" t="n">
        <v>0</v>
      </c>
      <c r="K58" s="228" t="n">
        <v>0.04</v>
      </c>
    </row>
    <row r="59">
      <c r="A59" t="s">
        <v>383</v>
      </c>
      <c r="B59" t="s">
        <v>229</v>
      </c>
      <c r="C59" s="220" t="n">
        <v>55335</v>
      </c>
      <c r="D59" s="221" t="n">
        <v>31295</v>
      </c>
      <c r="E59" s="222" t="n">
        <v>22820</v>
      </c>
      <c r="F59" s="223" t="n">
        <v>60</v>
      </c>
      <c r="G59" s="224" t="n">
        <v>1155</v>
      </c>
      <c r="H59" s="225" t="n">
        <v>0.57</v>
      </c>
      <c r="I59" s="226" t="n">
        <v>0.41</v>
      </c>
      <c r="J59" s="227" t="n">
        <v>0</v>
      </c>
      <c r="K59" s="228" t="n">
        <v>0.02</v>
      </c>
    </row>
    <row r="60">
      <c r="A60" t="s">
        <v>383</v>
      </c>
      <c r="B60" t="s">
        <v>230</v>
      </c>
      <c r="C60" s="220" t="n">
        <v>11470</v>
      </c>
      <c r="D60" s="221" t="n">
        <v>6340</v>
      </c>
      <c r="E60" s="222" t="n">
        <v>4480</v>
      </c>
      <c r="F60" s="223" t="n">
        <v>15</v>
      </c>
      <c r="G60" s="224" t="n">
        <v>630</v>
      </c>
      <c r="H60" s="225" t="n">
        <v>0.55</v>
      </c>
      <c r="I60" s="226" t="n">
        <v>0.39</v>
      </c>
      <c r="J60" s="227" t="n">
        <v>0</v>
      </c>
      <c r="K60" s="228" t="n">
        <v>0.06</v>
      </c>
    </row>
    <row r="61">
      <c r="A61" t="s">
        <v>383</v>
      </c>
      <c r="B61" t="s">
        <v>231</v>
      </c>
      <c r="C61" s="220" t="n">
        <v>1710</v>
      </c>
      <c r="D61" s="221" t="n">
        <v>1260</v>
      </c>
      <c r="E61" s="222" t="n">
        <v>300</v>
      </c>
      <c r="F61" s="223" t="n">
        <v>10</v>
      </c>
      <c r="G61" s="224" t="n">
        <v>140</v>
      </c>
      <c r="H61" s="225" t="n">
        <v>0.74</v>
      </c>
      <c r="I61" s="226" t="n">
        <v>0.18</v>
      </c>
      <c r="J61" s="227" t="n">
        <v>0</v>
      </c>
      <c r="K61" s="228" t="n">
        <v>0.08</v>
      </c>
    </row>
    <row r="62">
      <c r="A62" t="s">
        <v>383</v>
      </c>
      <c r="B62" t="s">
        <v>232</v>
      </c>
      <c r="C62" s="220" t="n">
        <v>1260</v>
      </c>
      <c r="D62" s="221" t="n">
        <v>855</v>
      </c>
      <c r="E62" s="222" t="n">
        <v>355</v>
      </c>
      <c r="F62" s="223" t="s">
        <v>216</v>
      </c>
      <c r="G62" s="224" t="s">
        <v>216</v>
      </c>
      <c r="H62" s="225" t="n">
        <v>0.68</v>
      </c>
      <c r="I62" s="226" t="n">
        <v>0.28</v>
      </c>
      <c r="J62" s="227" t="s">
        <v>216</v>
      </c>
      <c r="K62" s="228" t="s">
        <v>216</v>
      </c>
    </row>
    <row r="63">
      <c r="A63" t="s">
        <v>383</v>
      </c>
      <c r="B63" t="s">
        <v>233</v>
      </c>
      <c r="C63" s="220" t="n">
        <v>8885</v>
      </c>
      <c r="D63" s="221" t="n">
        <v>4305</v>
      </c>
      <c r="E63" s="222" t="n">
        <v>4190</v>
      </c>
      <c r="F63" s="223" t="n">
        <v>15</v>
      </c>
      <c r="G63" s="224" t="n">
        <v>375</v>
      </c>
      <c r="H63" s="225" t="n">
        <v>0.48</v>
      </c>
      <c r="I63" s="226" t="n">
        <v>0.47</v>
      </c>
      <c r="J63" s="227" t="n">
        <v>0</v>
      </c>
      <c r="K63" s="228" t="n">
        <v>0.04</v>
      </c>
    </row>
    <row r="64">
      <c r="A64" t="s">
        <v>383</v>
      </c>
      <c r="B64" t="s">
        <v>234</v>
      </c>
      <c r="C64" s="220" t="n">
        <v>8110</v>
      </c>
      <c r="D64" s="221" t="n">
        <v>3005</v>
      </c>
      <c r="E64" s="222" t="n">
        <v>4655</v>
      </c>
      <c r="F64" s="223" t="n">
        <v>5</v>
      </c>
      <c r="G64" s="224" t="n">
        <v>445</v>
      </c>
      <c r="H64" s="225" t="n">
        <v>0.37</v>
      </c>
      <c r="I64" s="226" t="n">
        <v>0.57</v>
      </c>
      <c r="J64" s="227" t="n">
        <v>0</v>
      </c>
      <c r="K64" s="228" t="n">
        <v>0.05</v>
      </c>
    </row>
    <row r="65">
      <c r="A65" t="s">
        <v>383</v>
      </c>
      <c r="B65" t="s">
        <v>235</v>
      </c>
      <c r="C65" s="220" t="n">
        <v>2325</v>
      </c>
      <c r="D65" s="221" t="n">
        <v>880</v>
      </c>
      <c r="E65" s="222" t="n">
        <v>1385</v>
      </c>
      <c r="F65" s="223" t="n">
        <v>5</v>
      </c>
      <c r="G65" s="224" t="n">
        <v>55</v>
      </c>
      <c r="H65" s="225" t="n">
        <v>0.38</v>
      </c>
      <c r="I65" s="226" t="n">
        <v>0.6</v>
      </c>
      <c r="J65" s="227" t="n">
        <v>0</v>
      </c>
      <c r="K65" s="228" t="n">
        <v>0.02</v>
      </c>
    </row>
    <row r="66">
      <c r="A66" t="s">
        <v>383</v>
      </c>
      <c r="B66" t="s">
        <v>979</v>
      </c>
      <c r="C66" s="220" t="n">
        <v>1250</v>
      </c>
      <c r="D66" s="221" t="n">
        <v>515</v>
      </c>
      <c r="E66" s="222" t="n">
        <v>705</v>
      </c>
      <c r="F66" s="223" t="n">
        <v>0</v>
      </c>
      <c r="G66" s="224" t="n">
        <v>30</v>
      </c>
      <c r="H66" s="225" t="n">
        <v>0.41</v>
      </c>
      <c r="I66" s="226" t="n">
        <v>0.56</v>
      </c>
      <c r="J66" s="227" t="n">
        <v>0</v>
      </c>
      <c r="K66" s="228" t="n">
        <v>0.02</v>
      </c>
    </row>
    <row r="67">
      <c r="A67" t="s">
        <v>383</v>
      </c>
      <c r="B67" t="s">
        <v>237</v>
      </c>
      <c r="C67" s="220" t="n">
        <v>41460</v>
      </c>
      <c r="D67" s="221" t="n">
        <v>14710</v>
      </c>
      <c r="E67" s="222" t="n">
        <v>25940</v>
      </c>
      <c r="F67" s="223" t="n">
        <v>65</v>
      </c>
      <c r="G67" s="224" t="n">
        <v>745</v>
      </c>
      <c r="H67" s="225" t="n">
        <v>0.35</v>
      </c>
      <c r="I67" s="226" t="n">
        <v>0.63</v>
      </c>
      <c r="J67" s="227" t="n">
        <v>0</v>
      </c>
      <c r="K67" s="228" t="n">
        <v>0.02</v>
      </c>
    </row>
    <row r="68">
      <c r="A68" t="s">
        <v>383</v>
      </c>
      <c r="B68" t="s">
        <v>238</v>
      </c>
      <c r="C68" s="220" t="n">
        <v>1090</v>
      </c>
      <c r="D68" s="221" t="n">
        <v>515</v>
      </c>
      <c r="E68" s="222" t="n">
        <v>535</v>
      </c>
      <c r="F68" s="223" t="s">
        <v>216</v>
      </c>
      <c r="G68" s="224" t="s">
        <v>216</v>
      </c>
      <c r="H68" s="225" t="n">
        <v>0.47</v>
      </c>
      <c r="I68" s="226" t="n">
        <v>0.49</v>
      </c>
      <c r="J68" s="227" t="s">
        <v>216</v>
      </c>
      <c r="K68" s="228" t="s">
        <v>216</v>
      </c>
    </row>
    <row r="69">
      <c r="A69" t="s">
        <v>383</v>
      </c>
      <c r="B69" t="s">
        <v>980</v>
      </c>
      <c r="C69" s="220" t="n">
        <v>5</v>
      </c>
      <c r="D69" s="221" t="n">
        <v>5</v>
      </c>
      <c r="E69" s="222" t="n">
        <v>0</v>
      </c>
      <c r="F69" s="223" t="s">
        <v>216</v>
      </c>
      <c r="G69" s="224" t="s">
        <v>216</v>
      </c>
      <c r="H69" s="225" t="n">
        <v>0.75</v>
      </c>
      <c r="I69" s="226" t="n">
        <v>0</v>
      </c>
      <c r="J69" s="227" t="s">
        <v>216</v>
      </c>
      <c r="K69" s="228" t="s">
        <v>216</v>
      </c>
    </row>
    <row r="70">
      <c r="A70" t="s">
        <v>383</v>
      </c>
      <c r="B70" t="s">
        <v>981</v>
      </c>
      <c r="C70" s="220" t="n">
        <v>1865</v>
      </c>
      <c r="D70" s="221" t="n">
        <v>1080</v>
      </c>
      <c r="E70" s="222" t="n">
        <v>725</v>
      </c>
      <c r="F70" s="223" t="s">
        <v>216</v>
      </c>
      <c r="G70" s="224" t="s">
        <v>216</v>
      </c>
      <c r="H70" s="225" t="n">
        <v>0.58</v>
      </c>
      <c r="I70" s="226" t="n">
        <v>0.39</v>
      </c>
      <c r="J70" s="227" t="s">
        <v>216</v>
      </c>
      <c r="K70" s="228" t="s">
        <v>216</v>
      </c>
    </row>
    <row r="71">
      <c r="A71" t="s">
        <v>383</v>
      </c>
      <c r="B71" t="s">
        <v>982</v>
      </c>
      <c r="C71" s="220" t="n">
        <v>3930</v>
      </c>
      <c r="D71" s="221" t="n">
        <v>1690</v>
      </c>
      <c r="E71" s="222" t="n">
        <v>1515</v>
      </c>
      <c r="F71" s="223" t="n">
        <v>5</v>
      </c>
      <c r="G71" s="224" t="n">
        <v>725</v>
      </c>
      <c r="H71" s="225" t="n">
        <v>0.43</v>
      </c>
      <c r="I71" s="226" t="n">
        <v>0.39</v>
      </c>
      <c r="J71" s="227" t="n">
        <v>0</v>
      </c>
      <c r="K71" s="228" t="n">
        <v>0.18</v>
      </c>
    </row>
    <row r="72">
      <c r="A72" t="s">
        <v>383</v>
      </c>
      <c r="B72" t="s">
        <v>983</v>
      </c>
      <c r="C72" s="220" t="n">
        <v>2490</v>
      </c>
      <c r="D72" s="221" t="n">
        <v>1070</v>
      </c>
      <c r="E72" s="222" t="n">
        <v>1335</v>
      </c>
      <c r="F72" s="223" t="s">
        <v>216</v>
      </c>
      <c r="G72" s="224" t="s">
        <v>216</v>
      </c>
      <c r="H72" s="225" t="n">
        <v>0.43</v>
      </c>
      <c r="I72" s="226" t="n">
        <v>0.54</v>
      </c>
      <c r="J72" s="227" t="s">
        <v>216</v>
      </c>
      <c r="K72" s="228" t="s">
        <v>216</v>
      </c>
    </row>
    <row r="73">
      <c r="A73" t="s">
        <v>383</v>
      </c>
      <c r="B73" t="s">
        <v>243</v>
      </c>
      <c r="C73" s="220" t="n">
        <v>985</v>
      </c>
      <c r="D73" s="221" t="n">
        <v>440</v>
      </c>
      <c r="E73" s="222" t="n">
        <v>485</v>
      </c>
      <c r="F73" s="223" t="s">
        <v>216</v>
      </c>
      <c r="G73" s="224" t="s">
        <v>216</v>
      </c>
      <c r="H73" s="225" t="n">
        <v>0.45</v>
      </c>
      <c r="I73" s="226" t="n">
        <v>0.49</v>
      </c>
      <c r="J73" s="227" t="s">
        <v>216</v>
      </c>
      <c r="K73" s="228" t="s">
        <v>216</v>
      </c>
    </row>
    <row r="74">
      <c r="A74" t="s">
        <v>383</v>
      </c>
      <c r="B74" t="s">
        <v>244</v>
      </c>
      <c r="C74" s="220" t="n">
        <v>255</v>
      </c>
      <c r="D74" s="221" t="n">
        <v>70</v>
      </c>
      <c r="E74" s="222" t="n">
        <v>155</v>
      </c>
      <c r="F74" s="223" t="n">
        <v>0</v>
      </c>
      <c r="G74" s="224" t="n">
        <v>25</v>
      </c>
      <c r="H74" s="225" t="n">
        <v>0.28</v>
      </c>
      <c r="I74" s="226" t="n">
        <v>0.62</v>
      </c>
      <c r="J74" s="227" t="n">
        <v>0</v>
      </c>
      <c r="K74" s="228" t="n">
        <v>0.1</v>
      </c>
    </row>
    <row r="75">
      <c r="A75" t="s">
        <v>383</v>
      </c>
      <c r="B75" t="s">
        <v>245</v>
      </c>
      <c r="C75" s="220" t="n">
        <v>735</v>
      </c>
      <c r="D75" s="221" t="n">
        <v>270</v>
      </c>
      <c r="E75" s="222" t="n">
        <v>425</v>
      </c>
      <c r="F75" s="223" t="n">
        <v>5</v>
      </c>
      <c r="G75" s="224" t="n">
        <v>35</v>
      </c>
      <c r="H75" s="225" t="n">
        <v>0.37</v>
      </c>
      <c r="I75" s="226" t="n">
        <v>0.58</v>
      </c>
      <c r="J75" s="227" t="n">
        <v>0</v>
      </c>
      <c r="K75" s="228" t="n">
        <v>0.05</v>
      </c>
    </row>
    <row r="76">
      <c r="A76" t="s">
        <v>383</v>
      </c>
      <c r="B76" t="s">
        <v>246</v>
      </c>
      <c r="C76" s="220" t="n">
        <v>1010</v>
      </c>
      <c r="D76" s="221" t="n">
        <v>525</v>
      </c>
      <c r="E76" s="222" t="n">
        <v>275</v>
      </c>
      <c r="F76" s="223" t="n">
        <v>130</v>
      </c>
      <c r="G76" s="224" t="n">
        <v>75</v>
      </c>
      <c r="H76" s="225" t="n">
        <v>0.52</v>
      </c>
      <c r="I76" s="226" t="n">
        <v>0.27</v>
      </c>
      <c r="J76" s="227" t="n">
        <v>0.13</v>
      </c>
      <c r="K76" s="228" t="n">
        <v>0.08</v>
      </c>
    </row>
    <row r="78">
      <c r="A78" s="28" t="s">
        <v>1005</v>
      </c>
    </row>
    <row r="79">
      <c r="A79" s="5" t="s">
        <v>970</v>
      </c>
      <c r="B79" s="5" t="s">
        <v>971</v>
      </c>
      <c r="C79" s="5" t="s">
        <v>999</v>
      </c>
      <c r="D79" s="5" t="s">
        <v>437</v>
      </c>
      <c r="E79" s="5" t="s">
        <v>438</v>
      </c>
      <c r="F79" s="5" t="s">
        <v>1000</v>
      </c>
      <c r="G79" s="5" t="s">
        <v>1001</v>
      </c>
      <c r="H79" s="5" t="s">
        <v>1002</v>
      </c>
      <c r="I79" s="5" t="s">
        <v>221</v>
      </c>
      <c r="J79" s="5" t="s">
        <v>1003</v>
      </c>
      <c r="K79" s="5" t="s">
        <v>416</v>
      </c>
    </row>
    <row r="80">
      <c r="A80" s="4" t="s">
        <v>381</v>
      </c>
      <c r="B80" t="s">
        <v>985</v>
      </c>
      <c r="C80" s="229" t="n">
        <v>96965</v>
      </c>
      <c r="D80" s="230" t="n">
        <v>50805</v>
      </c>
      <c r="E80" s="231" t="n">
        <v>43335</v>
      </c>
      <c r="F80" s="232" t="n">
        <v>60</v>
      </c>
      <c r="G80" s="233" t="n">
        <v>2765</v>
      </c>
      <c r="H80" s="234" t="n">
        <v>0.52</v>
      </c>
      <c r="I80" s="235" t="n">
        <v>0.45</v>
      </c>
      <c r="J80" s="236" t="n">
        <v>0</v>
      </c>
      <c r="K80" s="237" t="n">
        <v>0.03</v>
      </c>
    </row>
    <row r="81">
      <c r="A81" s="4" t="s">
        <v>381</v>
      </c>
      <c r="B81" t="s">
        <v>986</v>
      </c>
      <c r="C81" s="229" t="n">
        <v>16575</v>
      </c>
      <c r="D81" s="230" t="n">
        <v>7225</v>
      </c>
      <c r="E81" s="231" t="n">
        <v>8905</v>
      </c>
      <c r="F81" s="232" t="n">
        <v>15</v>
      </c>
      <c r="G81" s="233" t="n">
        <v>430</v>
      </c>
      <c r="H81" s="234" t="n">
        <v>0.44</v>
      </c>
      <c r="I81" s="235" t="n">
        <v>0.54</v>
      </c>
      <c r="J81" s="236" t="n">
        <v>0</v>
      </c>
      <c r="K81" s="237" t="n">
        <v>0.03</v>
      </c>
    </row>
    <row r="82">
      <c r="A82" t="s">
        <v>381</v>
      </c>
      <c r="B82" t="s">
        <v>987</v>
      </c>
      <c r="C82" s="229" t="n">
        <v>45435</v>
      </c>
      <c r="D82" s="230" t="n">
        <v>19545</v>
      </c>
      <c r="E82" s="231" t="n">
        <v>24195</v>
      </c>
      <c r="F82" s="232" t="n">
        <v>20</v>
      </c>
      <c r="G82" s="233" t="n">
        <v>1675</v>
      </c>
      <c r="H82" s="234" t="n">
        <v>0.43</v>
      </c>
      <c r="I82" s="235" t="n">
        <v>0.53</v>
      </c>
      <c r="J82" s="236" t="n">
        <v>0</v>
      </c>
      <c r="K82" s="237" t="n">
        <v>0.04</v>
      </c>
    </row>
    <row r="83">
      <c r="A83" t="s">
        <v>381</v>
      </c>
      <c r="B83" t="s">
        <v>988</v>
      </c>
      <c r="C83" s="229" t="n">
        <v>11180</v>
      </c>
      <c r="D83" s="230" t="n">
        <v>8010</v>
      </c>
      <c r="E83" s="231" t="n">
        <v>2860</v>
      </c>
      <c r="F83" s="232" t="n">
        <v>5</v>
      </c>
      <c r="G83" s="233" t="n">
        <v>310</v>
      </c>
      <c r="H83" s="234" t="n">
        <v>0.72</v>
      </c>
      <c r="I83" s="235" t="n">
        <v>0.26</v>
      </c>
      <c r="J83" s="236" t="n">
        <v>0</v>
      </c>
      <c r="K83" s="237" t="n">
        <v>0.03</v>
      </c>
    </row>
    <row r="84">
      <c r="A84" t="s">
        <v>381</v>
      </c>
      <c r="B84" t="s">
        <v>989</v>
      </c>
      <c r="C84" s="229" t="n">
        <v>23775</v>
      </c>
      <c r="D84" s="230" t="n">
        <v>16025</v>
      </c>
      <c r="E84" s="231" t="n">
        <v>7375</v>
      </c>
      <c r="F84" s="232" t="n">
        <v>25</v>
      </c>
      <c r="G84" s="233" t="n">
        <v>350</v>
      </c>
      <c r="H84" s="234" t="n">
        <v>0.67</v>
      </c>
      <c r="I84" s="235" t="n">
        <v>0.31</v>
      </c>
      <c r="J84" s="236" t="n">
        <v>0</v>
      </c>
      <c r="K84" s="237" t="n">
        <v>0.01</v>
      </c>
    </row>
    <row r="85">
      <c r="A85" t="s">
        <v>381</v>
      </c>
      <c r="B85" t="s">
        <v>990</v>
      </c>
      <c r="C85" s="229" t="n">
        <v>13185</v>
      </c>
      <c r="D85" s="230" t="n">
        <v>4210</v>
      </c>
      <c r="E85" s="231" t="n">
        <v>7455</v>
      </c>
      <c r="F85" s="232" t="n">
        <v>5</v>
      </c>
      <c r="G85" s="233" t="n">
        <v>1515</v>
      </c>
      <c r="H85" s="234" t="n">
        <v>0.32</v>
      </c>
      <c r="I85" s="235" t="n">
        <v>0.57</v>
      </c>
      <c r="J85" s="236" t="n">
        <v>0</v>
      </c>
      <c r="K85" s="237" t="n">
        <v>0.12</v>
      </c>
    </row>
    <row r="86">
      <c r="A86" t="s">
        <v>381</v>
      </c>
      <c r="B86" t="s">
        <v>991</v>
      </c>
      <c r="C86" s="229" t="n">
        <v>12505</v>
      </c>
      <c r="D86" s="230" t="n">
        <v>3970</v>
      </c>
      <c r="E86" s="231" t="n">
        <v>7090</v>
      </c>
      <c r="F86" s="232" t="n">
        <v>5</v>
      </c>
      <c r="G86" s="233" t="n">
        <v>1435</v>
      </c>
      <c r="H86" s="234" t="n">
        <v>0.32</v>
      </c>
      <c r="I86" s="235" t="n">
        <v>0.57</v>
      </c>
      <c r="J86" s="236" t="n">
        <v>0</v>
      </c>
      <c r="K86" s="237" t="n">
        <v>0.11</v>
      </c>
    </row>
    <row r="87">
      <c r="A87" t="s">
        <v>381</v>
      </c>
      <c r="B87" t="s">
        <v>992</v>
      </c>
      <c r="C87" s="229" t="n">
        <v>685</v>
      </c>
      <c r="D87" s="230" t="n">
        <v>235</v>
      </c>
      <c r="E87" s="231" t="n">
        <v>365</v>
      </c>
      <c r="F87" s="232" t="n">
        <v>0</v>
      </c>
      <c r="G87" s="233" t="n">
        <v>80</v>
      </c>
      <c r="H87" s="234" t="n">
        <v>0.35</v>
      </c>
      <c r="I87" s="235" t="n">
        <v>0.53</v>
      </c>
      <c r="J87" s="236" t="n">
        <v>0</v>
      </c>
      <c r="K87" s="237" t="n">
        <v>0.12</v>
      </c>
    </row>
    <row r="88">
      <c r="A88" t="s">
        <v>381</v>
      </c>
      <c r="B88" t="s">
        <v>993</v>
      </c>
      <c r="C88" s="229" t="n">
        <v>61715</v>
      </c>
      <c r="D88" s="230" t="n">
        <v>20345</v>
      </c>
      <c r="E88" s="231" t="n">
        <v>38785</v>
      </c>
      <c r="F88" s="232" t="n">
        <v>65</v>
      </c>
      <c r="G88" s="233" t="n">
        <v>2520</v>
      </c>
      <c r="H88" s="234" t="n">
        <v>0.33</v>
      </c>
      <c r="I88" s="235" t="n">
        <v>0.63</v>
      </c>
      <c r="J88" s="236" t="n">
        <v>0</v>
      </c>
      <c r="K88" s="237" t="n">
        <v>0.04</v>
      </c>
    </row>
    <row r="89">
      <c r="A89" t="s">
        <v>381</v>
      </c>
      <c r="B89" t="s">
        <v>994</v>
      </c>
      <c r="C89" s="229" t="n">
        <v>32870</v>
      </c>
      <c r="D89" s="230" t="n">
        <v>10610</v>
      </c>
      <c r="E89" s="231" t="n">
        <v>20640</v>
      </c>
      <c r="F89" s="232" t="n">
        <v>50</v>
      </c>
      <c r="G89" s="233" t="n">
        <v>1570</v>
      </c>
      <c r="H89" s="234" t="n">
        <v>0.32</v>
      </c>
      <c r="I89" s="235" t="n">
        <v>0.63</v>
      </c>
      <c r="J89" s="236" t="n">
        <v>0</v>
      </c>
      <c r="K89" s="237" t="n">
        <v>0.05</v>
      </c>
    </row>
    <row r="90">
      <c r="A90" t="s">
        <v>381</v>
      </c>
      <c r="B90" t="s">
        <v>995</v>
      </c>
      <c r="C90" s="229" t="n">
        <v>2565</v>
      </c>
      <c r="D90" s="230" t="n">
        <v>825</v>
      </c>
      <c r="E90" s="231" t="n">
        <v>1660</v>
      </c>
      <c r="F90" s="232" t="n">
        <v>0</v>
      </c>
      <c r="G90" s="233" t="n">
        <v>80</v>
      </c>
      <c r="H90" s="234" t="n">
        <v>0.32</v>
      </c>
      <c r="I90" s="235" t="n">
        <v>0.65</v>
      </c>
      <c r="J90" s="236" t="n">
        <v>0</v>
      </c>
      <c r="K90" s="237" t="n">
        <v>0.03</v>
      </c>
    </row>
    <row r="91">
      <c r="A91" t="s">
        <v>381</v>
      </c>
      <c r="B91" t="s">
        <v>996</v>
      </c>
      <c r="C91" s="229" t="n">
        <v>26280</v>
      </c>
      <c r="D91" s="230" t="n">
        <v>8910</v>
      </c>
      <c r="E91" s="231" t="n">
        <v>16485</v>
      </c>
      <c r="F91" s="232" t="n">
        <v>15</v>
      </c>
      <c r="G91" s="233" t="n">
        <v>870</v>
      </c>
      <c r="H91" s="234" t="n">
        <v>0.34</v>
      </c>
      <c r="I91" s="235" t="n">
        <v>0.63</v>
      </c>
      <c r="J91" s="236" t="n">
        <v>0</v>
      </c>
      <c r="K91" s="237" t="n">
        <v>0.03</v>
      </c>
    </row>
    <row r="92">
      <c r="A92" t="s">
        <v>382</v>
      </c>
      <c r="B92" t="s">
        <v>985</v>
      </c>
      <c r="C92" s="229" t="n">
        <v>41630</v>
      </c>
      <c r="D92" s="230" t="n">
        <v>19510</v>
      </c>
      <c r="E92" s="231" t="n">
        <v>20510</v>
      </c>
      <c r="F92" s="232" t="n">
        <v>0</v>
      </c>
      <c r="G92" s="233" t="n">
        <v>1605</v>
      </c>
      <c r="H92" s="234" t="n">
        <v>0.47</v>
      </c>
      <c r="I92" s="235" t="n">
        <v>0.49</v>
      </c>
      <c r="J92" s="236" t="n">
        <v>0</v>
      </c>
      <c r="K92" s="237" t="n">
        <v>0.04</v>
      </c>
    </row>
    <row r="93">
      <c r="A93" t="s">
        <v>382</v>
      </c>
      <c r="B93" t="s">
        <v>986</v>
      </c>
      <c r="C93" s="229" t="n">
        <v>9895</v>
      </c>
      <c r="D93" s="230" t="n">
        <v>4010</v>
      </c>
      <c r="E93" s="231" t="n">
        <v>5565</v>
      </c>
      <c r="F93" s="232" t="n">
        <v>0</v>
      </c>
      <c r="G93" s="233" t="n">
        <v>320</v>
      </c>
      <c r="H93" s="234" t="n">
        <v>0.41</v>
      </c>
      <c r="I93" s="235" t="n">
        <v>0.56</v>
      </c>
      <c r="J93" s="236" t="n">
        <v>0</v>
      </c>
      <c r="K93" s="237" t="n">
        <v>0.03</v>
      </c>
    </row>
    <row r="94">
      <c r="A94" t="s">
        <v>382</v>
      </c>
      <c r="B94" t="s">
        <v>987</v>
      </c>
      <c r="C94" s="229" t="n">
        <v>18225</v>
      </c>
      <c r="D94" s="230" t="n">
        <v>7265</v>
      </c>
      <c r="E94" s="231" t="n">
        <v>10060</v>
      </c>
      <c r="F94" s="232" t="n">
        <v>0</v>
      </c>
      <c r="G94" s="233" t="n">
        <v>895</v>
      </c>
      <c r="H94" s="234" t="n">
        <v>0.4</v>
      </c>
      <c r="I94" s="235" t="n">
        <v>0.55</v>
      </c>
      <c r="J94" s="236" t="n">
        <v>0</v>
      </c>
      <c r="K94" s="237" t="n">
        <v>0.05</v>
      </c>
    </row>
    <row r="95">
      <c r="A95" t="s">
        <v>382</v>
      </c>
      <c r="B95" t="s">
        <v>988</v>
      </c>
      <c r="C95" s="229" t="n">
        <v>5510</v>
      </c>
      <c r="D95" s="230" t="n">
        <v>3650</v>
      </c>
      <c r="E95" s="231" t="n">
        <v>1670</v>
      </c>
      <c r="F95" s="232" t="n">
        <v>0</v>
      </c>
      <c r="G95" s="233" t="n">
        <v>195</v>
      </c>
      <c r="H95" s="234" t="n">
        <v>0.66</v>
      </c>
      <c r="I95" s="235" t="n">
        <v>0.3</v>
      </c>
      <c r="J95" s="236" t="n">
        <v>0</v>
      </c>
      <c r="K95" s="237" t="n">
        <v>0.04</v>
      </c>
    </row>
    <row r="96">
      <c r="A96" t="s">
        <v>382</v>
      </c>
      <c r="B96" t="s">
        <v>989</v>
      </c>
      <c r="C96" s="229" t="n">
        <v>7995</v>
      </c>
      <c r="D96" s="230" t="n">
        <v>4585</v>
      </c>
      <c r="E96" s="231" t="n">
        <v>3215</v>
      </c>
      <c r="F96" s="232" t="n">
        <v>0</v>
      </c>
      <c r="G96" s="233" t="n">
        <v>195</v>
      </c>
      <c r="H96" s="234" t="n">
        <v>0.57</v>
      </c>
      <c r="I96" s="235" t="n">
        <v>0.4</v>
      </c>
      <c r="J96" s="236" t="n">
        <v>0</v>
      </c>
      <c r="K96" s="237" t="n">
        <v>0.02</v>
      </c>
    </row>
    <row r="97">
      <c r="A97" t="s">
        <v>382</v>
      </c>
      <c r="B97" t="s">
        <v>990</v>
      </c>
      <c r="C97" s="229" t="n">
        <v>5080</v>
      </c>
      <c r="D97" s="230" t="n">
        <v>1205</v>
      </c>
      <c r="E97" s="231" t="n">
        <v>2800</v>
      </c>
      <c r="F97" s="232" t="n">
        <v>0</v>
      </c>
      <c r="G97" s="233" t="n">
        <v>1075</v>
      </c>
      <c r="H97" s="234" t="n">
        <v>0.24</v>
      </c>
      <c r="I97" s="235" t="n">
        <v>0.55</v>
      </c>
      <c r="J97" s="236" t="n">
        <v>0</v>
      </c>
      <c r="K97" s="237" t="n">
        <v>0.21</v>
      </c>
    </row>
    <row r="98">
      <c r="A98" t="s">
        <v>382</v>
      </c>
      <c r="B98" t="s">
        <v>991</v>
      </c>
      <c r="C98" s="229" t="n">
        <v>4795</v>
      </c>
      <c r="D98" s="230" t="n">
        <v>1115</v>
      </c>
      <c r="E98" s="231" t="n">
        <v>2655</v>
      </c>
      <c r="F98" s="232" t="n">
        <v>0</v>
      </c>
      <c r="G98" s="233" t="n">
        <v>1025</v>
      </c>
      <c r="H98" s="234" t="n">
        <v>0.23</v>
      </c>
      <c r="I98" s="235" t="n">
        <v>0.55</v>
      </c>
      <c r="J98" s="236" t="n">
        <v>0</v>
      </c>
      <c r="K98" s="237" t="n">
        <v>0.21</v>
      </c>
    </row>
    <row r="99">
      <c r="A99" t="s">
        <v>382</v>
      </c>
      <c r="B99" t="s">
        <v>992</v>
      </c>
      <c r="C99" s="229" t="n">
        <v>280</v>
      </c>
      <c r="D99" s="230" t="n">
        <v>90</v>
      </c>
      <c r="E99" s="231" t="n">
        <v>140</v>
      </c>
      <c r="F99" s="232" t="n">
        <v>0</v>
      </c>
      <c r="G99" s="233" t="n">
        <v>50</v>
      </c>
      <c r="H99" s="234" t="n">
        <v>0.32</v>
      </c>
      <c r="I99" s="235" t="n">
        <v>0.51</v>
      </c>
      <c r="J99" s="236" t="n">
        <v>0</v>
      </c>
      <c r="K99" s="237" t="n">
        <v>0.18</v>
      </c>
    </row>
    <row r="100">
      <c r="A100" t="s">
        <v>382</v>
      </c>
      <c r="B100" t="s">
        <v>993</v>
      </c>
      <c r="C100" s="229" t="n">
        <v>20255</v>
      </c>
      <c r="D100" s="230" t="n">
        <v>5635</v>
      </c>
      <c r="E100" s="231" t="n">
        <v>12845</v>
      </c>
      <c r="F100" s="232" t="n">
        <v>0</v>
      </c>
      <c r="G100" s="233" t="n">
        <v>1775</v>
      </c>
      <c r="H100" s="234" t="n">
        <v>0.28</v>
      </c>
      <c r="I100" s="235" t="n">
        <v>0.63</v>
      </c>
      <c r="J100" s="236" t="n">
        <v>0</v>
      </c>
      <c r="K100" s="237" t="n">
        <v>0.09</v>
      </c>
    </row>
    <row r="101">
      <c r="A101" t="s">
        <v>382</v>
      </c>
      <c r="B101" t="s">
        <v>994</v>
      </c>
      <c r="C101" s="229" t="n">
        <v>11065</v>
      </c>
      <c r="D101" s="230" t="n">
        <v>2720</v>
      </c>
      <c r="E101" s="231" t="n">
        <v>7220</v>
      </c>
      <c r="F101" s="232" t="n">
        <v>0</v>
      </c>
      <c r="G101" s="233" t="n">
        <v>1130</v>
      </c>
      <c r="H101" s="234" t="n">
        <v>0.25</v>
      </c>
      <c r="I101" s="235" t="n">
        <v>0.65</v>
      </c>
      <c r="J101" s="236" t="n">
        <v>0</v>
      </c>
      <c r="K101" s="237" t="n">
        <v>0.1</v>
      </c>
    </row>
    <row r="102">
      <c r="A102" t="s">
        <v>382</v>
      </c>
      <c r="B102" t="s">
        <v>995</v>
      </c>
      <c r="C102" s="229" t="n">
        <v>7795</v>
      </c>
      <c r="D102" s="230" t="n">
        <v>2520</v>
      </c>
      <c r="E102" s="231" t="n">
        <v>4745</v>
      </c>
      <c r="F102" s="232" t="n">
        <v>0</v>
      </c>
      <c r="G102" s="233" t="n">
        <v>530</v>
      </c>
      <c r="H102" s="234" t="n">
        <v>0.32</v>
      </c>
      <c r="I102" s="235" t="n">
        <v>0.61</v>
      </c>
      <c r="J102" s="236" t="n">
        <v>0</v>
      </c>
      <c r="K102" s="237" t="n">
        <v>0.07</v>
      </c>
    </row>
    <row r="103">
      <c r="A103" t="s">
        <v>382</v>
      </c>
      <c r="B103" t="s">
        <v>996</v>
      </c>
      <c r="C103" s="229" t="n">
        <v>1395</v>
      </c>
      <c r="D103" s="230" t="n">
        <v>395</v>
      </c>
      <c r="E103" s="231" t="n">
        <v>880</v>
      </c>
      <c r="F103" s="232" t="n">
        <v>0</v>
      </c>
      <c r="G103" s="233" t="n">
        <v>115</v>
      </c>
      <c r="H103" s="234" t="n">
        <v>0.28</v>
      </c>
      <c r="I103" s="235" t="n">
        <v>0.63</v>
      </c>
      <c r="J103" s="236" t="n">
        <v>0</v>
      </c>
      <c r="K103" s="237" t="n">
        <v>0.08</v>
      </c>
    </row>
    <row r="104">
      <c r="A104" t="s">
        <v>383</v>
      </c>
      <c r="B104" t="s">
        <v>985</v>
      </c>
      <c r="C104" s="229" t="n">
        <v>55335</v>
      </c>
      <c r="D104" s="230" t="n">
        <v>31295</v>
      </c>
      <c r="E104" s="231" t="n">
        <v>22820</v>
      </c>
      <c r="F104" s="232" t="n">
        <v>60</v>
      </c>
      <c r="G104" s="233" t="n">
        <v>1155</v>
      </c>
      <c r="H104" s="234" t="n">
        <v>0.57</v>
      </c>
      <c r="I104" s="235" t="n">
        <v>0.41</v>
      </c>
      <c r="J104" s="236" t="n">
        <v>0</v>
      </c>
      <c r="K104" s="237" t="n">
        <v>0.02</v>
      </c>
    </row>
    <row r="105">
      <c r="A105" t="s">
        <v>383</v>
      </c>
      <c r="B105" t="s">
        <v>986</v>
      </c>
      <c r="C105" s="229" t="n">
        <v>6680</v>
      </c>
      <c r="D105" s="230" t="n">
        <v>3220</v>
      </c>
      <c r="E105" s="231" t="n">
        <v>3340</v>
      </c>
      <c r="F105" s="232" t="n">
        <v>15</v>
      </c>
      <c r="G105" s="233" t="n">
        <v>105</v>
      </c>
      <c r="H105" s="234" t="n">
        <v>0.48</v>
      </c>
      <c r="I105" s="235" t="n">
        <v>0.5</v>
      </c>
      <c r="J105" s="236" t="n">
        <v>0</v>
      </c>
      <c r="K105" s="237" t="n">
        <v>0.02</v>
      </c>
    </row>
    <row r="106">
      <c r="A106" t="s">
        <v>383</v>
      </c>
      <c r="B106" t="s">
        <v>987</v>
      </c>
      <c r="C106" s="229" t="n">
        <v>27210</v>
      </c>
      <c r="D106" s="230" t="n">
        <v>12280</v>
      </c>
      <c r="E106" s="231" t="n">
        <v>14130</v>
      </c>
      <c r="F106" s="232" t="n">
        <v>20</v>
      </c>
      <c r="G106" s="233" t="n">
        <v>780</v>
      </c>
      <c r="H106" s="234" t="n">
        <v>0.45</v>
      </c>
      <c r="I106" s="235" t="n">
        <v>0.52</v>
      </c>
      <c r="J106" s="236" t="n">
        <v>0</v>
      </c>
      <c r="K106" s="237" t="n">
        <v>0.03</v>
      </c>
    </row>
    <row r="107">
      <c r="A107" t="s">
        <v>383</v>
      </c>
      <c r="B107" t="s">
        <v>988</v>
      </c>
      <c r="C107" s="229" t="n">
        <v>5670</v>
      </c>
      <c r="D107" s="230" t="n">
        <v>4360</v>
      </c>
      <c r="E107" s="231" t="n">
        <v>1190</v>
      </c>
      <c r="F107" s="232" t="n">
        <v>5</v>
      </c>
      <c r="G107" s="233" t="n">
        <v>115</v>
      </c>
      <c r="H107" s="234" t="n">
        <v>0.77</v>
      </c>
      <c r="I107" s="235" t="n">
        <v>0.21</v>
      </c>
      <c r="J107" s="236" t="n">
        <v>0</v>
      </c>
      <c r="K107" s="237" t="n">
        <v>0.02</v>
      </c>
    </row>
    <row r="108">
      <c r="A108" t="s">
        <v>383</v>
      </c>
      <c r="B108" t="s">
        <v>989</v>
      </c>
      <c r="C108" s="229" t="n">
        <v>15780</v>
      </c>
      <c r="D108" s="230" t="n">
        <v>11440</v>
      </c>
      <c r="E108" s="231" t="n">
        <v>4160</v>
      </c>
      <c r="F108" s="232" t="n">
        <v>25</v>
      </c>
      <c r="G108" s="233" t="n">
        <v>155</v>
      </c>
      <c r="H108" s="234" t="n">
        <v>0.72</v>
      </c>
      <c r="I108" s="235" t="n">
        <v>0.26</v>
      </c>
      <c r="J108" s="236" t="n">
        <v>0</v>
      </c>
      <c r="K108" s="237" t="n">
        <v>0.01</v>
      </c>
    </row>
    <row r="109">
      <c r="A109" t="s">
        <v>383</v>
      </c>
      <c r="B109" t="s">
        <v>990</v>
      </c>
      <c r="C109" s="229" t="n">
        <v>8110</v>
      </c>
      <c r="D109" s="230" t="n">
        <v>3005</v>
      </c>
      <c r="E109" s="231" t="n">
        <v>4655</v>
      </c>
      <c r="F109" s="232" t="n">
        <v>5</v>
      </c>
      <c r="G109" s="233" t="n">
        <v>445</v>
      </c>
      <c r="H109" s="234" t="n">
        <v>0.37</v>
      </c>
      <c r="I109" s="235" t="n">
        <v>0.57</v>
      </c>
      <c r="J109" s="236" t="n">
        <v>0</v>
      </c>
      <c r="K109" s="237" t="n">
        <v>0.05</v>
      </c>
    </row>
    <row r="110">
      <c r="A110" t="s">
        <v>383</v>
      </c>
      <c r="B110" t="s">
        <v>991</v>
      </c>
      <c r="C110" s="229" t="n">
        <v>7705</v>
      </c>
      <c r="D110" s="230" t="n">
        <v>2855</v>
      </c>
      <c r="E110" s="231" t="n">
        <v>4430</v>
      </c>
      <c r="F110" s="232" t="n">
        <v>5</v>
      </c>
      <c r="G110" s="233" t="n">
        <v>415</v>
      </c>
      <c r="H110" s="234" t="n">
        <v>0.37</v>
      </c>
      <c r="I110" s="235" t="n">
        <v>0.58</v>
      </c>
      <c r="J110" s="236" t="n">
        <v>0</v>
      </c>
      <c r="K110" s="237" t="n">
        <v>0.05</v>
      </c>
    </row>
    <row r="111">
      <c r="A111" t="s">
        <v>383</v>
      </c>
      <c r="B111" t="s">
        <v>992</v>
      </c>
      <c r="C111" s="229" t="n">
        <v>400</v>
      </c>
      <c r="D111" s="230" t="n">
        <v>150</v>
      </c>
      <c r="E111" s="231" t="n">
        <v>225</v>
      </c>
      <c r="F111" s="232" t="n">
        <v>0</v>
      </c>
      <c r="G111" s="233" t="n">
        <v>30</v>
      </c>
      <c r="H111" s="234" t="n">
        <v>0.37</v>
      </c>
      <c r="I111" s="235" t="n">
        <v>0.55</v>
      </c>
      <c r="J111" s="236" t="n">
        <v>0</v>
      </c>
      <c r="K111" s="237" t="n">
        <v>0.08</v>
      </c>
    </row>
    <row r="112">
      <c r="A112" t="s">
        <v>383</v>
      </c>
      <c r="B112" t="s">
        <v>993</v>
      </c>
      <c r="C112" s="229" t="n">
        <v>41460</v>
      </c>
      <c r="D112" s="230" t="n">
        <v>14710</v>
      </c>
      <c r="E112" s="231" t="n">
        <v>25940</v>
      </c>
      <c r="F112" s="232" t="n">
        <v>65</v>
      </c>
      <c r="G112" s="233" t="n">
        <v>745</v>
      </c>
      <c r="H112" s="234" t="n">
        <v>0.35</v>
      </c>
      <c r="I112" s="235" t="n">
        <v>0.63</v>
      </c>
      <c r="J112" s="236" t="n">
        <v>0</v>
      </c>
      <c r="K112" s="237" t="n">
        <v>0.02</v>
      </c>
    </row>
    <row r="113">
      <c r="A113" t="s">
        <v>383</v>
      </c>
      <c r="B113" t="s">
        <v>994</v>
      </c>
      <c r="C113" s="229" t="n">
        <v>21805</v>
      </c>
      <c r="D113" s="230" t="n">
        <v>7890</v>
      </c>
      <c r="E113" s="231" t="n">
        <v>13425</v>
      </c>
      <c r="F113" s="232" t="n">
        <v>50</v>
      </c>
      <c r="G113" s="233" t="n">
        <v>440</v>
      </c>
      <c r="H113" s="234" t="n">
        <v>0.36</v>
      </c>
      <c r="I113" s="235" t="n">
        <v>0.62</v>
      </c>
      <c r="J113" s="236" t="n">
        <v>0</v>
      </c>
      <c r="K113" s="237" t="n">
        <v>0.02</v>
      </c>
    </row>
    <row r="114">
      <c r="A114" t="s">
        <v>383</v>
      </c>
      <c r="B114" t="s">
        <v>995</v>
      </c>
      <c r="C114" s="229" t="n">
        <v>17600</v>
      </c>
      <c r="D114" s="230" t="n">
        <v>6005</v>
      </c>
      <c r="E114" s="231" t="n">
        <v>11320</v>
      </c>
      <c r="F114" s="232" t="n">
        <v>15</v>
      </c>
      <c r="G114" s="233" t="n">
        <v>260</v>
      </c>
      <c r="H114" s="234" t="n">
        <v>0.34</v>
      </c>
      <c r="I114" s="235" t="n">
        <v>0.64</v>
      </c>
      <c r="J114" s="236" t="n">
        <v>0</v>
      </c>
      <c r="K114" s="237" t="n">
        <v>0.01</v>
      </c>
    </row>
    <row r="115">
      <c r="A115" t="s">
        <v>383</v>
      </c>
      <c r="B115" t="s">
        <v>996</v>
      </c>
      <c r="C115" s="229" t="n">
        <v>2055</v>
      </c>
      <c r="D115" s="230" t="n">
        <v>810</v>
      </c>
      <c r="E115" s="231" t="n">
        <v>1200</v>
      </c>
      <c r="F115" s="232" t="s">
        <v>216</v>
      </c>
      <c r="G115" s="233" t="s">
        <v>216</v>
      </c>
      <c r="H115" s="234" t="n">
        <v>0.39</v>
      </c>
      <c r="I115" s="235" t="n">
        <v>0.58</v>
      </c>
      <c r="J115" s="236" t="s">
        <v>216</v>
      </c>
      <c r="K115" s="237" t="s">
        <v>216</v>
      </c>
    </row>
    <row r="116">
      <c r="A116" t="s">
        <v>35</v>
      </c>
      <c r="B116" t="s">
        <v>36</v>
      </c>
    </row>
    <row r="117">
      <c r="A117" t="s">
        <v>53</v>
      </c>
      <c r="B117" t="s">
        <v>54</v>
      </c>
    </row>
    <row r="118">
      <c r="A118" t="s">
        <v>59</v>
      </c>
      <c r="B118" t="s">
        <v>60</v>
      </c>
    </row>
    <row r="119">
      <c r="A119" t="s">
        <v>113</v>
      </c>
      <c r="B119" t="s">
        <v>114</v>
      </c>
    </row>
    <row r="120">
      <c r="A120" s="4" t="s">
        <v>129</v>
      </c>
      <c r="B120" t="s">
        <v>130</v>
      </c>
    </row>
    <row r="121">
      <c r="A121" s="4" t="s">
        <v>131</v>
      </c>
      <c r="B121" t="s">
        <v>132</v>
      </c>
    </row>
    <row r="122">
      <c r="A122" s="4" t="s">
        <v>137</v>
      </c>
      <c r="B122" t="s">
        <v>138</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6"/>
    <tablePart r:id="rId27"/>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1006</v>
      </c>
    </row>
    <row r="2">
      <c r="A2" t="s">
        <v>308</v>
      </c>
    </row>
    <row r="3">
      <c r="A3" t="s">
        <v>309</v>
      </c>
    </row>
    <row r="4">
      <c r="A4" t="s">
        <v>969</v>
      </c>
    </row>
    <row r="5">
      <c r="A5" t="s">
        <v>161</v>
      </c>
    </row>
    <row r="6">
      <c r="A6" s="28" t="s">
        <v>1011</v>
      </c>
    </row>
    <row r="7">
      <c r="A7" s="5" t="s">
        <v>370</v>
      </c>
      <c r="B7" s="5" t="s">
        <v>971</v>
      </c>
      <c r="C7" s="5" t="s">
        <v>999</v>
      </c>
      <c r="D7" s="5" t="s">
        <v>1007</v>
      </c>
      <c r="E7" s="5" t="s">
        <v>1008</v>
      </c>
      <c r="F7" s="5" t="s">
        <v>412</v>
      </c>
      <c r="G7" s="5" t="s">
        <v>1009</v>
      </c>
      <c r="H7" s="5" t="s">
        <v>1010</v>
      </c>
      <c r="I7" s="5" t="s">
        <v>416</v>
      </c>
    </row>
    <row r="8">
      <c r="A8" t="s">
        <v>381</v>
      </c>
      <c r="B8" t="s">
        <v>174</v>
      </c>
      <c r="C8" s="238" t="n">
        <v>254365</v>
      </c>
      <c r="D8" s="239" t="n">
        <v>97195</v>
      </c>
      <c r="E8" s="240" t="n">
        <v>79025</v>
      </c>
      <c r="F8" s="241" t="n">
        <v>78145</v>
      </c>
      <c r="G8" s="242" t="n">
        <v>0.38</v>
      </c>
      <c r="H8" s="243" t="n">
        <v>0.31</v>
      </c>
      <c r="I8" s="244" t="n">
        <v>0.31</v>
      </c>
    </row>
    <row r="9">
      <c r="A9" t="s">
        <v>381</v>
      </c>
      <c r="B9" t="s">
        <v>225</v>
      </c>
      <c r="C9" s="238" t="n">
        <v>715</v>
      </c>
      <c r="D9" s="239" t="n">
        <v>320</v>
      </c>
      <c r="E9" s="240" t="n">
        <v>205</v>
      </c>
      <c r="F9" s="241" t="n">
        <v>190</v>
      </c>
      <c r="G9" s="242" t="n">
        <v>0.45</v>
      </c>
      <c r="H9" s="243" t="n">
        <v>0.29</v>
      </c>
      <c r="I9" s="244" t="n">
        <v>0.26</v>
      </c>
    </row>
    <row r="10">
      <c r="A10" t="s">
        <v>381</v>
      </c>
      <c r="B10" t="s">
        <v>226</v>
      </c>
      <c r="C10" s="238" t="n">
        <v>11195</v>
      </c>
      <c r="D10" s="239" t="n">
        <v>7330</v>
      </c>
      <c r="E10" s="240" t="n">
        <v>2060</v>
      </c>
      <c r="F10" s="241" t="n">
        <v>1805</v>
      </c>
      <c r="G10" s="242" t="n">
        <v>0.65</v>
      </c>
      <c r="H10" s="243" t="n">
        <v>0.18</v>
      </c>
      <c r="I10" s="244" t="n">
        <v>0.16</v>
      </c>
    </row>
    <row r="11">
      <c r="A11" t="s">
        <v>381</v>
      </c>
      <c r="B11" t="s">
        <v>977</v>
      </c>
      <c r="C11" s="238" t="n">
        <v>865</v>
      </c>
      <c r="D11" s="239" t="n">
        <v>345</v>
      </c>
      <c r="E11" s="240" t="n">
        <v>300</v>
      </c>
      <c r="F11" s="241" t="n">
        <v>220</v>
      </c>
      <c r="G11" s="242" t="n">
        <v>0.4</v>
      </c>
      <c r="H11" s="243" t="n">
        <v>0.35</v>
      </c>
      <c r="I11" s="244" t="n">
        <v>0.26</v>
      </c>
    </row>
    <row r="12">
      <c r="A12" t="s">
        <v>381</v>
      </c>
      <c r="B12" t="s">
        <v>978</v>
      </c>
      <c r="C12" s="238" t="n">
        <v>5880</v>
      </c>
      <c r="D12" s="239" t="n">
        <v>2290</v>
      </c>
      <c r="E12" s="240" t="n">
        <v>1835</v>
      </c>
      <c r="F12" s="241" t="n">
        <v>1755</v>
      </c>
      <c r="G12" s="242" t="n">
        <v>0.39</v>
      </c>
      <c r="H12" s="243" t="n">
        <v>0.31</v>
      </c>
      <c r="I12" s="244" t="n">
        <v>0.3</v>
      </c>
    </row>
    <row r="13">
      <c r="A13" t="s">
        <v>381</v>
      </c>
      <c r="B13" t="s">
        <v>229</v>
      </c>
      <c r="C13" s="238" t="n">
        <v>96965</v>
      </c>
      <c r="D13" s="239" t="n">
        <v>28445</v>
      </c>
      <c r="E13" s="240" t="n">
        <v>28425</v>
      </c>
      <c r="F13" s="241" t="n">
        <v>40090</v>
      </c>
      <c r="G13" s="242" t="n">
        <v>0.29</v>
      </c>
      <c r="H13" s="243" t="n">
        <v>0.29</v>
      </c>
      <c r="I13" s="244" t="n">
        <v>0.41</v>
      </c>
    </row>
    <row r="14">
      <c r="A14" t="s">
        <v>381</v>
      </c>
      <c r="B14" t="s">
        <v>230</v>
      </c>
      <c r="C14" s="238" t="n">
        <v>17255</v>
      </c>
      <c r="D14" s="239" t="n">
        <v>10080</v>
      </c>
      <c r="E14" s="240" t="n">
        <v>3825</v>
      </c>
      <c r="F14" s="241" t="n">
        <v>3345</v>
      </c>
      <c r="G14" s="242" t="n">
        <v>0.58</v>
      </c>
      <c r="H14" s="243" t="n">
        <v>0.22</v>
      </c>
      <c r="I14" s="244" t="n">
        <v>0.19</v>
      </c>
    </row>
    <row r="15">
      <c r="A15" t="s">
        <v>381</v>
      </c>
      <c r="B15" t="s">
        <v>231</v>
      </c>
      <c r="C15" s="238" t="n">
        <v>2405</v>
      </c>
      <c r="D15" s="239" t="n">
        <v>1920</v>
      </c>
      <c r="E15" s="240" t="n">
        <v>300</v>
      </c>
      <c r="F15" s="241" t="n">
        <v>180</v>
      </c>
      <c r="G15" s="242" t="n">
        <v>0.8</v>
      </c>
      <c r="H15" s="243" t="n">
        <v>0.13</v>
      </c>
      <c r="I15" s="244" t="n">
        <v>0.08</v>
      </c>
    </row>
    <row r="16">
      <c r="A16" t="s">
        <v>381</v>
      </c>
      <c r="B16" t="s">
        <v>232</v>
      </c>
      <c r="C16" s="238" t="n">
        <v>2200</v>
      </c>
      <c r="D16" s="239" t="n">
        <v>730</v>
      </c>
      <c r="E16" s="240" t="n">
        <v>965</v>
      </c>
      <c r="F16" s="241" t="n">
        <v>505</v>
      </c>
      <c r="G16" s="242" t="n">
        <v>0.33</v>
      </c>
      <c r="H16" s="243" t="n">
        <v>0.44</v>
      </c>
      <c r="I16" s="244" t="n">
        <v>0.23</v>
      </c>
    </row>
    <row r="17">
      <c r="A17" t="s">
        <v>381</v>
      </c>
      <c r="B17" t="s">
        <v>233</v>
      </c>
      <c r="C17" s="238" t="n">
        <v>14575</v>
      </c>
      <c r="D17" s="239" t="n">
        <v>6840</v>
      </c>
      <c r="E17" s="240" t="n">
        <v>4835</v>
      </c>
      <c r="F17" s="241" t="n">
        <v>2900</v>
      </c>
      <c r="G17" s="242" t="n">
        <v>0.47</v>
      </c>
      <c r="H17" s="243" t="n">
        <v>0.33</v>
      </c>
      <c r="I17" s="244" t="n">
        <v>0.2</v>
      </c>
    </row>
    <row r="18">
      <c r="A18" t="s">
        <v>381</v>
      </c>
      <c r="B18" t="s">
        <v>234</v>
      </c>
      <c r="C18" s="238" t="n">
        <v>13185</v>
      </c>
      <c r="D18" s="239" t="n">
        <v>5775</v>
      </c>
      <c r="E18" s="240" t="n">
        <v>5080</v>
      </c>
      <c r="F18" s="241" t="n">
        <v>2330</v>
      </c>
      <c r="G18" s="242" t="n">
        <v>0.44</v>
      </c>
      <c r="H18" s="243" t="n">
        <v>0.39</v>
      </c>
      <c r="I18" s="244" t="n">
        <v>0.18</v>
      </c>
    </row>
    <row r="19">
      <c r="A19" t="s">
        <v>381</v>
      </c>
      <c r="B19" t="s">
        <v>235</v>
      </c>
      <c r="C19" s="238" t="n">
        <v>4840</v>
      </c>
      <c r="D19" s="239" t="n">
        <v>1315</v>
      </c>
      <c r="E19" s="240" t="n">
        <v>1395</v>
      </c>
      <c r="F19" s="241" t="n">
        <v>2130</v>
      </c>
      <c r="G19" s="242" t="n">
        <v>0.27</v>
      </c>
      <c r="H19" s="243" t="n">
        <v>0.29</v>
      </c>
      <c r="I19" s="244" t="n">
        <v>0.44</v>
      </c>
    </row>
    <row r="20">
      <c r="A20" t="s">
        <v>381</v>
      </c>
      <c r="B20" t="s">
        <v>979</v>
      </c>
      <c r="C20" s="238" t="n">
        <v>2005</v>
      </c>
      <c r="D20" s="239" t="n">
        <v>640</v>
      </c>
      <c r="E20" s="240" t="n">
        <v>695</v>
      </c>
      <c r="F20" s="241" t="n">
        <v>670</v>
      </c>
      <c r="G20" s="242" t="n">
        <v>0.32</v>
      </c>
      <c r="H20" s="243" t="n">
        <v>0.35</v>
      </c>
      <c r="I20" s="244" t="n">
        <v>0.33</v>
      </c>
    </row>
    <row r="21">
      <c r="A21" t="s">
        <v>381</v>
      </c>
      <c r="B21" t="s">
        <v>237</v>
      </c>
      <c r="C21" s="238" t="n">
        <v>61715</v>
      </c>
      <c r="D21" s="239" t="n">
        <v>21335</v>
      </c>
      <c r="E21" s="240" t="n">
        <v>23235</v>
      </c>
      <c r="F21" s="241" t="n">
        <v>17140</v>
      </c>
      <c r="G21" s="242" t="n">
        <v>0.35</v>
      </c>
      <c r="H21" s="243" t="n">
        <v>0.38</v>
      </c>
      <c r="I21" s="244" t="n">
        <v>0.28</v>
      </c>
    </row>
    <row r="22">
      <c r="A22" t="s">
        <v>381</v>
      </c>
      <c r="B22" t="s">
        <v>238</v>
      </c>
      <c r="C22" s="238" t="n">
        <v>2295</v>
      </c>
      <c r="D22" s="239" t="n">
        <v>935</v>
      </c>
      <c r="E22" s="240" t="n">
        <v>665</v>
      </c>
      <c r="F22" s="241" t="n">
        <v>695</v>
      </c>
      <c r="G22" s="242" t="n">
        <v>0.41</v>
      </c>
      <c r="H22" s="243" t="n">
        <v>0.29</v>
      </c>
      <c r="I22" s="244" t="n">
        <v>0.3</v>
      </c>
    </row>
    <row r="23">
      <c r="A23" t="s">
        <v>381</v>
      </c>
      <c r="B23" t="s">
        <v>980</v>
      </c>
      <c r="C23" s="238" t="n">
        <v>5</v>
      </c>
      <c r="D23" s="239" t="n">
        <v>5</v>
      </c>
      <c r="E23" s="240" t="s">
        <v>216</v>
      </c>
      <c r="F23" s="241" t="s">
        <v>216</v>
      </c>
      <c r="G23" s="242" t="n">
        <v>0.75</v>
      </c>
      <c r="H23" s="243" t="s">
        <v>216</v>
      </c>
      <c r="I23" s="244" t="s">
        <v>216</v>
      </c>
    </row>
    <row r="24">
      <c r="A24" t="s">
        <v>381</v>
      </c>
      <c r="B24" t="s">
        <v>981</v>
      </c>
      <c r="C24" s="238" t="n">
        <v>2565</v>
      </c>
      <c r="D24" s="239" t="n">
        <v>1485</v>
      </c>
      <c r="E24" s="240" t="n">
        <v>675</v>
      </c>
      <c r="F24" s="241" t="n">
        <v>405</v>
      </c>
      <c r="G24" s="242" t="n">
        <v>0.58</v>
      </c>
      <c r="H24" s="243" t="n">
        <v>0.26</v>
      </c>
      <c r="I24" s="244" t="n">
        <v>0.16</v>
      </c>
    </row>
    <row r="25">
      <c r="A25" t="s">
        <v>381</v>
      </c>
      <c r="B25" t="s">
        <v>982</v>
      </c>
      <c r="C25" s="238" t="n">
        <v>7665</v>
      </c>
      <c r="D25" s="239" t="n">
        <v>3695</v>
      </c>
      <c r="E25" s="240" t="n">
        <v>2150</v>
      </c>
      <c r="F25" s="241" t="n">
        <v>1820</v>
      </c>
      <c r="G25" s="242" t="n">
        <v>0.48</v>
      </c>
      <c r="H25" s="243" t="n">
        <v>0.28</v>
      </c>
      <c r="I25" s="244" t="n">
        <v>0.24</v>
      </c>
    </row>
    <row r="26">
      <c r="A26" t="s">
        <v>381</v>
      </c>
      <c r="B26" t="s">
        <v>983</v>
      </c>
      <c r="C26" s="238" t="n">
        <v>4470</v>
      </c>
      <c r="D26" s="239" t="n">
        <v>1860</v>
      </c>
      <c r="E26" s="240" t="n">
        <v>1395</v>
      </c>
      <c r="F26" s="241" t="n">
        <v>1220</v>
      </c>
      <c r="G26" s="242" t="n">
        <v>0.42</v>
      </c>
      <c r="H26" s="243" t="n">
        <v>0.31</v>
      </c>
      <c r="I26" s="244" t="n">
        <v>0.27</v>
      </c>
    </row>
    <row r="27">
      <c r="A27" t="s">
        <v>381</v>
      </c>
      <c r="B27" t="s">
        <v>243</v>
      </c>
      <c r="C27" s="238" t="n">
        <v>1260</v>
      </c>
      <c r="D27" s="239" t="n">
        <v>840</v>
      </c>
      <c r="E27" s="240" t="n">
        <v>235</v>
      </c>
      <c r="F27" s="241" t="n">
        <v>185</v>
      </c>
      <c r="G27" s="242" t="n">
        <v>0.67</v>
      </c>
      <c r="H27" s="243" t="n">
        <v>0.19</v>
      </c>
      <c r="I27" s="244" t="n">
        <v>0.15</v>
      </c>
    </row>
    <row r="28">
      <c r="A28" t="s">
        <v>381</v>
      </c>
      <c r="B28" t="s">
        <v>244</v>
      </c>
      <c r="C28" s="238" t="n">
        <v>480</v>
      </c>
      <c r="D28" s="239" t="n">
        <v>165</v>
      </c>
      <c r="E28" s="240" t="n">
        <v>190</v>
      </c>
      <c r="F28" s="241" t="n">
        <v>125</v>
      </c>
      <c r="G28" s="242" t="n">
        <v>0.35</v>
      </c>
      <c r="H28" s="243" t="n">
        <v>0.39</v>
      </c>
      <c r="I28" s="244" t="n">
        <v>0.26</v>
      </c>
    </row>
    <row r="29">
      <c r="A29" t="s">
        <v>381</v>
      </c>
      <c r="B29" t="s">
        <v>245</v>
      </c>
      <c r="C29" s="238" t="n">
        <v>780</v>
      </c>
      <c r="D29" s="239" t="n">
        <v>220</v>
      </c>
      <c r="E29" s="240" t="n">
        <v>240</v>
      </c>
      <c r="F29" s="241" t="n">
        <v>320</v>
      </c>
      <c r="G29" s="242" t="n">
        <v>0.28</v>
      </c>
      <c r="H29" s="243" t="n">
        <v>0.31</v>
      </c>
      <c r="I29" s="244" t="n">
        <v>0.41</v>
      </c>
    </row>
    <row r="30">
      <c r="A30" t="s">
        <v>381</v>
      </c>
      <c r="B30" t="s">
        <v>246</v>
      </c>
      <c r="C30" s="238" t="n">
        <v>1055</v>
      </c>
      <c r="D30" s="239" t="n">
        <v>620</v>
      </c>
      <c r="E30" s="240" t="n">
        <v>320</v>
      </c>
      <c r="F30" s="241" t="n">
        <v>115</v>
      </c>
      <c r="G30" s="242" t="n">
        <v>0.59</v>
      </c>
      <c r="H30" s="243" t="n">
        <v>0.3</v>
      </c>
      <c r="I30" s="244" t="n">
        <v>0.11</v>
      </c>
    </row>
    <row r="31">
      <c r="A31" t="s">
        <v>382</v>
      </c>
      <c r="B31" t="s">
        <v>174</v>
      </c>
      <c r="C31" s="238" t="n">
        <v>100265</v>
      </c>
      <c r="D31" s="239" t="n">
        <v>29905</v>
      </c>
      <c r="E31" s="240" t="n">
        <v>33050</v>
      </c>
      <c r="F31" s="241" t="n">
        <v>37310</v>
      </c>
      <c r="G31" s="242" t="n">
        <v>0.3</v>
      </c>
      <c r="H31" s="243" t="n">
        <v>0.33</v>
      </c>
      <c r="I31" s="244" t="n">
        <v>0.37</v>
      </c>
    </row>
    <row r="32">
      <c r="A32" t="s">
        <v>382</v>
      </c>
      <c r="B32" t="s">
        <v>225</v>
      </c>
      <c r="C32" s="238" t="n">
        <v>185</v>
      </c>
      <c r="D32" s="239" t="n">
        <v>65</v>
      </c>
      <c r="E32" s="240" t="n">
        <v>55</v>
      </c>
      <c r="F32" s="241" t="n">
        <v>65</v>
      </c>
      <c r="G32" s="242" t="n">
        <v>0.36</v>
      </c>
      <c r="H32" s="243" t="n">
        <v>0.3</v>
      </c>
      <c r="I32" s="244" t="n">
        <v>0.34</v>
      </c>
    </row>
    <row r="33">
      <c r="A33" t="s">
        <v>382</v>
      </c>
      <c r="B33" t="s">
        <v>226</v>
      </c>
      <c r="C33" s="238" t="n">
        <v>5310</v>
      </c>
      <c r="D33" s="239" t="n">
        <v>3410</v>
      </c>
      <c r="E33" s="240" t="n">
        <v>960</v>
      </c>
      <c r="F33" s="241" t="n">
        <v>940</v>
      </c>
      <c r="G33" s="242" t="n">
        <v>0.64</v>
      </c>
      <c r="H33" s="243" t="n">
        <v>0.18</v>
      </c>
      <c r="I33" s="244" t="n">
        <v>0.18</v>
      </c>
    </row>
    <row r="34">
      <c r="A34" t="s">
        <v>382</v>
      </c>
      <c r="B34" t="s">
        <v>977</v>
      </c>
      <c r="C34" s="238" t="n">
        <v>370</v>
      </c>
      <c r="D34" s="239" t="n">
        <v>115</v>
      </c>
      <c r="E34" s="240" t="n">
        <v>140</v>
      </c>
      <c r="F34" s="241" t="n">
        <v>120</v>
      </c>
      <c r="G34" s="242" t="n">
        <v>0.3</v>
      </c>
      <c r="H34" s="243" t="n">
        <v>0.38</v>
      </c>
      <c r="I34" s="244" t="n">
        <v>0.32</v>
      </c>
    </row>
    <row r="35">
      <c r="A35" t="s">
        <v>382</v>
      </c>
      <c r="B35" t="s">
        <v>978</v>
      </c>
      <c r="C35" s="238" t="n">
        <v>2850</v>
      </c>
      <c r="D35" s="239" t="n">
        <v>850</v>
      </c>
      <c r="E35" s="240" t="n">
        <v>975</v>
      </c>
      <c r="F35" s="241" t="n">
        <v>1025</v>
      </c>
      <c r="G35" s="242" t="n">
        <v>0.3</v>
      </c>
      <c r="H35" s="243" t="n">
        <v>0.34</v>
      </c>
      <c r="I35" s="244" t="n">
        <v>0.36</v>
      </c>
    </row>
    <row r="36">
      <c r="A36" t="s">
        <v>382</v>
      </c>
      <c r="B36" t="s">
        <v>229</v>
      </c>
      <c r="C36" s="238" t="n">
        <v>41630</v>
      </c>
      <c r="D36" s="239" t="n">
        <v>10145</v>
      </c>
      <c r="E36" s="240" t="n">
        <v>12205</v>
      </c>
      <c r="F36" s="241" t="n">
        <v>19275</v>
      </c>
      <c r="G36" s="242" t="n">
        <v>0.24</v>
      </c>
      <c r="H36" s="243" t="n">
        <v>0.29</v>
      </c>
      <c r="I36" s="244" t="n">
        <v>0.46</v>
      </c>
    </row>
    <row r="37">
      <c r="A37" t="s">
        <v>382</v>
      </c>
      <c r="B37" t="s">
        <v>230</v>
      </c>
      <c r="C37" s="238" t="n">
        <v>5785</v>
      </c>
      <c r="D37" s="239" t="n">
        <v>2660</v>
      </c>
      <c r="E37" s="240" t="n">
        <v>1450</v>
      </c>
      <c r="F37" s="241" t="n">
        <v>1670</v>
      </c>
      <c r="G37" s="242" t="n">
        <v>0.46</v>
      </c>
      <c r="H37" s="243" t="n">
        <v>0.25</v>
      </c>
      <c r="I37" s="244" t="n">
        <v>0.29</v>
      </c>
    </row>
    <row r="38">
      <c r="A38" t="s">
        <v>382</v>
      </c>
      <c r="B38" t="s">
        <v>231</v>
      </c>
      <c r="C38" s="238" t="n">
        <v>695</v>
      </c>
      <c r="D38" s="239" t="n">
        <v>430</v>
      </c>
      <c r="E38" s="240" t="n">
        <v>160</v>
      </c>
      <c r="F38" s="241" t="n">
        <v>105</v>
      </c>
      <c r="G38" s="242" t="n">
        <v>0.62</v>
      </c>
      <c r="H38" s="243" t="n">
        <v>0.23</v>
      </c>
      <c r="I38" s="244" t="n">
        <v>0.15</v>
      </c>
    </row>
    <row r="39">
      <c r="A39" t="s">
        <v>382</v>
      </c>
      <c r="B39" t="s">
        <v>232</v>
      </c>
      <c r="C39" s="238" t="n">
        <v>940</v>
      </c>
      <c r="D39" s="239" t="n">
        <v>370</v>
      </c>
      <c r="E39" s="240" t="n">
        <v>265</v>
      </c>
      <c r="F39" s="241" t="n">
        <v>305</v>
      </c>
      <c r="G39" s="242" t="n">
        <v>0.39</v>
      </c>
      <c r="H39" s="243" t="n">
        <v>0.28</v>
      </c>
      <c r="I39" s="244" t="n">
        <v>0.33</v>
      </c>
    </row>
    <row r="40">
      <c r="A40" t="s">
        <v>382</v>
      </c>
      <c r="B40" t="s">
        <v>233</v>
      </c>
      <c r="C40" s="238" t="n">
        <v>5690</v>
      </c>
      <c r="D40" s="239" t="n">
        <v>2150</v>
      </c>
      <c r="E40" s="240" t="n">
        <v>2185</v>
      </c>
      <c r="F40" s="241" t="n">
        <v>1360</v>
      </c>
      <c r="G40" s="242" t="n">
        <v>0.38</v>
      </c>
      <c r="H40" s="243" t="n">
        <v>0.38</v>
      </c>
      <c r="I40" s="244" t="n">
        <v>0.24</v>
      </c>
    </row>
    <row r="41">
      <c r="A41" t="s">
        <v>382</v>
      </c>
      <c r="B41" t="s">
        <v>234</v>
      </c>
      <c r="C41" s="238" t="n">
        <v>5080</v>
      </c>
      <c r="D41" s="239" t="n">
        <v>1595</v>
      </c>
      <c r="E41" s="240" t="n">
        <v>2325</v>
      </c>
      <c r="F41" s="241" t="n">
        <v>1160</v>
      </c>
      <c r="G41" s="242" t="n">
        <v>0.31</v>
      </c>
      <c r="H41" s="243" t="n">
        <v>0.46</v>
      </c>
      <c r="I41" s="244" t="n">
        <v>0.23</v>
      </c>
    </row>
    <row r="42">
      <c r="A42" t="s">
        <v>382</v>
      </c>
      <c r="B42" t="s">
        <v>235</v>
      </c>
      <c r="C42" s="238" t="n">
        <v>2515</v>
      </c>
      <c r="D42" s="239" t="n">
        <v>520</v>
      </c>
      <c r="E42" s="240" t="n">
        <v>725</v>
      </c>
      <c r="F42" s="241" t="n">
        <v>1270</v>
      </c>
      <c r="G42" s="242" t="n">
        <v>0.21</v>
      </c>
      <c r="H42" s="243" t="n">
        <v>0.29</v>
      </c>
      <c r="I42" s="244" t="n">
        <v>0.51</v>
      </c>
    </row>
    <row r="43">
      <c r="A43" t="s">
        <v>382</v>
      </c>
      <c r="B43" t="s">
        <v>979</v>
      </c>
      <c r="C43" s="238" t="n">
        <v>755</v>
      </c>
      <c r="D43" s="239" t="n">
        <v>180</v>
      </c>
      <c r="E43" s="240" t="n">
        <v>255</v>
      </c>
      <c r="F43" s="241" t="n">
        <v>320</v>
      </c>
      <c r="G43" s="242" t="n">
        <v>0.24</v>
      </c>
      <c r="H43" s="243" t="n">
        <v>0.34</v>
      </c>
      <c r="I43" s="244" t="n">
        <v>0.43</v>
      </c>
    </row>
    <row r="44">
      <c r="A44" t="s">
        <v>382</v>
      </c>
      <c r="B44" t="s">
        <v>237</v>
      </c>
      <c r="C44" s="238" t="n">
        <v>20255</v>
      </c>
      <c r="D44" s="239" t="n">
        <v>4885</v>
      </c>
      <c r="E44" s="240" t="n">
        <v>8440</v>
      </c>
      <c r="F44" s="241" t="n">
        <v>6930</v>
      </c>
      <c r="G44" s="242" t="n">
        <v>0.24</v>
      </c>
      <c r="H44" s="243" t="n">
        <v>0.42</v>
      </c>
      <c r="I44" s="244" t="n">
        <v>0.34</v>
      </c>
    </row>
    <row r="45">
      <c r="A45" t="s">
        <v>382</v>
      </c>
      <c r="B45" t="s">
        <v>238</v>
      </c>
      <c r="C45" s="238" t="n">
        <v>1200</v>
      </c>
      <c r="D45" s="239" t="n">
        <v>390</v>
      </c>
      <c r="E45" s="240" t="n">
        <v>350</v>
      </c>
      <c r="F45" s="241" t="n">
        <v>460</v>
      </c>
      <c r="G45" s="242" t="n">
        <v>0.33</v>
      </c>
      <c r="H45" s="243" t="n">
        <v>0.29</v>
      </c>
      <c r="I45" s="244" t="n">
        <v>0.38</v>
      </c>
    </row>
    <row r="46">
      <c r="A46" t="s">
        <v>382</v>
      </c>
      <c r="B46" t="s">
        <v>980</v>
      </c>
      <c r="C46" s="238" t="n">
        <v>0</v>
      </c>
      <c r="D46" s="239" t="n">
        <v>0</v>
      </c>
      <c r="E46" s="240" t="n">
        <v>0</v>
      </c>
      <c r="F46" s="241" t="n">
        <v>0</v>
      </c>
      <c r="G46" s="242" t="n">
        <v>0</v>
      </c>
      <c r="H46" s="243" t="n">
        <v>0</v>
      </c>
      <c r="I46" s="244" t="n">
        <v>0</v>
      </c>
    </row>
    <row r="47">
      <c r="A47" t="s">
        <v>382</v>
      </c>
      <c r="B47" t="s">
        <v>981</v>
      </c>
      <c r="C47" s="238" t="n">
        <v>700</v>
      </c>
      <c r="D47" s="239" t="n">
        <v>275</v>
      </c>
      <c r="E47" s="240" t="n">
        <v>230</v>
      </c>
      <c r="F47" s="241" t="n">
        <v>195</v>
      </c>
      <c r="G47" s="242" t="n">
        <v>0.39</v>
      </c>
      <c r="H47" s="243" t="n">
        <v>0.33</v>
      </c>
      <c r="I47" s="244" t="n">
        <v>0.28</v>
      </c>
    </row>
    <row r="48">
      <c r="A48" t="s">
        <v>382</v>
      </c>
      <c r="B48" t="s">
        <v>982</v>
      </c>
      <c r="C48" s="238" t="n">
        <v>3735</v>
      </c>
      <c r="D48" s="239" t="n">
        <v>970</v>
      </c>
      <c r="E48" s="240" t="n">
        <v>1470</v>
      </c>
      <c r="F48" s="241" t="n">
        <v>1295</v>
      </c>
      <c r="G48" s="242" t="n">
        <v>0.26</v>
      </c>
      <c r="H48" s="243" t="n">
        <v>0.39</v>
      </c>
      <c r="I48" s="244" t="n">
        <v>0.35</v>
      </c>
    </row>
    <row r="49">
      <c r="A49" t="s">
        <v>382</v>
      </c>
      <c r="B49" t="s">
        <v>983</v>
      </c>
      <c r="C49" s="238" t="n">
        <v>1980</v>
      </c>
      <c r="D49" s="239" t="n">
        <v>640</v>
      </c>
      <c r="E49" s="240" t="n">
        <v>685</v>
      </c>
      <c r="F49" s="241" t="n">
        <v>660</v>
      </c>
      <c r="G49" s="242" t="n">
        <v>0.32</v>
      </c>
      <c r="H49" s="243" t="n">
        <v>0.34</v>
      </c>
      <c r="I49" s="244" t="n">
        <v>0.33</v>
      </c>
    </row>
    <row r="50">
      <c r="A50" t="s">
        <v>382</v>
      </c>
      <c r="B50" t="s">
        <v>243</v>
      </c>
      <c r="C50" s="238" t="n">
        <v>275</v>
      </c>
      <c r="D50" s="239" t="n">
        <v>150</v>
      </c>
      <c r="E50" s="240" t="n">
        <v>60</v>
      </c>
      <c r="F50" s="241" t="n">
        <v>60</v>
      </c>
      <c r="G50" s="242" t="n">
        <v>0.55</v>
      </c>
      <c r="H50" s="243" t="n">
        <v>0.22</v>
      </c>
      <c r="I50" s="244" t="n">
        <v>0.22</v>
      </c>
    </row>
    <row r="51">
      <c r="A51" t="s">
        <v>382</v>
      </c>
      <c r="B51" t="s">
        <v>244</v>
      </c>
      <c r="C51" s="238" t="n">
        <v>225</v>
      </c>
      <c r="D51" s="239" t="n">
        <v>60</v>
      </c>
      <c r="E51" s="240" t="n">
        <v>90</v>
      </c>
      <c r="F51" s="241" t="n">
        <v>75</v>
      </c>
      <c r="G51" s="242" t="n">
        <v>0.27</v>
      </c>
      <c r="H51" s="243" t="n">
        <v>0.4</v>
      </c>
      <c r="I51" s="244" t="n">
        <v>0.33</v>
      </c>
    </row>
    <row r="52">
      <c r="A52" t="s">
        <v>382</v>
      </c>
      <c r="B52" t="s">
        <v>245</v>
      </c>
      <c r="C52" s="238" t="n">
        <v>45</v>
      </c>
      <c r="D52" s="239" t="n">
        <v>20</v>
      </c>
      <c r="E52" s="240" t="n">
        <v>10</v>
      </c>
      <c r="F52" s="241" t="n">
        <v>10</v>
      </c>
      <c r="G52" s="242" t="n">
        <v>0.49</v>
      </c>
      <c r="H52" s="243" t="n">
        <v>0.28</v>
      </c>
      <c r="I52" s="244" t="n">
        <v>0.23</v>
      </c>
    </row>
    <row r="53">
      <c r="A53" t="s">
        <v>382</v>
      </c>
      <c r="B53" t="s">
        <v>246</v>
      </c>
      <c r="C53" s="238" t="n">
        <v>40</v>
      </c>
      <c r="D53" s="239" t="n">
        <v>25</v>
      </c>
      <c r="E53" s="240" t="n">
        <v>10</v>
      </c>
      <c r="F53" s="241" t="n">
        <v>5</v>
      </c>
      <c r="G53" s="242" t="n">
        <v>0.57</v>
      </c>
      <c r="H53" s="243" t="n">
        <v>0.29</v>
      </c>
      <c r="I53" s="244" t="n">
        <v>0.14</v>
      </c>
    </row>
    <row r="54">
      <c r="A54" t="s">
        <v>383</v>
      </c>
      <c r="B54" t="s">
        <v>174</v>
      </c>
      <c r="C54" s="238" t="n">
        <v>154100</v>
      </c>
      <c r="D54" s="239" t="n">
        <v>67290</v>
      </c>
      <c r="E54" s="240" t="n">
        <v>45975</v>
      </c>
      <c r="F54" s="241" t="n">
        <v>40835</v>
      </c>
      <c r="G54" s="242" t="n">
        <v>0.44</v>
      </c>
      <c r="H54" s="243" t="n">
        <v>0.3</v>
      </c>
      <c r="I54" s="244" t="n">
        <v>0.26</v>
      </c>
    </row>
    <row r="55">
      <c r="A55" t="s">
        <v>383</v>
      </c>
      <c r="B55" t="s">
        <v>225</v>
      </c>
      <c r="C55" s="238" t="n">
        <v>530</v>
      </c>
      <c r="D55" s="239" t="n">
        <v>255</v>
      </c>
      <c r="E55" s="240" t="n">
        <v>150</v>
      </c>
      <c r="F55" s="241" t="n">
        <v>125</v>
      </c>
      <c r="G55" s="242" t="n">
        <v>0.48</v>
      </c>
      <c r="H55" s="243" t="n">
        <v>0.28</v>
      </c>
      <c r="I55" s="244" t="n">
        <v>0.23</v>
      </c>
    </row>
    <row r="56">
      <c r="A56" t="s">
        <v>383</v>
      </c>
      <c r="B56" t="s">
        <v>226</v>
      </c>
      <c r="C56" s="238" t="n">
        <v>5885</v>
      </c>
      <c r="D56" s="239" t="n">
        <v>3920</v>
      </c>
      <c r="E56" s="240" t="n">
        <v>1100</v>
      </c>
      <c r="F56" s="241" t="n">
        <v>865</v>
      </c>
      <c r="G56" s="242" t="n">
        <v>0.67</v>
      </c>
      <c r="H56" s="243" t="n">
        <v>0.19</v>
      </c>
      <c r="I56" s="244" t="n">
        <v>0.15</v>
      </c>
    </row>
    <row r="57">
      <c r="A57" t="s">
        <v>383</v>
      </c>
      <c r="B57" t="s">
        <v>977</v>
      </c>
      <c r="C57" s="238" t="n">
        <v>495</v>
      </c>
      <c r="D57" s="239" t="n">
        <v>230</v>
      </c>
      <c r="E57" s="240" t="n">
        <v>160</v>
      </c>
      <c r="F57" s="241" t="n">
        <v>105</v>
      </c>
      <c r="G57" s="242" t="n">
        <v>0.47</v>
      </c>
      <c r="H57" s="243" t="n">
        <v>0.32</v>
      </c>
      <c r="I57" s="244" t="n">
        <v>0.21</v>
      </c>
    </row>
    <row r="58">
      <c r="A58" t="s">
        <v>383</v>
      </c>
      <c r="B58" t="s">
        <v>978</v>
      </c>
      <c r="C58" s="238" t="n">
        <v>3030</v>
      </c>
      <c r="D58" s="239" t="n">
        <v>1440</v>
      </c>
      <c r="E58" s="240" t="n">
        <v>855</v>
      </c>
      <c r="F58" s="241" t="n">
        <v>735</v>
      </c>
      <c r="G58" s="242" t="n">
        <v>0.48</v>
      </c>
      <c r="H58" s="243" t="n">
        <v>0.28</v>
      </c>
      <c r="I58" s="244" t="n">
        <v>0.24</v>
      </c>
    </row>
    <row r="59">
      <c r="A59" t="s">
        <v>383</v>
      </c>
      <c r="B59" t="s">
        <v>229</v>
      </c>
      <c r="C59" s="238" t="n">
        <v>55335</v>
      </c>
      <c r="D59" s="239" t="n">
        <v>18300</v>
      </c>
      <c r="E59" s="240" t="n">
        <v>16220</v>
      </c>
      <c r="F59" s="241" t="n">
        <v>20815</v>
      </c>
      <c r="G59" s="242" t="n">
        <v>0.33</v>
      </c>
      <c r="H59" s="243" t="n">
        <v>0.29</v>
      </c>
      <c r="I59" s="244" t="n">
        <v>0.38</v>
      </c>
    </row>
    <row r="60">
      <c r="A60" t="s">
        <v>383</v>
      </c>
      <c r="B60" t="s">
        <v>230</v>
      </c>
      <c r="C60" s="238" t="n">
        <v>11470</v>
      </c>
      <c r="D60" s="239" t="n">
        <v>7420</v>
      </c>
      <c r="E60" s="240" t="n">
        <v>2375</v>
      </c>
      <c r="F60" s="241" t="n">
        <v>1675</v>
      </c>
      <c r="G60" s="242" t="n">
        <v>0.65</v>
      </c>
      <c r="H60" s="243" t="n">
        <v>0.21</v>
      </c>
      <c r="I60" s="244" t="n">
        <v>0.15</v>
      </c>
    </row>
    <row r="61">
      <c r="A61" t="s">
        <v>383</v>
      </c>
      <c r="B61" t="s">
        <v>231</v>
      </c>
      <c r="C61" s="238" t="n">
        <v>1710</v>
      </c>
      <c r="D61" s="239" t="n">
        <v>1490</v>
      </c>
      <c r="E61" s="240" t="n">
        <v>140</v>
      </c>
      <c r="F61" s="241" t="n">
        <v>75</v>
      </c>
      <c r="G61" s="242" t="n">
        <v>0.87</v>
      </c>
      <c r="H61" s="243" t="n">
        <v>0.08</v>
      </c>
      <c r="I61" s="244" t="n">
        <v>0.05</v>
      </c>
    </row>
    <row r="62">
      <c r="A62" t="s">
        <v>383</v>
      </c>
      <c r="B62" t="s">
        <v>232</v>
      </c>
      <c r="C62" s="238" t="n">
        <v>1260</v>
      </c>
      <c r="D62" s="239" t="n">
        <v>360</v>
      </c>
      <c r="E62" s="240" t="n">
        <v>700</v>
      </c>
      <c r="F62" s="241" t="n">
        <v>195</v>
      </c>
      <c r="G62" s="242" t="n">
        <v>0.29</v>
      </c>
      <c r="H62" s="243" t="n">
        <v>0.56</v>
      </c>
      <c r="I62" s="244" t="n">
        <v>0.16</v>
      </c>
    </row>
    <row r="63">
      <c r="A63" t="s">
        <v>383</v>
      </c>
      <c r="B63" t="s">
        <v>233</v>
      </c>
      <c r="C63" s="238" t="n">
        <v>8885</v>
      </c>
      <c r="D63" s="239" t="n">
        <v>4695</v>
      </c>
      <c r="E63" s="240" t="n">
        <v>2650</v>
      </c>
      <c r="F63" s="241" t="n">
        <v>1540</v>
      </c>
      <c r="G63" s="242" t="n">
        <v>0.53</v>
      </c>
      <c r="H63" s="243" t="n">
        <v>0.3</v>
      </c>
      <c r="I63" s="244" t="n">
        <v>0.17</v>
      </c>
    </row>
    <row r="64">
      <c r="A64" t="s">
        <v>383</v>
      </c>
      <c r="B64" t="s">
        <v>234</v>
      </c>
      <c r="C64" s="238" t="n">
        <v>8110</v>
      </c>
      <c r="D64" s="239" t="n">
        <v>4180</v>
      </c>
      <c r="E64" s="240" t="n">
        <v>2760</v>
      </c>
      <c r="F64" s="241" t="n">
        <v>1170</v>
      </c>
      <c r="G64" s="242" t="n">
        <v>0.52</v>
      </c>
      <c r="H64" s="243" t="n">
        <v>0.34</v>
      </c>
      <c r="I64" s="244" t="n">
        <v>0.14</v>
      </c>
    </row>
    <row r="65">
      <c r="A65" t="s">
        <v>383</v>
      </c>
      <c r="B65" t="s">
        <v>235</v>
      </c>
      <c r="C65" s="238" t="n">
        <v>2325</v>
      </c>
      <c r="D65" s="239" t="n">
        <v>795</v>
      </c>
      <c r="E65" s="240" t="n">
        <v>670</v>
      </c>
      <c r="F65" s="241" t="n">
        <v>855</v>
      </c>
      <c r="G65" s="242" t="n">
        <v>0.34</v>
      </c>
      <c r="H65" s="243" t="n">
        <v>0.29</v>
      </c>
      <c r="I65" s="244" t="n">
        <v>0.37</v>
      </c>
    </row>
    <row r="66">
      <c r="A66" t="s">
        <v>383</v>
      </c>
      <c r="B66" t="s">
        <v>979</v>
      </c>
      <c r="C66" s="238" t="n">
        <v>1250</v>
      </c>
      <c r="D66" s="239" t="n">
        <v>460</v>
      </c>
      <c r="E66" s="240" t="n">
        <v>445</v>
      </c>
      <c r="F66" s="241" t="n">
        <v>345</v>
      </c>
      <c r="G66" s="242" t="n">
        <v>0.37</v>
      </c>
      <c r="H66" s="243" t="n">
        <v>0.35</v>
      </c>
      <c r="I66" s="244" t="n">
        <v>0.28</v>
      </c>
    </row>
    <row r="67">
      <c r="A67" t="s">
        <v>383</v>
      </c>
      <c r="B67" t="s">
        <v>237</v>
      </c>
      <c r="C67" s="238" t="n">
        <v>41460</v>
      </c>
      <c r="D67" s="239" t="n">
        <v>16455</v>
      </c>
      <c r="E67" s="240" t="n">
        <v>14795</v>
      </c>
      <c r="F67" s="241" t="n">
        <v>10210</v>
      </c>
      <c r="G67" s="242" t="n">
        <v>0.4</v>
      </c>
      <c r="H67" s="243" t="n">
        <v>0.36</v>
      </c>
      <c r="I67" s="244" t="n">
        <v>0.25</v>
      </c>
    </row>
    <row r="68">
      <c r="A68" t="s">
        <v>383</v>
      </c>
      <c r="B68" t="s">
        <v>238</v>
      </c>
      <c r="C68" s="238" t="n">
        <v>1090</v>
      </c>
      <c r="D68" s="239" t="n">
        <v>545</v>
      </c>
      <c r="E68" s="240" t="n">
        <v>315</v>
      </c>
      <c r="F68" s="241" t="n">
        <v>235</v>
      </c>
      <c r="G68" s="242" t="n">
        <v>0.5</v>
      </c>
      <c r="H68" s="243" t="n">
        <v>0.29</v>
      </c>
      <c r="I68" s="244" t="n">
        <v>0.22</v>
      </c>
    </row>
    <row r="69">
      <c r="A69" t="s">
        <v>383</v>
      </c>
      <c r="B69" t="s">
        <v>980</v>
      </c>
      <c r="C69" s="238" t="n">
        <v>5</v>
      </c>
      <c r="D69" s="239" t="n">
        <v>5</v>
      </c>
      <c r="E69" s="240" t="s">
        <v>216</v>
      </c>
      <c r="F69" s="241" t="s">
        <v>216</v>
      </c>
      <c r="G69" s="242" t="n">
        <v>0.75</v>
      </c>
      <c r="H69" s="243" t="s">
        <v>216</v>
      </c>
      <c r="I69" s="244" t="s">
        <v>216</v>
      </c>
    </row>
    <row r="70">
      <c r="A70" t="s">
        <v>383</v>
      </c>
      <c r="B70" t="s">
        <v>981</v>
      </c>
      <c r="C70" s="238" t="n">
        <v>1865</v>
      </c>
      <c r="D70" s="239" t="n">
        <v>1210</v>
      </c>
      <c r="E70" s="240" t="n">
        <v>440</v>
      </c>
      <c r="F70" s="241" t="n">
        <v>210</v>
      </c>
      <c r="G70" s="242" t="n">
        <v>0.65</v>
      </c>
      <c r="H70" s="243" t="n">
        <v>0.24</v>
      </c>
      <c r="I70" s="244" t="n">
        <v>0.11</v>
      </c>
    </row>
    <row r="71">
      <c r="A71" t="s">
        <v>383</v>
      </c>
      <c r="B71" t="s">
        <v>982</v>
      </c>
      <c r="C71" s="238" t="n">
        <v>3930</v>
      </c>
      <c r="D71" s="239" t="n">
        <v>2725</v>
      </c>
      <c r="E71" s="240" t="n">
        <v>680</v>
      </c>
      <c r="F71" s="241" t="n">
        <v>525</v>
      </c>
      <c r="G71" s="242" t="n">
        <v>0.69</v>
      </c>
      <c r="H71" s="243" t="n">
        <v>0.17</v>
      </c>
      <c r="I71" s="244" t="n">
        <v>0.13</v>
      </c>
    </row>
    <row r="72">
      <c r="A72" t="s">
        <v>383</v>
      </c>
      <c r="B72" t="s">
        <v>983</v>
      </c>
      <c r="C72" s="238" t="n">
        <v>2490</v>
      </c>
      <c r="D72" s="239" t="n">
        <v>1220</v>
      </c>
      <c r="E72" s="240" t="n">
        <v>710</v>
      </c>
      <c r="F72" s="241" t="n">
        <v>560</v>
      </c>
      <c r="G72" s="242" t="n">
        <v>0.49</v>
      </c>
      <c r="H72" s="243" t="n">
        <v>0.29</v>
      </c>
      <c r="I72" s="244" t="n">
        <v>0.22</v>
      </c>
    </row>
    <row r="73">
      <c r="A73" t="s">
        <v>383</v>
      </c>
      <c r="B73" t="s">
        <v>243</v>
      </c>
      <c r="C73" s="238" t="n">
        <v>985</v>
      </c>
      <c r="D73" s="239" t="n">
        <v>690</v>
      </c>
      <c r="E73" s="240" t="n">
        <v>170</v>
      </c>
      <c r="F73" s="241" t="n">
        <v>125</v>
      </c>
      <c r="G73" s="242" t="n">
        <v>0.7</v>
      </c>
      <c r="H73" s="243" t="n">
        <v>0.17</v>
      </c>
      <c r="I73" s="244" t="n">
        <v>0.13</v>
      </c>
    </row>
    <row r="74">
      <c r="A74" t="s">
        <v>383</v>
      </c>
      <c r="B74" t="s">
        <v>244</v>
      </c>
      <c r="C74" s="238" t="n">
        <v>255</v>
      </c>
      <c r="D74" s="239" t="n">
        <v>105</v>
      </c>
      <c r="E74" s="240" t="n">
        <v>100</v>
      </c>
      <c r="F74" s="241" t="n">
        <v>50</v>
      </c>
      <c r="G74" s="242" t="n">
        <v>0.41</v>
      </c>
      <c r="H74" s="243" t="n">
        <v>0.39</v>
      </c>
      <c r="I74" s="244" t="n">
        <v>0.2</v>
      </c>
    </row>
    <row r="75">
      <c r="A75" t="s">
        <v>383</v>
      </c>
      <c r="B75" t="s">
        <v>245</v>
      </c>
      <c r="C75" s="238" t="n">
        <v>735</v>
      </c>
      <c r="D75" s="239" t="n">
        <v>200</v>
      </c>
      <c r="E75" s="240" t="n">
        <v>225</v>
      </c>
      <c r="F75" s="241" t="n">
        <v>310</v>
      </c>
      <c r="G75" s="242" t="n">
        <v>0.27</v>
      </c>
      <c r="H75" s="243" t="n">
        <v>0.31</v>
      </c>
      <c r="I75" s="244" t="n">
        <v>0.42</v>
      </c>
    </row>
    <row r="76">
      <c r="A76" t="s">
        <v>383</v>
      </c>
      <c r="B76" t="s">
        <v>246</v>
      </c>
      <c r="C76" s="238" t="n">
        <v>1010</v>
      </c>
      <c r="D76" s="239" t="n">
        <v>595</v>
      </c>
      <c r="E76" s="240" t="n">
        <v>310</v>
      </c>
      <c r="F76" s="241" t="n">
        <v>105</v>
      </c>
      <c r="G76" s="242" t="n">
        <v>0.59</v>
      </c>
      <c r="H76" s="243" t="n">
        <v>0.31</v>
      </c>
      <c r="I76" s="244" t="n">
        <v>0.11</v>
      </c>
    </row>
    <row r="78">
      <c r="A78" s="28" t="s">
        <v>1012</v>
      </c>
    </row>
    <row r="79">
      <c r="A79" s="5" t="s">
        <v>970</v>
      </c>
      <c r="B79" s="5" t="s">
        <v>971</v>
      </c>
      <c r="C79" s="5" t="s">
        <v>999</v>
      </c>
      <c r="D79" s="5" t="s">
        <v>1007</v>
      </c>
      <c r="E79" s="5" t="s">
        <v>1008</v>
      </c>
      <c r="F79" s="5" t="s">
        <v>412</v>
      </c>
      <c r="G79" s="5" t="s">
        <v>1009</v>
      </c>
      <c r="H79" s="5" t="s">
        <v>1010</v>
      </c>
      <c r="I79" s="5" t="s">
        <v>416</v>
      </c>
    </row>
    <row r="80">
      <c r="A80" s="4" t="s">
        <v>381</v>
      </c>
      <c r="B80" t="s">
        <v>985</v>
      </c>
      <c r="C80" s="245" t="n">
        <v>96965</v>
      </c>
      <c r="D80" s="246" t="n">
        <v>28445</v>
      </c>
      <c r="E80" s="247" t="n">
        <v>28425</v>
      </c>
      <c r="F80" s="248" t="n">
        <v>40090</v>
      </c>
      <c r="G80" s="249" t="n">
        <v>0.29</v>
      </c>
      <c r="H80" s="250" t="n">
        <v>0.29</v>
      </c>
      <c r="I80" s="251" t="n">
        <v>0.41</v>
      </c>
    </row>
    <row r="81">
      <c r="A81" s="4" t="s">
        <v>381</v>
      </c>
      <c r="B81" t="s">
        <v>986</v>
      </c>
      <c r="C81" s="245" t="n">
        <v>16575</v>
      </c>
      <c r="D81" s="246" t="n">
        <v>3900</v>
      </c>
      <c r="E81" s="247" t="n">
        <v>4360</v>
      </c>
      <c r="F81" s="248" t="n">
        <v>8315</v>
      </c>
      <c r="G81" s="249" t="n">
        <v>0.24</v>
      </c>
      <c r="H81" s="250" t="n">
        <v>0.26</v>
      </c>
      <c r="I81" s="251" t="n">
        <v>0.5</v>
      </c>
    </row>
    <row r="82">
      <c r="A82" t="s">
        <v>381</v>
      </c>
      <c r="B82" t="s">
        <v>987</v>
      </c>
      <c r="C82" s="245" t="n">
        <v>45435</v>
      </c>
      <c r="D82" s="246" t="n">
        <v>11440</v>
      </c>
      <c r="E82" s="247" t="n">
        <v>13400</v>
      </c>
      <c r="F82" s="248" t="n">
        <v>20595</v>
      </c>
      <c r="G82" s="249" t="n">
        <v>0.25</v>
      </c>
      <c r="H82" s="250" t="n">
        <v>0.29</v>
      </c>
      <c r="I82" s="251" t="n">
        <v>0.45</v>
      </c>
    </row>
    <row r="83">
      <c r="A83" t="s">
        <v>381</v>
      </c>
      <c r="B83" t="s">
        <v>988</v>
      </c>
      <c r="C83" s="245" t="n">
        <v>11180</v>
      </c>
      <c r="D83" s="246" t="n">
        <v>4005</v>
      </c>
      <c r="E83" s="247" t="n">
        <v>4355</v>
      </c>
      <c r="F83" s="248" t="n">
        <v>2820</v>
      </c>
      <c r="G83" s="249" t="n">
        <v>0.36</v>
      </c>
      <c r="H83" s="250" t="n">
        <v>0.39</v>
      </c>
      <c r="I83" s="251" t="n">
        <v>0.25</v>
      </c>
    </row>
    <row r="84">
      <c r="A84" t="s">
        <v>381</v>
      </c>
      <c r="B84" t="s">
        <v>989</v>
      </c>
      <c r="C84" s="245" t="n">
        <v>23775</v>
      </c>
      <c r="D84" s="246" t="n">
        <v>9100</v>
      </c>
      <c r="E84" s="247" t="n">
        <v>6315</v>
      </c>
      <c r="F84" s="248" t="n">
        <v>8355</v>
      </c>
      <c r="G84" s="249" t="n">
        <v>0.38</v>
      </c>
      <c r="H84" s="250" t="n">
        <v>0.27</v>
      </c>
      <c r="I84" s="251" t="n">
        <v>0.35</v>
      </c>
    </row>
    <row r="85">
      <c r="A85" t="s">
        <v>381</v>
      </c>
      <c r="B85" t="s">
        <v>990</v>
      </c>
      <c r="C85" s="245" t="n">
        <v>13185</v>
      </c>
      <c r="D85" s="246" t="n">
        <v>5775</v>
      </c>
      <c r="E85" s="247" t="n">
        <v>5080</v>
      </c>
      <c r="F85" s="248" t="n">
        <v>2330</v>
      </c>
      <c r="G85" s="249" t="n">
        <v>0.44</v>
      </c>
      <c r="H85" s="250" t="n">
        <v>0.39</v>
      </c>
      <c r="I85" s="251" t="n">
        <v>0.18</v>
      </c>
    </row>
    <row r="86">
      <c r="A86" t="s">
        <v>381</v>
      </c>
      <c r="B86" t="s">
        <v>991</v>
      </c>
      <c r="C86" s="245" t="n">
        <v>12505</v>
      </c>
      <c r="D86" s="246" t="n">
        <v>5415</v>
      </c>
      <c r="E86" s="247" t="n">
        <v>4860</v>
      </c>
      <c r="F86" s="248" t="n">
        <v>2230</v>
      </c>
      <c r="G86" s="249" t="n">
        <v>0.43</v>
      </c>
      <c r="H86" s="250" t="n">
        <v>0.39</v>
      </c>
      <c r="I86" s="251" t="n">
        <v>0.18</v>
      </c>
    </row>
    <row r="87">
      <c r="A87" t="s">
        <v>381</v>
      </c>
      <c r="B87" t="s">
        <v>992</v>
      </c>
      <c r="C87" s="245" t="n">
        <v>685</v>
      </c>
      <c r="D87" s="246" t="n">
        <v>360</v>
      </c>
      <c r="E87" s="247" t="n">
        <v>225</v>
      </c>
      <c r="F87" s="248" t="n">
        <v>100</v>
      </c>
      <c r="G87" s="249" t="n">
        <v>0.52</v>
      </c>
      <c r="H87" s="250" t="n">
        <v>0.33</v>
      </c>
      <c r="I87" s="251" t="n">
        <v>0.15</v>
      </c>
    </row>
    <row r="88">
      <c r="A88" t="s">
        <v>381</v>
      </c>
      <c r="B88" t="s">
        <v>993</v>
      </c>
      <c r="C88" s="245" t="n">
        <v>61715</v>
      </c>
      <c r="D88" s="246" t="n">
        <v>21335</v>
      </c>
      <c r="E88" s="247" t="n">
        <v>23235</v>
      </c>
      <c r="F88" s="248" t="n">
        <v>17140</v>
      </c>
      <c r="G88" s="249" t="n">
        <v>0.35</v>
      </c>
      <c r="H88" s="250" t="n">
        <v>0.38</v>
      </c>
      <c r="I88" s="251" t="n">
        <v>0.28</v>
      </c>
    </row>
    <row r="89">
      <c r="A89" t="s">
        <v>381</v>
      </c>
      <c r="B89" t="s">
        <v>994</v>
      </c>
      <c r="C89" s="245" t="n">
        <v>32870</v>
      </c>
      <c r="D89" s="246" t="n">
        <v>11135</v>
      </c>
      <c r="E89" s="247" t="n">
        <v>12815</v>
      </c>
      <c r="F89" s="248" t="n">
        <v>8925</v>
      </c>
      <c r="G89" s="249" t="n">
        <v>0.34</v>
      </c>
      <c r="H89" s="250" t="n">
        <v>0.39</v>
      </c>
      <c r="I89" s="251" t="n">
        <v>0.27</v>
      </c>
    </row>
    <row r="90">
      <c r="A90" t="s">
        <v>381</v>
      </c>
      <c r="B90" t="s">
        <v>995</v>
      </c>
      <c r="C90" s="245" t="n">
        <v>25395</v>
      </c>
      <c r="D90" s="246" t="n">
        <v>8955</v>
      </c>
      <c r="E90" s="247" t="n">
        <v>9160</v>
      </c>
      <c r="F90" s="248" t="n">
        <v>7280</v>
      </c>
      <c r="G90" s="249" t="n">
        <v>0.35</v>
      </c>
      <c r="H90" s="250" t="n">
        <v>0.36</v>
      </c>
      <c r="I90" s="251" t="n">
        <v>0.29</v>
      </c>
    </row>
    <row r="91">
      <c r="A91" t="s">
        <v>381</v>
      </c>
      <c r="B91" t="s">
        <v>996</v>
      </c>
      <c r="C91" s="245" t="n">
        <v>3445</v>
      </c>
      <c r="D91" s="246" t="n">
        <v>1245</v>
      </c>
      <c r="E91" s="247" t="n">
        <v>1265</v>
      </c>
      <c r="F91" s="248" t="n">
        <v>935</v>
      </c>
      <c r="G91" s="249" t="n">
        <v>0.36</v>
      </c>
      <c r="H91" s="250" t="n">
        <v>0.37</v>
      </c>
      <c r="I91" s="251" t="n">
        <v>0.27</v>
      </c>
    </row>
    <row r="92">
      <c r="A92" t="s">
        <v>382</v>
      </c>
      <c r="B92" t="s">
        <v>985</v>
      </c>
      <c r="C92" s="245" t="n">
        <v>41630</v>
      </c>
      <c r="D92" s="246" t="n">
        <v>10145</v>
      </c>
      <c r="E92" s="247" t="n">
        <v>12205</v>
      </c>
      <c r="F92" s="248" t="n">
        <v>19275</v>
      </c>
      <c r="G92" s="249" t="n">
        <v>0.24</v>
      </c>
      <c r="H92" s="250" t="n">
        <v>0.29</v>
      </c>
      <c r="I92" s="251" t="n">
        <v>0.46</v>
      </c>
    </row>
    <row r="93">
      <c r="A93" t="s">
        <v>382</v>
      </c>
      <c r="B93" t="s">
        <v>986</v>
      </c>
      <c r="C93" s="245" t="n">
        <v>9895</v>
      </c>
      <c r="D93" s="246" t="n">
        <v>2110</v>
      </c>
      <c r="E93" s="247" t="n">
        <v>2595</v>
      </c>
      <c r="F93" s="248" t="n">
        <v>5195</v>
      </c>
      <c r="G93" s="249" t="n">
        <v>0.21</v>
      </c>
      <c r="H93" s="250" t="n">
        <v>0.26</v>
      </c>
      <c r="I93" s="251" t="n">
        <v>0.52</v>
      </c>
    </row>
    <row r="94">
      <c r="A94" t="s">
        <v>382</v>
      </c>
      <c r="B94" t="s">
        <v>987</v>
      </c>
      <c r="C94" s="245" t="n">
        <v>18225</v>
      </c>
      <c r="D94" s="246" t="n">
        <v>4295</v>
      </c>
      <c r="E94" s="247" t="n">
        <v>5295</v>
      </c>
      <c r="F94" s="248" t="n">
        <v>8635</v>
      </c>
      <c r="G94" s="249" t="n">
        <v>0.24</v>
      </c>
      <c r="H94" s="250" t="n">
        <v>0.29</v>
      </c>
      <c r="I94" s="251" t="n">
        <v>0.47</v>
      </c>
    </row>
    <row r="95">
      <c r="A95" t="s">
        <v>382</v>
      </c>
      <c r="B95" t="s">
        <v>988</v>
      </c>
      <c r="C95" s="245" t="n">
        <v>5510</v>
      </c>
      <c r="D95" s="246" t="n">
        <v>1720</v>
      </c>
      <c r="E95" s="247" t="n">
        <v>2110</v>
      </c>
      <c r="F95" s="248" t="n">
        <v>1685</v>
      </c>
      <c r="G95" s="249" t="n">
        <v>0.31</v>
      </c>
      <c r="H95" s="250" t="n">
        <v>0.38</v>
      </c>
      <c r="I95" s="251" t="n">
        <v>0.31</v>
      </c>
    </row>
    <row r="96">
      <c r="A96" t="s">
        <v>382</v>
      </c>
      <c r="B96" t="s">
        <v>989</v>
      </c>
      <c r="C96" s="245" t="n">
        <v>7995</v>
      </c>
      <c r="D96" s="246" t="n">
        <v>2025</v>
      </c>
      <c r="E96" s="247" t="n">
        <v>2210</v>
      </c>
      <c r="F96" s="248" t="n">
        <v>3765</v>
      </c>
      <c r="G96" s="249" t="n">
        <v>0.25</v>
      </c>
      <c r="H96" s="250" t="n">
        <v>0.28</v>
      </c>
      <c r="I96" s="251" t="n">
        <v>0.47</v>
      </c>
    </row>
    <row r="97">
      <c r="A97" t="s">
        <v>382</v>
      </c>
      <c r="B97" t="s">
        <v>990</v>
      </c>
      <c r="C97" s="245" t="n">
        <v>5080</v>
      </c>
      <c r="D97" s="246" t="n">
        <v>1595</v>
      </c>
      <c r="E97" s="247" t="n">
        <v>2325</v>
      </c>
      <c r="F97" s="248" t="n">
        <v>1160</v>
      </c>
      <c r="G97" s="249" t="n">
        <v>0.31</v>
      </c>
      <c r="H97" s="250" t="n">
        <v>0.46</v>
      </c>
      <c r="I97" s="251" t="n">
        <v>0.23</v>
      </c>
    </row>
    <row r="98">
      <c r="A98" t="s">
        <v>382</v>
      </c>
      <c r="B98" t="s">
        <v>991</v>
      </c>
      <c r="C98" s="245" t="n">
        <v>4795</v>
      </c>
      <c r="D98" s="246" t="n">
        <v>1475</v>
      </c>
      <c r="E98" s="247" t="n">
        <v>2220</v>
      </c>
      <c r="F98" s="248" t="n">
        <v>1105</v>
      </c>
      <c r="G98" s="249" t="n">
        <v>0.31</v>
      </c>
      <c r="H98" s="250" t="n">
        <v>0.46</v>
      </c>
      <c r="I98" s="251" t="n">
        <v>0.23</v>
      </c>
    </row>
    <row r="99">
      <c r="A99" t="s">
        <v>382</v>
      </c>
      <c r="B99" t="s">
        <v>992</v>
      </c>
      <c r="C99" s="245" t="n">
        <v>280</v>
      </c>
      <c r="D99" s="246" t="n">
        <v>125</v>
      </c>
      <c r="E99" s="247" t="n">
        <v>105</v>
      </c>
      <c r="F99" s="248" t="n">
        <v>55</v>
      </c>
      <c r="G99" s="249" t="n">
        <v>0.44</v>
      </c>
      <c r="H99" s="250" t="n">
        <v>0.37</v>
      </c>
      <c r="I99" s="251" t="n">
        <v>0.19</v>
      </c>
    </row>
    <row r="100">
      <c r="A100" t="s">
        <v>382</v>
      </c>
      <c r="B100" t="s">
        <v>993</v>
      </c>
      <c r="C100" s="245" t="n">
        <v>20255</v>
      </c>
      <c r="D100" s="246" t="n">
        <v>4885</v>
      </c>
      <c r="E100" s="247" t="n">
        <v>8440</v>
      </c>
      <c r="F100" s="248" t="n">
        <v>6930</v>
      </c>
      <c r="G100" s="249" t="n">
        <v>0.24</v>
      </c>
      <c r="H100" s="250" t="n">
        <v>0.42</v>
      </c>
      <c r="I100" s="251" t="n">
        <v>0.34</v>
      </c>
    </row>
    <row r="101">
      <c r="A101" t="s">
        <v>382</v>
      </c>
      <c r="B101" t="s">
        <v>994</v>
      </c>
      <c r="C101" s="245" t="n">
        <v>11065</v>
      </c>
      <c r="D101" s="246" t="n">
        <v>2555</v>
      </c>
      <c r="E101" s="247" t="n">
        <v>4840</v>
      </c>
      <c r="F101" s="248" t="n">
        <v>3670</v>
      </c>
      <c r="G101" s="249" t="n">
        <v>0.23</v>
      </c>
      <c r="H101" s="250" t="n">
        <v>0.44</v>
      </c>
      <c r="I101" s="251" t="n">
        <v>0.33</v>
      </c>
    </row>
    <row r="102">
      <c r="A102" t="s">
        <v>382</v>
      </c>
      <c r="B102" t="s">
        <v>995</v>
      </c>
      <c r="C102" s="245" t="n">
        <v>7795</v>
      </c>
      <c r="D102" s="246" t="n">
        <v>1965</v>
      </c>
      <c r="E102" s="247" t="n">
        <v>3035</v>
      </c>
      <c r="F102" s="248" t="n">
        <v>2795</v>
      </c>
      <c r="G102" s="249" t="n">
        <v>0.25</v>
      </c>
      <c r="H102" s="250" t="n">
        <v>0.39</v>
      </c>
      <c r="I102" s="251" t="n">
        <v>0.36</v>
      </c>
    </row>
    <row r="103">
      <c r="A103" t="s">
        <v>382</v>
      </c>
      <c r="B103" t="s">
        <v>996</v>
      </c>
      <c r="C103" s="245" t="n">
        <v>1395</v>
      </c>
      <c r="D103" s="246" t="n">
        <v>365</v>
      </c>
      <c r="E103" s="247" t="n">
        <v>565</v>
      </c>
      <c r="F103" s="248" t="n">
        <v>460</v>
      </c>
      <c r="G103" s="249" t="n">
        <v>0.26</v>
      </c>
      <c r="H103" s="250" t="n">
        <v>0.41</v>
      </c>
      <c r="I103" s="251" t="n">
        <v>0.33</v>
      </c>
    </row>
    <row r="104">
      <c r="A104" t="s">
        <v>383</v>
      </c>
      <c r="B104" t="s">
        <v>985</v>
      </c>
      <c r="C104" s="245" t="n">
        <v>55335</v>
      </c>
      <c r="D104" s="246" t="n">
        <v>18300</v>
      </c>
      <c r="E104" s="247" t="n">
        <v>16220</v>
      </c>
      <c r="F104" s="248" t="n">
        <v>20815</v>
      </c>
      <c r="G104" s="249" t="n">
        <v>0.33</v>
      </c>
      <c r="H104" s="250" t="n">
        <v>0.29</v>
      </c>
      <c r="I104" s="251" t="n">
        <v>0.38</v>
      </c>
    </row>
    <row r="105">
      <c r="A105" t="s">
        <v>383</v>
      </c>
      <c r="B105" t="s">
        <v>986</v>
      </c>
      <c r="C105" s="245" t="n">
        <v>6680</v>
      </c>
      <c r="D105" s="246" t="n">
        <v>1790</v>
      </c>
      <c r="E105" s="247" t="n">
        <v>1765</v>
      </c>
      <c r="F105" s="248" t="n">
        <v>3125</v>
      </c>
      <c r="G105" s="249" t="n">
        <v>0.27</v>
      </c>
      <c r="H105" s="250" t="n">
        <v>0.26</v>
      </c>
      <c r="I105" s="251" t="n">
        <v>0.47</v>
      </c>
    </row>
    <row r="106">
      <c r="A106" t="s">
        <v>383</v>
      </c>
      <c r="B106" t="s">
        <v>987</v>
      </c>
      <c r="C106" s="245" t="n">
        <v>27210</v>
      </c>
      <c r="D106" s="246" t="n">
        <v>7140</v>
      </c>
      <c r="E106" s="247" t="n">
        <v>8105</v>
      </c>
      <c r="F106" s="248" t="n">
        <v>11965</v>
      </c>
      <c r="G106" s="249" t="n">
        <v>0.26</v>
      </c>
      <c r="H106" s="250" t="n">
        <v>0.3</v>
      </c>
      <c r="I106" s="251" t="n">
        <v>0.44</v>
      </c>
    </row>
    <row r="107">
      <c r="A107" t="s">
        <v>383</v>
      </c>
      <c r="B107" t="s">
        <v>988</v>
      </c>
      <c r="C107" s="245" t="n">
        <v>5670</v>
      </c>
      <c r="D107" s="246" t="n">
        <v>2290</v>
      </c>
      <c r="E107" s="247" t="n">
        <v>2245</v>
      </c>
      <c r="F107" s="248" t="n">
        <v>1135</v>
      </c>
      <c r="G107" s="249" t="n">
        <v>0.4</v>
      </c>
      <c r="H107" s="250" t="n">
        <v>0.4</v>
      </c>
      <c r="I107" s="251" t="n">
        <v>0.2</v>
      </c>
    </row>
    <row r="108">
      <c r="A108" t="s">
        <v>383</v>
      </c>
      <c r="B108" t="s">
        <v>989</v>
      </c>
      <c r="C108" s="245" t="n">
        <v>15780</v>
      </c>
      <c r="D108" s="246" t="n">
        <v>7080</v>
      </c>
      <c r="E108" s="247" t="n">
        <v>4105</v>
      </c>
      <c r="F108" s="248" t="n">
        <v>4595</v>
      </c>
      <c r="G108" s="249" t="n">
        <v>0.45</v>
      </c>
      <c r="H108" s="250" t="n">
        <v>0.26</v>
      </c>
      <c r="I108" s="251" t="n">
        <v>0.29</v>
      </c>
    </row>
    <row r="109">
      <c r="A109" t="s">
        <v>383</v>
      </c>
      <c r="B109" t="s">
        <v>990</v>
      </c>
      <c r="C109" s="245" t="n">
        <v>8110</v>
      </c>
      <c r="D109" s="246" t="n">
        <v>4180</v>
      </c>
      <c r="E109" s="247" t="n">
        <v>2760</v>
      </c>
      <c r="F109" s="248" t="n">
        <v>1170</v>
      </c>
      <c r="G109" s="249" t="n">
        <v>0.52</v>
      </c>
      <c r="H109" s="250" t="n">
        <v>0.34</v>
      </c>
      <c r="I109" s="251" t="n">
        <v>0.14</v>
      </c>
    </row>
    <row r="110">
      <c r="A110" t="s">
        <v>383</v>
      </c>
      <c r="B110" t="s">
        <v>991</v>
      </c>
      <c r="C110" s="245" t="n">
        <v>7705</v>
      </c>
      <c r="D110" s="246" t="n">
        <v>3945</v>
      </c>
      <c r="E110" s="247" t="n">
        <v>2640</v>
      </c>
      <c r="F110" s="248" t="n">
        <v>1125</v>
      </c>
      <c r="G110" s="249" t="n">
        <v>0.51</v>
      </c>
      <c r="H110" s="250" t="n">
        <v>0.34</v>
      </c>
      <c r="I110" s="251" t="n">
        <v>0.15</v>
      </c>
    </row>
    <row r="111">
      <c r="A111" t="s">
        <v>383</v>
      </c>
      <c r="B111" t="s">
        <v>992</v>
      </c>
      <c r="C111" s="245" t="n">
        <v>400</v>
      </c>
      <c r="D111" s="246" t="n">
        <v>235</v>
      </c>
      <c r="E111" s="247" t="n">
        <v>120</v>
      </c>
      <c r="F111" s="248" t="n">
        <v>45</v>
      </c>
      <c r="G111" s="249" t="n">
        <v>0.58</v>
      </c>
      <c r="H111" s="250" t="n">
        <v>0.3</v>
      </c>
      <c r="I111" s="251" t="n">
        <v>0.12</v>
      </c>
    </row>
    <row r="112">
      <c r="A112" t="s">
        <v>383</v>
      </c>
      <c r="B112" t="s">
        <v>993</v>
      </c>
      <c r="C112" s="245" t="n">
        <v>41460</v>
      </c>
      <c r="D112" s="246" t="n">
        <v>16455</v>
      </c>
      <c r="E112" s="247" t="n">
        <v>14795</v>
      </c>
      <c r="F112" s="248" t="n">
        <v>10210</v>
      </c>
      <c r="G112" s="249" t="n">
        <v>0.4</v>
      </c>
      <c r="H112" s="250" t="n">
        <v>0.36</v>
      </c>
      <c r="I112" s="251" t="n">
        <v>0.25</v>
      </c>
    </row>
    <row r="113">
      <c r="A113" t="s">
        <v>383</v>
      </c>
      <c r="B113" t="s">
        <v>994</v>
      </c>
      <c r="C113" s="245" t="n">
        <v>21805</v>
      </c>
      <c r="D113" s="246" t="n">
        <v>8580</v>
      </c>
      <c r="E113" s="247" t="n">
        <v>7970</v>
      </c>
      <c r="F113" s="248" t="n">
        <v>5255</v>
      </c>
      <c r="G113" s="249" t="n">
        <v>0.39</v>
      </c>
      <c r="H113" s="250" t="n">
        <v>0.37</v>
      </c>
      <c r="I113" s="251" t="n">
        <v>0.24</v>
      </c>
    </row>
    <row r="114">
      <c r="A114" t="s">
        <v>383</v>
      </c>
      <c r="B114" t="s">
        <v>995</v>
      </c>
      <c r="C114" s="245" t="n">
        <v>17600</v>
      </c>
      <c r="D114" s="246" t="n">
        <v>6995</v>
      </c>
      <c r="E114" s="247" t="n">
        <v>6125</v>
      </c>
      <c r="F114" s="248" t="n">
        <v>4480</v>
      </c>
      <c r="G114" s="249" t="n">
        <v>0.4</v>
      </c>
      <c r="H114" s="250" t="n">
        <v>0.35</v>
      </c>
      <c r="I114" s="251" t="n">
        <v>0.25</v>
      </c>
    </row>
    <row r="115">
      <c r="A115" t="s">
        <v>383</v>
      </c>
      <c r="B115" t="s">
        <v>996</v>
      </c>
      <c r="C115" s="245" t="n">
        <v>2055</v>
      </c>
      <c r="D115" s="246" t="n">
        <v>880</v>
      </c>
      <c r="E115" s="247" t="n">
        <v>695</v>
      </c>
      <c r="F115" s="248" t="n">
        <v>475</v>
      </c>
      <c r="G115" s="249" t="n">
        <v>0.43</v>
      </c>
      <c r="H115" s="250" t="n">
        <v>0.34</v>
      </c>
      <c r="I115" s="251" t="n">
        <v>0.23</v>
      </c>
    </row>
    <row r="116">
      <c r="A116" t="s">
        <v>35</v>
      </c>
      <c r="B116" t="s">
        <v>36</v>
      </c>
    </row>
    <row r="117">
      <c r="A117" t="s">
        <v>53</v>
      </c>
      <c r="B117" t="s">
        <v>54</v>
      </c>
    </row>
    <row r="118">
      <c r="A118" t="s">
        <v>61</v>
      </c>
      <c r="B118" t="s">
        <v>62</v>
      </c>
    </row>
    <row r="119">
      <c r="A119" t="s">
        <v>113</v>
      </c>
      <c r="B119" t="s">
        <v>114</v>
      </c>
    </row>
    <row r="120">
      <c r="A120" s="4" t="s">
        <v>129</v>
      </c>
      <c r="B120" t="s">
        <v>130</v>
      </c>
    </row>
    <row r="121">
      <c r="A121" s="4" t="s">
        <v>131</v>
      </c>
      <c r="B121" t="s">
        <v>132</v>
      </c>
    </row>
    <row r="122">
      <c r="A122" s="4" t="s">
        <v>137</v>
      </c>
      <c r="B122" t="s">
        <v>138</v>
      </c>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sheetData>
  <pageMargins left="0.7" right="0.7" top="0.75" bottom="0.75" header="0.3" footer="0.3"/>
  <pageSetup paperSize="9" orientation="portrait" horizontalDpi="300" verticalDpi="300" r:id="rId2"/>
  <tableParts count="2">
    <tablePart r:id="rId28"/>
    <tablePart r:id="rId29"/>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1013</v>
      </c>
    </row>
    <row r="2">
      <c r="A2" t="s">
        <v>158</v>
      </c>
    </row>
    <row r="3">
      <c r="A3" t="s">
        <v>159</v>
      </c>
    </row>
    <row r="4">
      <c r="A4" t="s">
        <v>1014</v>
      </c>
    </row>
    <row r="5">
      <c r="A5" t="s">
        <v>161</v>
      </c>
    </row>
    <row r="6">
      <c r="A6" s="5" t="s">
        <v>370</v>
      </c>
      <c r="B6" s="5" t="s">
        <v>399</v>
      </c>
      <c r="C6" s="5" t="s">
        <v>1015</v>
      </c>
    </row>
    <row r="7">
      <c r="A7" s="28" t="s">
        <v>174</v>
      </c>
      <c r="B7" s="254" t="n">
        <v>254365</v>
      </c>
      <c r="C7" s="255" t="n">
        <v>1</v>
      </c>
    </row>
    <row r="8">
      <c r="A8" t="s">
        <v>1016</v>
      </c>
      <c r="B8" s="252" t="n">
        <v>5515</v>
      </c>
      <c r="C8" s="253" t="n">
        <v>0.02</v>
      </c>
    </row>
    <row r="9">
      <c r="A9" t="s">
        <v>1017</v>
      </c>
      <c r="B9" s="252" t="n">
        <v>248850</v>
      </c>
      <c r="C9" s="253" t="n">
        <v>0.98</v>
      </c>
    </row>
    <row r="10">
      <c r="A10" s="4" t="s">
        <v>35</v>
      </c>
      <c r="B10" t="s">
        <v>36</v>
      </c>
    </row>
    <row r="11">
      <c r="A11" s="4" t="s">
        <v>93</v>
      </c>
      <c r="B11" t="s">
        <v>94</v>
      </c>
    </row>
    <row r="12">
      <c r="A12" s="4" t="s">
        <v>113</v>
      </c>
      <c r="B12" t="s">
        <v>114</v>
      </c>
    </row>
    <row r="13">
      <c r="A13" s="4"/>
    </row>
    <row r="14">
      <c r="A14" s="4"/>
    </row>
  </sheetData>
  <pageMargins left="0.7" right="0.7" top="0.75" bottom="0.75" header="0.3" footer="0.3"/>
  <pageSetup paperSize="9" orientation="portrait" horizontalDpi="300" verticalDpi="300" r:id="rId2"/>
  <tableParts count="1">
    <tablePart r:id="rId30"/>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1018</v>
      </c>
    </row>
    <row r="2">
      <c r="A2" t="s">
        <v>158</v>
      </c>
    </row>
    <row r="3">
      <c r="A3" t="s">
        <v>159</v>
      </c>
    </row>
    <row r="4">
      <c r="A4" t="s">
        <v>1019</v>
      </c>
    </row>
    <row r="5">
      <c r="A5" t="s">
        <v>161</v>
      </c>
    </row>
    <row r="6">
      <c r="A6" s="5" t="s">
        <v>1020</v>
      </c>
      <c r="B6" s="5" t="s">
        <v>399</v>
      </c>
      <c r="C6" s="5" t="s">
        <v>1021</v>
      </c>
    </row>
    <row r="7">
      <c r="A7" s="28" t="s">
        <v>174</v>
      </c>
      <c r="B7" s="258" t="n">
        <v>254365</v>
      </c>
      <c r="C7" s="259" t="n">
        <v>1</v>
      </c>
    </row>
    <row r="8">
      <c r="A8" t="s">
        <v>1022</v>
      </c>
      <c r="B8" s="256" t="n">
        <v>63480</v>
      </c>
      <c r="C8" s="257" t="n">
        <v>0.25</v>
      </c>
    </row>
    <row r="9">
      <c r="A9" t="s">
        <v>1023</v>
      </c>
      <c r="B9" s="256" t="n">
        <v>55700</v>
      </c>
      <c r="C9" s="257" t="n">
        <v>0.22</v>
      </c>
    </row>
    <row r="10">
      <c r="A10" t="s">
        <v>1024</v>
      </c>
      <c r="B10" s="256" t="n">
        <v>81615</v>
      </c>
      <c r="C10" s="257" t="n">
        <v>0.32</v>
      </c>
    </row>
    <row r="11">
      <c r="A11" t="s">
        <v>1025</v>
      </c>
      <c r="B11" s="256" t="n">
        <v>53560</v>
      </c>
      <c r="C11" s="257" t="n">
        <v>0.21</v>
      </c>
    </row>
    <row r="12">
      <c r="A12" t="s">
        <v>1026</v>
      </c>
      <c r="B12" s="256" t="n">
        <v>10</v>
      </c>
      <c r="C12" s="257" t="n">
        <v>0</v>
      </c>
    </row>
    <row r="13">
      <c r="A13" t="s">
        <v>1027</v>
      </c>
      <c r="B13" s="256" t="n">
        <v>0</v>
      </c>
      <c r="C13" s="257" t="n">
        <v>0</v>
      </c>
    </row>
    <row r="14">
      <c r="A14" t="s">
        <v>1028</v>
      </c>
      <c r="B14" s="256" t="n">
        <v>0</v>
      </c>
      <c r="C14" s="257" t="n">
        <v>0</v>
      </c>
    </row>
    <row r="15">
      <c r="A15" t="s">
        <v>1029</v>
      </c>
      <c r="B15" s="256" t="n">
        <v>0</v>
      </c>
      <c r="C15" s="257" t="n">
        <v>0</v>
      </c>
    </row>
    <row r="16">
      <c r="A16" s="4" t="s">
        <v>35</v>
      </c>
      <c r="B16" t="s">
        <v>36</v>
      </c>
    </row>
    <row r="17">
      <c r="A17" s="4" t="s">
        <v>37</v>
      </c>
      <c r="B17" t="s">
        <v>38</v>
      </c>
    </row>
    <row r="18">
      <c r="A18" s="4" t="s">
        <v>93</v>
      </c>
      <c r="B18" t="s">
        <v>94</v>
      </c>
    </row>
    <row r="19">
      <c r="A19" s="4" t="s">
        <v>113</v>
      </c>
      <c r="B19" t="s">
        <v>114</v>
      </c>
    </row>
    <row r="20">
      <c r="A20" s="4" t="s">
        <v>149</v>
      </c>
      <c r="B20" t="s">
        <v>150</v>
      </c>
    </row>
  </sheetData>
  <pageMargins left="0.7" right="0.7" top="0.75" bottom="0.75" header="0.3" footer="0.3"/>
  <pageSetup paperSize="9" orientation="portrait" horizontalDpi="300" verticalDpi="300" r:id="rId2"/>
  <tableParts count="1">
    <tablePart r:id="rId3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s>
  <sheetData>
    <row r="1">
      <c r="A1" s="1" t="s">
        <v>1030</v>
      </c>
    </row>
    <row r="2">
      <c r="A2" t="s">
        <v>158</v>
      </c>
    </row>
    <row r="3">
      <c r="A3" t="s">
        <v>159</v>
      </c>
    </row>
    <row r="4">
      <c r="A4" t="s">
        <v>272</v>
      </c>
    </row>
    <row r="5">
      <c r="A5" t="s">
        <v>161</v>
      </c>
    </row>
    <row r="6">
      <c r="A6" s="5" t="s">
        <v>273</v>
      </c>
      <c r="B6" s="5" t="s">
        <v>399</v>
      </c>
      <c r="C6" s="5" t="s">
        <v>1021</v>
      </c>
    </row>
    <row r="7">
      <c r="A7" s="28" t="s">
        <v>174</v>
      </c>
      <c r="B7" s="262" t="n">
        <v>254365</v>
      </c>
      <c r="C7" s="263" t="n">
        <v>1</v>
      </c>
    </row>
    <row r="8">
      <c r="A8" t="s">
        <v>274</v>
      </c>
      <c r="B8" s="260" t="n">
        <v>6935</v>
      </c>
      <c r="C8" s="261" t="n">
        <v>0.03</v>
      </c>
    </row>
    <row r="9">
      <c r="A9" t="s">
        <v>275</v>
      </c>
      <c r="B9" s="260" t="n">
        <v>6885</v>
      </c>
      <c r="C9" s="261" t="n">
        <v>0.03</v>
      </c>
    </row>
    <row r="10">
      <c r="A10" t="s">
        <v>276</v>
      </c>
      <c r="B10" s="260" t="n">
        <v>5150</v>
      </c>
      <c r="C10" s="261" t="n">
        <v>0.02</v>
      </c>
    </row>
    <row r="11">
      <c r="A11" t="s">
        <v>277</v>
      </c>
      <c r="B11" s="260" t="n">
        <v>3250</v>
      </c>
      <c r="C11" s="261" t="n">
        <v>0.01</v>
      </c>
    </row>
    <row r="12">
      <c r="A12" t="s">
        <v>278</v>
      </c>
      <c r="B12" s="260" t="n">
        <v>2845</v>
      </c>
      <c r="C12" s="261" t="n">
        <v>0.01</v>
      </c>
    </row>
    <row r="13">
      <c r="A13" t="s">
        <v>279</v>
      </c>
      <c r="B13" s="260" t="n">
        <v>6815</v>
      </c>
      <c r="C13" s="261" t="n">
        <v>0.03</v>
      </c>
    </row>
    <row r="14">
      <c r="A14" t="s">
        <v>280</v>
      </c>
      <c r="B14" s="260" t="n">
        <v>9950</v>
      </c>
      <c r="C14" s="261" t="n">
        <v>0.04</v>
      </c>
    </row>
    <row r="15">
      <c r="A15" t="s">
        <v>281</v>
      </c>
      <c r="B15" s="260" t="n">
        <v>6865</v>
      </c>
      <c r="C15" s="261" t="n">
        <v>0.03</v>
      </c>
    </row>
    <row r="16">
      <c r="A16" t="s">
        <v>282</v>
      </c>
      <c r="B16" s="260" t="n">
        <v>3540</v>
      </c>
      <c r="C16" s="261" t="n">
        <v>0.01</v>
      </c>
    </row>
    <row r="17">
      <c r="A17" t="s">
        <v>283</v>
      </c>
      <c r="B17" s="260" t="n">
        <v>4120</v>
      </c>
      <c r="C17" s="261" t="n">
        <v>0.02</v>
      </c>
    </row>
    <row r="18">
      <c r="A18" t="s">
        <v>284</v>
      </c>
      <c r="B18" s="260" t="n">
        <v>2895</v>
      </c>
      <c r="C18" s="261" t="n">
        <v>0.01</v>
      </c>
    </row>
    <row r="19">
      <c r="A19" t="s">
        <v>285</v>
      </c>
      <c r="B19" s="260" t="n">
        <v>16085</v>
      </c>
      <c r="C19" s="261" t="n">
        <v>0.06</v>
      </c>
    </row>
    <row r="20">
      <c r="A20" t="s">
        <v>286</v>
      </c>
      <c r="B20" s="260" t="n">
        <v>7670</v>
      </c>
      <c r="C20" s="261" t="n">
        <v>0.03</v>
      </c>
    </row>
    <row r="21">
      <c r="A21" t="s">
        <v>287</v>
      </c>
      <c r="B21" s="260" t="n">
        <v>18305</v>
      </c>
      <c r="C21" s="261" t="n">
        <v>0.07</v>
      </c>
    </row>
    <row r="22">
      <c r="A22" t="s">
        <v>288</v>
      </c>
      <c r="B22" s="260" t="n">
        <v>38535</v>
      </c>
      <c r="C22" s="261" t="n">
        <v>0.15</v>
      </c>
    </row>
    <row r="23">
      <c r="A23" t="s">
        <v>289</v>
      </c>
      <c r="B23" s="260" t="n">
        <v>8710</v>
      </c>
      <c r="C23" s="261" t="n">
        <v>0.03</v>
      </c>
    </row>
    <row r="24">
      <c r="A24" t="s">
        <v>290</v>
      </c>
      <c r="B24" s="260" t="n">
        <v>4995</v>
      </c>
      <c r="C24" s="261" t="n">
        <v>0.02</v>
      </c>
    </row>
    <row r="25">
      <c r="A25" t="s">
        <v>291</v>
      </c>
      <c r="B25" s="260" t="n">
        <v>4190</v>
      </c>
      <c r="C25" s="261" t="n">
        <v>0.02</v>
      </c>
    </row>
    <row r="26">
      <c r="A26" t="s">
        <v>292</v>
      </c>
      <c r="B26" s="260" t="n">
        <v>3330</v>
      </c>
      <c r="C26" s="261" t="n">
        <v>0.01</v>
      </c>
    </row>
    <row r="27">
      <c r="A27" t="s">
        <v>293</v>
      </c>
      <c r="B27" s="260" t="n">
        <v>1155</v>
      </c>
      <c r="C27" s="261" t="n">
        <v>0</v>
      </c>
    </row>
    <row r="28">
      <c r="A28" t="s">
        <v>294</v>
      </c>
      <c r="B28" s="260" t="n">
        <v>8390</v>
      </c>
      <c r="C28" s="261" t="n">
        <v>0.03</v>
      </c>
    </row>
    <row r="29">
      <c r="A29" t="s">
        <v>295</v>
      </c>
      <c r="B29" s="260" t="n">
        <v>21460</v>
      </c>
      <c r="C29" s="261" t="n">
        <v>0.08</v>
      </c>
    </row>
    <row r="30">
      <c r="A30" t="s">
        <v>296</v>
      </c>
      <c r="B30" s="260" t="n">
        <v>680</v>
      </c>
      <c r="C30" s="261" t="n">
        <v>0</v>
      </c>
    </row>
    <row r="31">
      <c r="A31" t="s">
        <v>297</v>
      </c>
      <c r="B31" s="260" t="n">
        <v>6250</v>
      </c>
      <c r="C31" s="261" t="n">
        <v>0.02</v>
      </c>
    </row>
    <row r="32">
      <c r="A32" t="s">
        <v>298</v>
      </c>
      <c r="B32" s="260" t="n">
        <v>9385</v>
      </c>
      <c r="C32" s="261" t="n">
        <v>0.04</v>
      </c>
    </row>
    <row r="33">
      <c r="A33" t="s">
        <v>299</v>
      </c>
      <c r="B33" s="260" t="n">
        <v>3965</v>
      </c>
      <c r="C33" s="261" t="n">
        <v>0.02</v>
      </c>
    </row>
    <row r="34">
      <c r="A34" t="s">
        <v>300</v>
      </c>
      <c r="B34" s="260" t="n">
        <v>650</v>
      </c>
      <c r="C34" s="261" t="n">
        <v>0</v>
      </c>
    </row>
    <row r="35">
      <c r="A35" t="s">
        <v>301</v>
      </c>
      <c r="B35" s="260" t="n">
        <v>5490</v>
      </c>
      <c r="C35" s="261" t="n">
        <v>0.02</v>
      </c>
    </row>
    <row r="36">
      <c r="A36" t="s">
        <v>302</v>
      </c>
      <c r="B36" s="260" t="n">
        <v>17445</v>
      </c>
      <c r="C36" s="261" t="n">
        <v>0.07</v>
      </c>
    </row>
    <row r="37">
      <c r="A37" t="s">
        <v>303</v>
      </c>
      <c r="B37" s="260" t="n">
        <v>3270</v>
      </c>
      <c r="C37" s="261" t="n">
        <v>0.01</v>
      </c>
    </row>
    <row r="38">
      <c r="A38" t="s">
        <v>304</v>
      </c>
      <c r="B38" s="260" t="n">
        <v>5600</v>
      </c>
      <c r="C38" s="261" t="n">
        <v>0.02</v>
      </c>
    </row>
    <row r="39">
      <c r="A39" t="s">
        <v>305</v>
      </c>
      <c r="B39" s="260" t="n">
        <v>9290</v>
      </c>
      <c r="C39" s="261" t="n">
        <v>0.04</v>
      </c>
    </row>
    <row r="40">
      <c r="A40" t="s">
        <v>306</v>
      </c>
      <c r="B40" s="260" t="n">
        <v>255</v>
      </c>
      <c r="C40" s="261" t="n">
        <v>0</v>
      </c>
    </row>
    <row r="41">
      <c r="A41" s="4" t="s">
        <v>35</v>
      </c>
      <c r="B41" t="s">
        <v>36</v>
      </c>
    </row>
    <row r="42">
      <c r="A42" s="4" t="s">
        <v>37</v>
      </c>
      <c r="B42" t="s">
        <v>38</v>
      </c>
    </row>
    <row r="43">
      <c r="A43" s="4" t="s">
        <v>93</v>
      </c>
      <c r="B43" t="s">
        <v>94</v>
      </c>
    </row>
    <row r="44">
      <c r="A44" s="4" t="s">
        <v>111</v>
      </c>
      <c r="B44" t="s">
        <v>112</v>
      </c>
    </row>
    <row r="45">
      <c r="A45" s="4"/>
    </row>
  </sheetData>
  <pageMargins left="0.7" right="0.7" top="0.75" bottom="0.75" header="0.3" footer="0.3"/>
  <pageSetup paperSize="9" orientation="portrait" horizontalDpi="300" verticalDpi="300" r:id="rId2"/>
  <tableParts count="1">
    <tablePart r:id="rId32"/>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s>
  <sheetData>
    <row r="1">
      <c r="A1" s="1" t="s">
        <v>1031</v>
      </c>
    </row>
    <row r="2">
      <c r="A2" t="s">
        <v>158</v>
      </c>
    </row>
    <row r="3">
      <c r="A3" t="s">
        <v>159</v>
      </c>
    </row>
    <row r="4">
      <c r="A4" t="s">
        <v>369</v>
      </c>
    </row>
    <row r="5">
      <c r="A5" t="s">
        <v>161</v>
      </c>
    </row>
    <row r="6">
      <c r="A6" s="5" t="s">
        <v>370</v>
      </c>
      <c r="B6" s="5" t="s">
        <v>162</v>
      </c>
      <c r="C6" s="5" t="s">
        <v>1032</v>
      </c>
      <c r="D6" s="5" t="s">
        <v>1033</v>
      </c>
      <c r="E6" s="5" t="s">
        <v>1034</v>
      </c>
      <c r="F6" s="5" t="s">
        <v>1035</v>
      </c>
      <c r="G6" s="5" t="s">
        <v>1036</v>
      </c>
      <c r="H6" s="5" t="s">
        <v>1037</v>
      </c>
      <c r="I6" s="5" t="s">
        <v>1038</v>
      </c>
      <c r="J6" s="5" t="s">
        <v>1039</v>
      </c>
      <c r="K6" s="5" t="s">
        <v>1040</v>
      </c>
      <c r="L6" s="5" t="s">
        <v>1041</v>
      </c>
      <c r="M6" s="5" t="s">
        <v>1042</v>
      </c>
      <c r="N6" s="5" t="s">
        <v>1043</v>
      </c>
      <c r="O6" s="5" t="s">
        <v>1044</v>
      </c>
    </row>
    <row r="7">
      <c r="A7" t="s">
        <v>381</v>
      </c>
      <c r="B7" t="s">
        <v>174</v>
      </c>
      <c r="C7" s="264" t="n">
        <v>23080</v>
      </c>
      <c r="D7" s="265" t="s">
        <v>1045</v>
      </c>
      <c r="E7" s="266" t="s">
        <v>1045</v>
      </c>
      <c r="F7" s="267" t="n">
        <v>19660</v>
      </c>
      <c r="G7" s="268" t="n">
        <v>7640</v>
      </c>
      <c r="H7" s="269" t="n">
        <v>9745</v>
      </c>
      <c r="I7" s="270" t="n">
        <v>705</v>
      </c>
      <c r="J7" s="271" t="n">
        <v>290</v>
      </c>
      <c r="K7" s="272" t="s">
        <v>1046</v>
      </c>
      <c r="L7" s="273" t="s">
        <v>1046</v>
      </c>
      <c r="M7" s="274" t="s">
        <v>1046</v>
      </c>
      <c r="N7" s="275" t="s">
        <v>1046</v>
      </c>
      <c r="O7" s="276" t="n">
        <v>0.72</v>
      </c>
    </row>
    <row r="8">
      <c r="A8" t="s">
        <v>381</v>
      </c>
      <c r="B8" t="s">
        <v>175</v>
      </c>
      <c r="C8" s="264" t="n">
        <v>0</v>
      </c>
      <c r="D8" s="265" t="s">
        <v>1045</v>
      </c>
      <c r="E8" s="266" t="s">
        <v>1045</v>
      </c>
      <c r="F8" s="267" t="n">
        <v>0</v>
      </c>
      <c r="G8" s="268" t="n">
        <v>0</v>
      </c>
      <c r="H8" s="269" t="n">
        <v>0</v>
      </c>
      <c r="I8" s="270" t="n">
        <v>0</v>
      </c>
      <c r="J8" s="271" t="n">
        <v>0</v>
      </c>
      <c r="K8" s="272" t="s">
        <v>442</v>
      </c>
      <c r="L8" s="273" t="s">
        <v>442</v>
      </c>
      <c r="M8" s="274" t="s">
        <v>442</v>
      </c>
      <c r="N8" s="275" t="s">
        <v>442</v>
      </c>
      <c r="O8" s="276" t="n">
        <v>0</v>
      </c>
    </row>
    <row r="9">
      <c r="A9" t="s">
        <v>381</v>
      </c>
      <c r="B9" t="s">
        <v>176</v>
      </c>
      <c r="C9" s="264" t="s">
        <v>216</v>
      </c>
      <c r="D9" s="265" t="s">
        <v>1045</v>
      </c>
      <c r="E9" s="266" t="s">
        <v>1045</v>
      </c>
      <c r="F9" s="267" t="n">
        <v>0</v>
      </c>
      <c r="G9" s="268" t="n">
        <v>0</v>
      </c>
      <c r="H9" s="269" t="n">
        <v>0</v>
      </c>
      <c r="I9" s="270" t="n">
        <v>0</v>
      </c>
      <c r="J9" s="271" t="n">
        <v>0</v>
      </c>
      <c r="K9" s="272" t="s">
        <v>442</v>
      </c>
      <c r="L9" s="273" t="s">
        <v>442</v>
      </c>
      <c r="M9" s="274" t="s">
        <v>442</v>
      </c>
      <c r="N9" s="275" t="s">
        <v>442</v>
      </c>
      <c r="O9" s="276" t="n">
        <v>0</v>
      </c>
    </row>
    <row r="10">
      <c r="A10" t="s">
        <v>381</v>
      </c>
      <c r="B10" t="s">
        <v>177</v>
      </c>
      <c r="C10" s="264" t="s">
        <v>216</v>
      </c>
      <c r="D10" s="265" t="s">
        <v>1045</v>
      </c>
      <c r="E10" s="266" t="s">
        <v>1045</v>
      </c>
      <c r="F10" s="267" t="n">
        <v>0</v>
      </c>
      <c r="G10" s="268" t="n">
        <v>0</v>
      </c>
      <c r="H10" s="269" t="n">
        <v>0</v>
      </c>
      <c r="I10" s="270" t="n">
        <v>0</v>
      </c>
      <c r="J10" s="271" t="n">
        <v>0</v>
      </c>
      <c r="K10" s="272" t="s">
        <v>442</v>
      </c>
      <c r="L10" s="273" t="s">
        <v>442</v>
      </c>
      <c r="M10" s="274" t="s">
        <v>442</v>
      </c>
      <c r="N10" s="275" t="s">
        <v>442</v>
      </c>
      <c r="O10" s="276" t="n">
        <v>0</v>
      </c>
    </row>
    <row r="11">
      <c r="A11" t="s">
        <v>381</v>
      </c>
      <c r="B11" t="s">
        <v>178</v>
      </c>
      <c r="C11" s="264" t="n">
        <v>5</v>
      </c>
      <c r="D11" s="265" t="s">
        <v>1045</v>
      </c>
      <c r="E11" s="266" t="s">
        <v>1045</v>
      </c>
      <c r="F11" s="267" t="s">
        <v>216</v>
      </c>
      <c r="G11" s="268" t="n">
        <v>0</v>
      </c>
      <c r="H11" s="269" t="s">
        <v>216</v>
      </c>
      <c r="I11" s="270" t="s">
        <v>216</v>
      </c>
      <c r="J11" s="271" t="n">
        <v>0</v>
      </c>
      <c r="K11" s="272" t="s">
        <v>442</v>
      </c>
      <c r="L11" s="273" t="s">
        <v>216</v>
      </c>
      <c r="M11" s="274" t="s">
        <v>216</v>
      </c>
      <c r="N11" s="275" t="s">
        <v>442</v>
      </c>
      <c r="O11" s="276" t="n">
        <v>1</v>
      </c>
    </row>
    <row r="12">
      <c r="A12" t="s">
        <v>381</v>
      </c>
      <c r="B12" t="s">
        <v>179</v>
      </c>
      <c r="C12" s="264" t="n">
        <v>10</v>
      </c>
      <c r="D12" s="265" t="s">
        <v>1045</v>
      </c>
      <c r="E12" s="266" t="s">
        <v>1045</v>
      </c>
      <c r="F12" s="267" t="s">
        <v>216</v>
      </c>
      <c r="G12" s="268" t="s">
        <v>216</v>
      </c>
      <c r="H12" s="269" t="s">
        <v>216</v>
      </c>
      <c r="I12" s="270" t="n">
        <v>0</v>
      </c>
      <c r="J12" s="271" t="n">
        <v>0</v>
      </c>
      <c r="K12" s="272" t="s">
        <v>216</v>
      </c>
      <c r="L12" s="273" t="s">
        <v>216</v>
      </c>
      <c r="M12" s="274" t="s">
        <v>442</v>
      </c>
      <c r="N12" s="275" t="s">
        <v>442</v>
      </c>
      <c r="O12" s="276" t="n">
        <v>1</v>
      </c>
    </row>
    <row r="13">
      <c r="A13" t="s">
        <v>381</v>
      </c>
      <c r="B13" t="s">
        <v>180</v>
      </c>
      <c r="C13" s="264" t="n">
        <v>20</v>
      </c>
      <c r="D13" s="265" t="s">
        <v>1045</v>
      </c>
      <c r="E13" s="266" t="s">
        <v>1045</v>
      </c>
      <c r="F13" s="267" t="n">
        <v>15</v>
      </c>
      <c r="G13" s="268" t="s">
        <v>216</v>
      </c>
      <c r="H13" s="269" t="n">
        <v>10</v>
      </c>
      <c r="I13" s="270" t="s">
        <v>216</v>
      </c>
      <c r="J13" s="271" t="n">
        <v>0</v>
      </c>
      <c r="K13" s="272" t="s">
        <v>216</v>
      </c>
      <c r="L13" s="273" t="s">
        <v>1047</v>
      </c>
      <c r="M13" s="274" t="s">
        <v>216</v>
      </c>
      <c r="N13" s="275" t="s">
        <v>442</v>
      </c>
      <c r="O13" s="276" t="n">
        <v>1</v>
      </c>
    </row>
    <row r="14">
      <c r="A14" t="s">
        <v>381</v>
      </c>
      <c r="B14" t="s">
        <v>181</v>
      </c>
      <c r="C14" s="264" t="n">
        <v>50</v>
      </c>
      <c r="D14" s="265" t="s">
        <v>1045</v>
      </c>
      <c r="E14" s="266" t="s">
        <v>1045</v>
      </c>
      <c r="F14" s="267" t="n">
        <v>20</v>
      </c>
      <c r="G14" s="268" t="s">
        <v>216</v>
      </c>
      <c r="H14" s="269" t="n">
        <v>15</v>
      </c>
      <c r="I14" s="270" t="s">
        <v>216</v>
      </c>
      <c r="J14" s="271" t="n">
        <v>0</v>
      </c>
      <c r="K14" s="272" t="s">
        <v>216</v>
      </c>
      <c r="L14" s="273" t="s">
        <v>1048</v>
      </c>
      <c r="M14" s="274" t="s">
        <v>216</v>
      </c>
      <c r="N14" s="275" t="s">
        <v>442</v>
      </c>
      <c r="O14" s="276" t="n">
        <v>1</v>
      </c>
    </row>
    <row r="15">
      <c r="A15" t="s">
        <v>381</v>
      </c>
      <c r="B15" t="s">
        <v>182</v>
      </c>
      <c r="C15" s="264" t="n">
        <v>80</v>
      </c>
      <c r="D15" s="265" t="s">
        <v>1045</v>
      </c>
      <c r="E15" s="266" t="s">
        <v>1045</v>
      </c>
      <c r="F15" s="267" t="n">
        <v>50</v>
      </c>
      <c r="G15" s="268" t="n">
        <v>10</v>
      </c>
      <c r="H15" s="269" t="n">
        <v>35</v>
      </c>
      <c r="I15" s="270" t="n">
        <v>5</v>
      </c>
      <c r="J15" s="271" t="n">
        <v>0</v>
      </c>
      <c r="K15" s="272" t="s">
        <v>1049</v>
      </c>
      <c r="L15" s="273" t="s">
        <v>1050</v>
      </c>
      <c r="M15" s="274" t="s">
        <v>1051</v>
      </c>
      <c r="N15" s="275" t="s">
        <v>442</v>
      </c>
      <c r="O15" s="276" t="n">
        <v>1</v>
      </c>
    </row>
    <row r="16">
      <c r="A16" t="s">
        <v>381</v>
      </c>
      <c r="B16" t="s">
        <v>183</v>
      </c>
      <c r="C16" s="264" t="n">
        <v>155</v>
      </c>
      <c r="D16" s="265" t="s">
        <v>1045</v>
      </c>
      <c r="E16" s="266" t="s">
        <v>1045</v>
      </c>
      <c r="F16" s="267" t="n">
        <v>80</v>
      </c>
      <c r="G16" s="268" t="n">
        <v>25</v>
      </c>
      <c r="H16" s="269" t="n">
        <v>55</v>
      </c>
      <c r="I16" s="270" t="n">
        <v>5</v>
      </c>
      <c r="J16" s="271" t="n">
        <v>0</v>
      </c>
      <c r="K16" s="272" t="s">
        <v>965</v>
      </c>
      <c r="L16" s="273" t="s">
        <v>1052</v>
      </c>
      <c r="M16" s="274" t="s">
        <v>1053</v>
      </c>
      <c r="N16" s="275" t="s">
        <v>442</v>
      </c>
      <c r="O16" s="276" t="n">
        <v>0.99</v>
      </c>
    </row>
    <row r="17">
      <c r="A17" t="s">
        <v>381</v>
      </c>
      <c r="B17" t="s">
        <v>184</v>
      </c>
      <c r="C17" s="264" t="n">
        <v>185</v>
      </c>
      <c r="D17" s="265" t="s">
        <v>1045</v>
      </c>
      <c r="E17" s="266" t="s">
        <v>1045</v>
      </c>
      <c r="F17" s="267" t="n">
        <v>120</v>
      </c>
      <c r="G17" s="268" t="n">
        <v>35</v>
      </c>
      <c r="H17" s="269" t="n">
        <v>75</v>
      </c>
      <c r="I17" s="270" t="n">
        <v>10</v>
      </c>
      <c r="J17" s="271" t="n">
        <v>0</v>
      </c>
      <c r="K17" s="272" t="s">
        <v>1054</v>
      </c>
      <c r="L17" s="273" t="s">
        <v>1055</v>
      </c>
      <c r="M17" s="274" t="s">
        <v>1056</v>
      </c>
      <c r="N17" s="275" t="s">
        <v>442</v>
      </c>
      <c r="O17" s="276" t="n">
        <v>1</v>
      </c>
    </row>
    <row r="18">
      <c r="A18" t="s">
        <v>381</v>
      </c>
      <c r="B18" t="s">
        <v>185</v>
      </c>
      <c r="C18" s="264" t="n">
        <v>375</v>
      </c>
      <c r="D18" s="265" t="s">
        <v>1045</v>
      </c>
      <c r="E18" s="266" t="s">
        <v>1045</v>
      </c>
      <c r="F18" s="267" t="n">
        <v>140</v>
      </c>
      <c r="G18" s="268" t="n">
        <v>45</v>
      </c>
      <c r="H18" s="269" t="n">
        <v>85</v>
      </c>
      <c r="I18" s="270" t="n">
        <v>10</v>
      </c>
      <c r="J18" s="271" t="n">
        <v>0</v>
      </c>
      <c r="K18" s="272" t="s">
        <v>1057</v>
      </c>
      <c r="L18" s="273" t="s">
        <v>1058</v>
      </c>
      <c r="M18" s="274" t="s">
        <v>1059</v>
      </c>
      <c r="N18" s="275" t="s">
        <v>442</v>
      </c>
      <c r="O18" s="276" t="n">
        <v>0.98</v>
      </c>
    </row>
    <row r="19">
      <c r="A19" t="s">
        <v>381</v>
      </c>
      <c r="B19" t="s">
        <v>186</v>
      </c>
      <c r="C19" s="264" t="n">
        <v>465</v>
      </c>
      <c r="D19" s="265" t="s">
        <v>1045</v>
      </c>
      <c r="E19" s="266" t="s">
        <v>1045</v>
      </c>
      <c r="F19" s="267" t="n">
        <v>220</v>
      </c>
      <c r="G19" s="268" t="n">
        <v>65</v>
      </c>
      <c r="H19" s="269" t="n">
        <v>150</v>
      </c>
      <c r="I19" s="270" t="n">
        <v>5</v>
      </c>
      <c r="J19" s="271" t="n">
        <v>0</v>
      </c>
      <c r="K19" s="272" t="s">
        <v>1060</v>
      </c>
      <c r="L19" s="273" t="s">
        <v>1061</v>
      </c>
      <c r="M19" s="274" t="s">
        <v>1062</v>
      </c>
      <c r="N19" s="275" t="s">
        <v>442</v>
      </c>
      <c r="O19" s="276" t="n">
        <v>0.99</v>
      </c>
    </row>
    <row r="20">
      <c r="A20" t="s">
        <v>381</v>
      </c>
      <c r="B20" t="s">
        <v>187</v>
      </c>
      <c r="C20" s="264" t="n">
        <v>625</v>
      </c>
      <c r="D20" s="265" t="s">
        <v>1045</v>
      </c>
      <c r="E20" s="266" t="s">
        <v>1045</v>
      </c>
      <c r="F20" s="267" t="n">
        <v>410</v>
      </c>
      <c r="G20" s="268" t="n">
        <v>150</v>
      </c>
      <c r="H20" s="269" t="n">
        <v>230</v>
      </c>
      <c r="I20" s="270" t="n">
        <v>30</v>
      </c>
      <c r="J20" s="271" t="n">
        <v>0</v>
      </c>
      <c r="K20" s="272" t="s">
        <v>1063</v>
      </c>
      <c r="L20" s="273" t="s">
        <v>1064</v>
      </c>
      <c r="M20" s="274" t="s">
        <v>1059</v>
      </c>
      <c r="N20" s="275" t="s">
        <v>442</v>
      </c>
      <c r="O20" s="276" t="n">
        <v>0.99</v>
      </c>
    </row>
    <row r="21">
      <c r="A21" t="s">
        <v>381</v>
      </c>
      <c r="B21" t="s">
        <v>188</v>
      </c>
      <c r="C21" s="264" t="n">
        <v>695</v>
      </c>
      <c r="D21" s="265" t="s">
        <v>1045</v>
      </c>
      <c r="E21" s="266" t="s">
        <v>1045</v>
      </c>
      <c r="F21" s="267" t="n">
        <v>460</v>
      </c>
      <c r="G21" s="268" t="n">
        <v>160</v>
      </c>
      <c r="H21" s="269" t="n">
        <v>270</v>
      </c>
      <c r="I21" s="270" t="n">
        <v>30</v>
      </c>
      <c r="J21" s="271" t="n">
        <v>0</v>
      </c>
      <c r="K21" s="272" t="s">
        <v>1065</v>
      </c>
      <c r="L21" s="273" t="s">
        <v>1066</v>
      </c>
      <c r="M21" s="274" t="s">
        <v>1056</v>
      </c>
      <c r="N21" s="275" t="s">
        <v>442</v>
      </c>
      <c r="O21" s="276" t="n">
        <v>0.99</v>
      </c>
    </row>
    <row r="22">
      <c r="A22" t="s">
        <v>381</v>
      </c>
      <c r="B22" t="s">
        <v>189</v>
      </c>
      <c r="C22" s="264" t="n">
        <v>840</v>
      </c>
      <c r="D22" s="265" t="s">
        <v>1045</v>
      </c>
      <c r="E22" s="266" t="s">
        <v>1045</v>
      </c>
      <c r="F22" s="267" t="n">
        <v>635</v>
      </c>
      <c r="G22" s="268" t="n">
        <v>225</v>
      </c>
      <c r="H22" s="269" t="n">
        <v>375</v>
      </c>
      <c r="I22" s="270" t="s">
        <v>216</v>
      </c>
      <c r="J22" s="271" t="s">
        <v>216</v>
      </c>
      <c r="K22" s="272" t="s">
        <v>1065</v>
      </c>
      <c r="L22" s="273" t="s">
        <v>1067</v>
      </c>
      <c r="M22" s="274" t="s">
        <v>216</v>
      </c>
      <c r="N22" s="275" t="s">
        <v>216</v>
      </c>
      <c r="O22" s="276" t="n">
        <v>0.96</v>
      </c>
    </row>
    <row r="23">
      <c r="A23" t="s">
        <v>381</v>
      </c>
      <c r="B23" t="s">
        <v>190</v>
      </c>
      <c r="C23" s="264" t="n">
        <v>1165</v>
      </c>
      <c r="D23" s="265" t="s">
        <v>1045</v>
      </c>
      <c r="E23" s="266" t="s">
        <v>1045</v>
      </c>
      <c r="F23" s="267" t="n">
        <v>820</v>
      </c>
      <c r="G23" s="268" t="n">
        <v>290</v>
      </c>
      <c r="H23" s="269" t="n">
        <v>475</v>
      </c>
      <c r="I23" s="270" t="s">
        <v>216</v>
      </c>
      <c r="J23" s="271" t="s">
        <v>216</v>
      </c>
      <c r="K23" s="272" t="s">
        <v>1063</v>
      </c>
      <c r="L23" s="273" t="s">
        <v>1066</v>
      </c>
      <c r="M23" s="274" t="s">
        <v>216</v>
      </c>
      <c r="N23" s="275" t="s">
        <v>216</v>
      </c>
      <c r="O23" s="276" t="n">
        <v>0.92</v>
      </c>
    </row>
    <row r="24">
      <c r="A24" t="s">
        <v>381</v>
      </c>
      <c r="B24" t="s">
        <v>191</v>
      </c>
      <c r="C24" s="264" t="n">
        <v>1315</v>
      </c>
      <c r="D24" s="265" t="s">
        <v>1045</v>
      </c>
      <c r="E24" s="266" t="s">
        <v>1045</v>
      </c>
      <c r="F24" s="267" t="n">
        <v>890</v>
      </c>
      <c r="G24" s="268" t="n">
        <v>335</v>
      </c>
      <c r="H24" s="269" t="n">
        <v>490</v>
      </c>
      <c r="I24" s="270" t="n">
        <v>65</v>
      </c>
      <c r="J24" s="271" t="n">
        <v>0</v>
      </c>
      <c r="K24" s="272" t="s">
        <v>1068</v>
      </c>
      <c r="L24" s="273" t="s">
        <v>1069</v>
      </c>
      <c r="M24" s="274" t="s">
        <v>1056</v>
      </c>
      <c r="N24" s="275" t="s">
        <v>442</v>
      </c>
      <c r="O24" s="276" t="n">
        <v>0.96</v>
      </c>
    </row>
    <row r="25">
      <c r="A25" t="s">
        <v>381</v>
      </c>
      <c r="B25" t="s">
        <v>192</v>
      </c>
      <c r="C25" s="264" t="n">
        <v>1515</v>
      </c>
      <c r="D25" s="265" t="s">
        <v>1045</v>
      </c>
      <c r="E25" s="266" t="s">
        <v>1045</v>
      </c>
      <c r="F25" s="267" t="n">
        <v>1110</v>
      </c>
      <c r="G25" s="268" t="n">
        <v>425</v>
      </c>
      <c r="H25" s="269" t="n">
        <v>605</v>
      </c>
      <c r="I25" s="270" t="n">
        <v>70</v>
      </c>
      <c r="J25" s="271" t="n">
        <v>5</v>
      </c>
      <c r="K25" s="272" t="s">
        <v>1070</v>
      </c>
      <c r="L25" s="273" t="s">
        <v>1069</v>
      </c>
      <c r="M25" s="274" t="s">
        <v>957</v>
      </c>
      <c r="N25" s="275" t="s">
        <v>955</v>
      </c>
      <c r="O25" s="276" t="n">
        <v>0.92</v>
      </c>
    </row>
    <row r="26">
      <c r="A26" t="s">
        <v>381</v>
      </c>
      <c r="B26" t="s">
        <v>193</v>
      </c>
      <c r="C26" s="264" t="n">
        <v>1590</v>
      </c>
      <c r="D26" s="265" t="s">
        <v>1045</v>
      </c>
      <c r="E26" s="266" t="s">
        <v>1045</v>
      </c>
      <c r="F26" s="267" t="n">
        <v>1165</v>
      </c>
      <c r="G26" s="268" t="n">
        <v>475</v>
      </c>
      <c r="H26" s="269" t="n">
        <v>575</v>
      </c>
      <c r="I26" s="270" t="n">
        <v>70</v>
      </c>
      <c r="J26" s="271" t="n">
        <v>45</v>
      </c>
      <c r="K26" s="272" t="s">
        <v>1071</v>
      </c>
      <c r="L26" s="273" t="s">
        <v>1072</v>
      </c>
      <c r="M26" s="274" t="s">
        <v>957</v>
      </c>
      <c r="N26" s="275" t="s">
        <v>1073</v>
      </c>
      <c r="O26" s="276" t="n">
        <v>0.82</v>
      </c>
    </row>
    <row r="27">
      <c r="A27" t="s">
        <v>381</v>
      </c>
      <c r="B27" t="s">
        <v>194</v>
      </c>
      <c r="C27" s="264" t="n">
        <v>1820</v>
      </c>
      <c r="D27" s="265" t="s">
        <v>1045</v>
      </c>
      <c r="E27" s="266" t="s">
        <v>1045</v>
      </c>
      <c r="F27" s="267" t="n">
        <v>1410</v>
      </c>
      <c r="G27" s="268" t="n">
        <v>635</v>
      </c>
      <c r="H27" s="269" t="n">
        <v>670</v>
      </c>
      <c r="I27" s="270" t="n">
        <v>85</v>
      </c>
      <c r="J27" s="271" t="n">
        <v>10</v>
      </c>
      <c r="K27" s="272" t="s">
        <v>1074</v>
      </c>
      <c r="L27" s="273" t="s">
        <v>1075</v>
      </c>
      <c r="M27" s="274" t="s">
        <v>957</v>
      </c>
      <c r="N27" s="275" t="s">
        <v>955</v>
      </c>
      <c r="O27" s="276" t="n">
        <v>0.66</v>
      </c>
    </row>
    <row r="28">
      <c r="A28" t="s">
        <v>381</v>
      </c>
      <c r="B28" t="s">
        <v>195</v>
      </c>
      <c r="C28" s="264" t="n">
        <v>1720</v>
      </c>
      <c r="D28" s="265" t="s">
        <v>1045</v>
      </c>
      <c r="E28" s="266" t="s">
        <v>1045</v>
      </c>
      <c r="F28" s="267" t="n">
        <v>1465</v>
      </c>
      <c r="G28" s="268" t="n">
        <v>580</v>
      </c>
      <c r="H28" s="269" t="n">
        <v>750</v>
      </c>
      <c r="I28" s="270" t="n">
        <v>25</v>
      </c>
      <c r="J28" s="271" t="n">
        <v>85</v>
      </c>
      <c r="K28" s="272" t="s">
        <v>1076</v>
      </c>
      <c r="L28" s="273" t="s">
        <v>1077</v>
      </c>
      <c r="M28" s="274" t="s">
        <v>1078</v>
      </c>
      <c r="N28" s="275" t="s">
        <v>957</v>
      </c>
      <c r="O28" s="276" t="n">
        <v>0.71</v>
      </c>
    </row>
    <row r="29">
      <c r="A29" t="s">
        <v>381</v>
      </c>
      <c r="B29" t="s">
        <v>196</v>
      </c>
      <c r="C29" s="264" t="n">
        <v>1795</v>
      </c>
      <c r="D29" s="265" t="s">
        <v>1045</v>
      </c>
      <c r="E29" s="266" t="s">
        <v>1045</v>
      </c>
      <c r="F29" s="267" t="n">
        <v>1235</v>
      </c>
      <c r="G29" s="268" t="n">
        <v>525</v>
      </c>
      <c r="H29" s="269" t="n">
        <v>640</v>
      </c>
      <c r="I29" s="270" t="n">
        <v>15</v>
      </c>
      <c r="J29" s="271" t="n">
        <v>35</v>
      </c>
      <c r="K29" s="272" t="s">
        <v>1079</v>
      </c>
      <c r="L29" s="273" t="s">
        <v>1080</v>
      </c>
      <c r="M29" s="274" t="s">
        <v>955</v>
      </c>
      <c r="N29" s="275" t="s">
        <v>1062</v>
      </c>
      <c r="O29" s="276" t="n">
        <v>0.54</v>
      </c>
    </row>
    <row r="30">
      <c r="A30" t="s">
        <v>381</v>
      </c>
      <c r="B30" t="s">
        <v>197</v>
      </c>
      <c r="C30" s="264" t="n">
        <v>2050</v>
      </c>
      <c r="D30" s="265" t="s">
        <v>1045</v>
      </c>
      <c r="E30" s="266" t="s">
        <v>1045</v>
      </c>
      <c r="F30" s="267" t="n">
        <v>1710</v>
      </c>
      <c r="G30" s="268" t="n">
        <v>755</v>
      </c>
      <c r="H30" s="269" t="n">
        <v>860</v>
      </c>
      <c r="I30" s="270" t="n">
        <v>30</v>
      </c>
      <c r="J30" s="271" t="n">
        <v>25</v>
      </c>
      <c r="K30" s="272" t="s">
        <v>1081</v>
      </c>
      <c r="L30" s="273" t="s">
        <v>1082</v>
      </c>
      <c r="M30" s="274" t="s">
        <v>1078</v>
      </c>
      <c r="N30" s="275" t="s">
        <v>1078</v>
      </c>
      <c r="O30" s="276" t="n">
        <v>0.48</v>
      </c>
    </row>
    <row r="31">
      <c r="A31" t="s">
        <v>381</v>
      </c>
      <c r="B31" t="s">
        <v>198</v>
      </c>
      <c r="C31" s="264" t="n">
        <v>2125</v>
      </c>
      <c r="D31" s="265" t="s">
        <v>1045</v>
      </c>
      <c r="E31" s="266" t="s">
        <v>1045</v>
      </c>
      <c r="F31" s="267" t="n">
        <v>2170</v>
      </c>
      <c r="G31" s="268" t="n">
        <v>935</v>
      </c>
      <c r="H31" s="269" t="n">
        <v>1105</v>
      </c>
      <c r="I31" s="270" t="n">
        <v>35</v>
      </c>
      <c r="J31" s="271" t="n">
        <v>30</v>
      </c>
      <c r="K31" s="272" t="s">
        <v>1083</v>
      </c>
      <c r="L31" s="273" t="s">
        <v>1077</v>
      </c>
      <c r="M31" s="274" t="s">
        <v>1078</v>
      </c>
      <c r="N31" s="275" t="s">
        <v>955</v>
      </c>
      <c r="O31" s="276" t="n">
        <v>0.53</v>
      </c>
    </row>
    <row r="32">
      <c r="A32" t="s">
        <v>381</v>
      </c>
      <c r="B32" t="s">
        <v>199</v>
      </c>
      <c r="C32" s="264" t="n">
        <v>2185</v>
      </c>
      <c r="D32" s="265" t="s">
        <v>1045</v>
      </c>
      <c r="E32" s="266" t="s">
        <v>1045</v>
      </c>
      <c r="F32" s="267" t="n">
        <v>2740</v>
      </c>
      <c r="G32" s="268" t="n">
        <v>1200</v>
      </c>
      <c r="H32" s="269" t="n">
        <v>1350</v>
      </c>
      <c r="I32" s="270" t="n">
        <v>70</v>
      </c>
      <c r="J32" s="271" t="n">
        <v>25</v>
      </c>
      <c r="K32" s="272" t="s">
        <v>1081</v>
      </c>
      <c r="L32" s="273" t="s">
        <v>1072</v>
      </c>
      <c r="M32" s="274" t="s">
        <v>1062</v>
      </c>
      <c r="N32" s="275" t="s">
        <v>955</v>
      </c>
      <c r="O32" s="276" t="n">
        <v>0.61</v>
      </c>
    </row>
    <row r="33">
      <c r="A33" t="s">
        <v>381</v>
      </c>
      <c r="B33" t="s">
        <v>200</v>
      </c>
      <c r="C33" s="264" t="n">
        <v>2300</v>
      </c>
      <c r="D33" s="265" t="s">
        <v>1045</v>
      </c>
      <c r="E33" s="266" t="s">
        <v>1045</v>
      </c>
      <c r="F33" s="267" t="n">
        <v>2795</v>
      </c>
      <c r="G33" s="268" t="n">
        <v>770</v>
      </c>
      <c r="H33" s="269" t="n">
        <v>920</v>
      </c>
      <c r="I33" s="270" t="n">
        <v>50</v>
      </c>
      <c r="J33" s="271" t="n">
        <v>30</v>
      </c>
      <c r="K33" s="272" t="s">
        <v>1046</v>
      </c>
      <c r="L33" s="273" t="s">
        <v>1046</v>
      </c>
      <c r="M33" s="274" t="s">
        <v>1046</v>
      </c>
      <c r="N33" s="275" t="s">
        <v>1046</v>
      </c>
      <c r="O33" s="276" t="n">
        <v>0.82</v>
      </c>
    </row>
    <row r="34">
      <c r="A34" t="s">
        <v>382</v>
      </c>
      <c r="B34" t="s">
        <v>174</v>
      </c>
      <c r="C34" s="264" t="n">
        <v>20685</v>
      </c>
      <c r="D34" s="265" t="s">
        <v>1084</v>
      </c>
      <c r="E34" s="266" t="s">
        <v>1045</v>
      </c>
      <c r="F34" s="267" t="n">
        <v>18155</v>
      </c>
      <c r="G34" s="268" t="n">
        <v>7140</v>
      </c>
      <c r="H34" s="269" t="n">
        <v>9355</v>
      </c>
      <c r="I34" s="270" t="n">
        <v>565</v>
      </c>
      <c r="J34" s="271" t="n">
        <v>230</v>
      </c>
      <c r="K34" s="272" t="s">
        <v>1046</v>
      </c>
      <c r="L34" s="273" t="s">
        <v>1046</v>
      </c>
      <c r="M34" s="274" t="s">
        <v>1046</v>
      </c>
      <c r="N34" s="275" t="s">
        <v>1046</v>
      </c>
      <c r="O34" s="276" t="n">
        <v>0.73</v>
      </c>
    </row>
    <row r="35">
      <c r="A35" t="s">
        <v>382</v>
      </c>
      <c r="B35" t="s">
        <v>175</v>
      </c>
      <c r="C35" s="264" t="n">
        <v>0</v>
      </c>
      <c r="D35" s="265" t="s">
        <v>442</v>
      </c>
      <c r="E35" s="266" t="s">
        <v>442</v>
      </c>
      <c r="F35" s="267" t="n">
        <v>0</v>
      </c>
      <c r="G35" s="268" t="n">
        <v>0</v>
      </c>
      <c r="H35" s="269" t="n">
        <v>0</v>
      </c>
      <c r="I35" s="270" t="n">
        <v>0</v>
      </c>
      <c r="J35" s="271" t="n">
        <v>0</v>
      </c>
      <c r="K35" s="272" t="s">
        <v>442</v>
      </c>
      <c r="L35" s="273" t="s">
        <v>442</v>
      </c>
      <c r="M35" s="274" t="s">
        <v>442</v>
      </c>
      <c r="N35" s="275" t="s">
        <v>442</v>
      </c>
      <c r="O35" s="276" t="n">
        <v>0</v>
      </c>
    </row>
    <row r="36">
      <c r="A36" t="s">
        <v>382</v>
      </c>
      <c r="B36" t="s">
        <v>176</v>
      </c>
      <c r="C36" s="264" t="s">
        <v>216</v>
      </c>
      <c r="D36" s="265" t="s">
        <v>216</v>
      </c>
      <c r="E36" s="266" t="s">
        <v>442</v>
      </c>
      <c r="F36" s="267" t="n">
        <v>0</v>
      </c>
      <c r="G36" s="268" t="n">
        <v>0</v>
      </c>
      <c r="H36" s="269" t="n">
        <v>0</v>
      </c>
      <c r="I36" s="270" t="n">
        <v>0</v>
      </c>
      <c r="J36" s="271" t="n">
        <v>0</v>
      </c>
      <c r="K36" s="272" t="s">
        <v>442</v>
      </c>
      <c r="L36" s="273" t="s">
        <v>442</v>
      </c>
      <c r="M36" s="274" t="s">
        <v>442</v>
      </c>
      <c r="N36" s="275" t="s">
        <v>442</v>
      </c>
      <c r="O36" s="276" t="n">
        <v>0</v>
      </c>
    </row>
    <row r="37">
      <c r="A37" t="s">
        <v>382</v>
      </c>
      <c r="B37" t="s">
        <v>177</v>
      </c>
      <c r="C37" s="264" t="s">
        <v>216</v>
      </c>
      <c r="D37" s="265" t="s">
        <v>216</v>
      </c>
      <c r="E37" s="266" t="s">
        <v>442</v>
      </c>
      <c r="F37" s="267" t="n">
        <v>0</v>
      </c>
      <c r="G37" s="268" t="n">
        <v>0</v>
      </c>
      <c r="H37" s="269" t="n">
        <v>0</v>
      </c>
      <c r="I37" s="270" t="n">
        <v>0</v>
      </c>
      <c r="J37" s="271" t="n">
        <v>0</v>
      </c>
      <c r="K37" s="272" t="s">
        <v>442</v>
      </c>
      <c r="L37" s="273" t="s">
        <v>442</v>
      </c>
      <c r="M37" s="274" t="s">
        <v>442</v>
      </c>
      <c r="N37" s="275" t="s">
        <v>442</v>
      </c>
      <c r="O37" s="276" t="n">
        <v>0</v>
      </c>
    </row>
    <row r="38">
      <c r="A38" t="s">
        <v>382</v>
      </c>
      <c r="B38" t="s">
        <v>178</v>
      </c>
      <c r="C38" s="264" t="n">
        <v>5</v>
      </c>
      <c r="D38" s="265" t="s">
        <v>1085</v>
      </c>
      <c r="E38" s="266" t="s">
        <v>216</v>
      </c>
      <c r="F38" s="267" t="s">
        <v>216</v>
      </c>
      <c r="G38" s="268" t="n">
        <v>0</v>
      </c>
      <c r="H38" s="269" t="s">
        <v>216</v>
      </c>
      <c r="I38" s="270" t="s">
        <v>216</v>
      </c>
      <c r="J38" s="271" t="n">
        <v>0</v>
      </c>
      <c r="K38" s="272" t="s">
        <v>442</v>
      </c>
      <c r="L38" s="273" t="s">
        <v>216</v>
      </c>
      <c r="M38" s="274" t="s">
        <v>216</v>
      </c>
      <c r="N38" s="275" t="s">
        <v>442</v>
      </c>
      <c r="O38" s="276" t="n">
        <v>1</v>
      </c>
    </row>
    <row r="39">
      <c r="A39" t="s">
        <v>382</v>
      </c>
      <c r="B39" t="s">
        <v>179</v>
      </c>
      <c r="C39" s="264" t="n">
        <v>10</v>
      </c>
      <c r="D39" s="265" t="s">
        <v>1078</v>
      </c>
      <c r="E39" s="266" t="s">
        <v>216</v>
      </c>
      <c r="F39" s="267" t="s">
        <v>216</v>
      </c>
      <c r="G39" s="268" t="s">
        <v>216</v>
      </c>
      <c r="H39" s="269" t="s">
        <v>216</v>
      </c>
      <c r="I39" s="270" t="n">
        <v>0</v>
      </c>
      <c r="J39" s="271" t="n">
        <v>0</v>
      </c>
      <c r="K39" s="272" t="s">
        <v>216</v>
      </c>
      <c r="L39" s="273" t="s">
        <v>216</v>
      </c>
      <c r="M39" s="274" t="s">
        <v>442</v>
      </c>
      <c r="N39" s="275" t="s">
        <v>442</v>
      </c>
      <c r="O39" s="276" t="n">
        <v>1</v>
      </c>
    </row>
    <row r="40">
      <c r="A40" t="s">
        <v>382</v>
      </c>
      <c r="B40" t="s">
        <v>180</v>
      </c>
      <c r="C40" s="264" t="n">
        <v>20</v>
      </c>
      <c r="D40" s="265" t="s">
        <v>1085</v>
      </c>
      <c r="E40" s="266" t="s">
        <v>955</v>
      </c>
      <c r="F40" s="267" t="n">
        <v>15</v>
      </c>
      <c r="G40" s="268" t="s">
        <v>216</v>
      </c>
      <c r="H40" s="269" t="n">
        <v>10</v>
      </c>
      <c r="I40" s="270" t="s">
        <v>216</v>
      </c>
      <c r="J40" s="271" t="n">
        <v>0</v>
      </c>
      <c r="K40" s="272" t="s">
        <v>216</v>
      </c>
      <c r="L40" s="273" t="s">
        <v>1047</v>
      </c>
      <c r="M40" s="274" t="s">
        <v>216</v>
      </c>
      <c r="N40" s="275" t="s">
        <v>442</v>
      </c>
      <c r="O40" s="276" t="n">
        <v>1</v>
      </c>
    </row>
    <row r="41">
      <c r="A41" t="s">
        <v>382</v>
      </c>
      <c r="B41" t="s">
        <v>181</v>
      </c>
      <c r="C41" s="264" t="n">
        <v>50</v>
      </c>
      <c r="D41" s="265" t="s">
        <v>1086</v>
      </c>
      <c r="E41" s="266" t="s">
        <v>955</v>
      </c>
      <c r="F41" s="267" t="n">
        <v>20</v>
      </c>
      <c r="G41" s="268" t="s">
        <v>216</v>
      </c>
      <c r="H41" s="269" t="n">
        <v>15</v>
      </c>
      <c r="I41" s="270" t="s">
        <v>216</v>
      </c>
      <c r="J41" s="271" t="n">
        <v>0</v>
      </c>
      <c r="K41" s="272" t="s">
        <v>216</v>
      </c>
      <c r="L41" s="273" t="s">
        <v>1048</v>
      </c>
      <c r="M41" s="274" t="s">
        <v>216</v>
      </c>
      <c r="N41" s="275" t="s">
        <v>442</v>
      </c>
      <c r="O41" s="276" t="n">
        <v>1</v>
      </c>
    </row>
    <row r="42">
      <c r="A42" t="s">
        <v>382</v>
      </c>
      <c r="B42" t="s">
        <v>182</v>
      </c>
      <c r="C42" s="264" t="n">
        <v>80</v>
      </c>
      <c r="D42" s="265" t="s">
        <v>1086</v>
      </c>
      <c r="E42" s="266" t="s">
        <v>1087</v>
      </c>
      <c r="F42" s="267" t="n">
        <v>50</v>
      </c>
      <c r="G42" s="268" t="n">
        <v>10</v>
      </c>
      <c r="H42" s="269" t="n">
        <v>35</v>
      </c>
      <c r="I42" s="270" t="n">
        <v>5</v>
      </c>
      <c r="J42" s="271" t="n">
        <v>0</v>
      </c>
      <c r="K42" s="272" t="s">
        <v>1049</v>
      </c>
      <c r="L42" s="273" t="s">
        <v>1088</v>
      </c>
      <c r="M42" s="274" t="s">
        <v>1059</v>
      </c>
      <c r="N42" s="275" t="s">
        <v>442</v>
      </c>
      <c r="O42" s="276" t="n">
        <v>1</v>
      </c>
    </row>
    <row r="43">
      <c r="A43" t="s">
        <v>382</v>
      </c>
      <c r="B43" t="s">
        <v>183</v>
      </c>
      <c r="C43" s="264" t="n">
        <v>155</v>
      </c>
      <c r="D43" s="265" t="s">
        <v>1073</v>
      </c>
      <c r="E43" s="266" t="s">
        <v>1089</v>
      </c>
      <c r="F43" s="267" t="n">
        <v>80</v>
      </c>
      <c r="G43" s="268" t="n">
        <v>25</v>
      </c>
      <c r="H43" s="269" t="n">
        <v>55</v>
      </c>
      <c r="I43" s="270" t="n">
        <v>5</v>
      </c>
      <c r="J43" s="271" t="n">
        <v>0</v>
      </c>
      <c r="K43" s="272" t="s">
        <v>965</v>
      </c>
      <c r="L43" s="273" t="s">
        <v>1052</v>
      </c>
      <c r="M43" s="274" t="s">
        <v>1053</v>
      </c>
      <c r="N43" s="275" t="s">
        <v>442</v>
      </c>
      <c r="O43" s="276" t="n">
        <v>0.99</v>
      </c>
    </row>
    <row r="44">
      <c r="A44" t="s">
        <v>382</v>
      </c>
      <c r="B44" t="s">
        <v>184</v>
      </c>
      <c r="C44" s="264" t="n">
        <v>180</v>
      </c>
      <c r="D44" s="265" t="s">
        <v>1090</v>
      </c>
      <c r="E44" s="266" t="s">
        <v>1091</v>
      </c>
      <c r="F44" s="267" t="n">
        <v>115</v>
      </c>
      <c r="G44" s="268" t="n">
        <v>35</v>
      </c>
      <c r="H44" s="269" t="n">
        <v>75</v>
      </c>
      <c r="I44" s="270" t="n">
        <v>5</v>
      </c>
      <c r="J44" s="271" t="n">
        <v>0</v>
      </c>
      <c r="K44" s="272" t="s">
        <v>1057</v>
      </c>
      <c r="L44" s="273" t="s">
        <v>1055</v>
      </c>
      <c r="M44" s="274" t="s">
        <v>957</v>
      </c>
      <c r="N44" s="275" t="s">
        <v>442</v>
      </c>
      <c r="O44" s="276" t="n">
        <v>1</v>
      </c>
    </row>
    <row r="45">
      <c r="A45" t="s">
        <v>382</v>
      </c>
      <c r="B45" t="s">
        <v>185</v>
      </c>
      <c r="C45" s="264" t="n">
        <v>365</v>
      </c>
      <c r="D45" s="265" t="s">
        <v>1092</v>
      </c>
      <c r="E45" s="266" t="s">
        <v>1089</v>
      </c>
      <c r="F45" s="267" t="n">
        <v>140</v>
      </c>
      <c r="G45" s="268" t="n">
        <v>45</v>
      </c>
      <c r="H45" s="269" t="n">
        <v>85</v>
      </c>
      <c r="I45" s="270" t="n">
        <v>10</v>
      </c>
      <c r="J45" s="271" t="n">
        <v>0</v>
      </c>
      <c r="K45" s="272" t="s">
        <v>1057</v>
      </c>
      <c r="L45" s="273" t="s">
        <v>1058</v>
      </c>
      <c r="M45" s="274" t="s">
        <v>1059</v>
      </c>
      <c r="N45" s="275" t="s">
        <v>442</v>
      </c>
      <c r="O45" s="276" t="n">
        <v>0.98</v>
      </c>
    </row>
    <row r="46">
      <c r="A46" t="s">
        <v>382</v>
      </c>
      <c r="B46" t="s">
        <v>186</v>
      </c>
      <c r="C46" s="264" t="n">
        <v>450</v>
      </c>
      <c r="D46" s="265" t="s">
        <v>1093</v>
      </c>
      <c r="E46" s="266" t="s">
        <v>1078</v>
      </c>
      <c r="F46" s="267" t="n">
        <v>215</v>
      </c>
      <c r="G46" s="268" t="n">
        <v>65</v>
      </c>
      <c r="H46" s="269" t="n">
        <v>145</v>
      </c>
      <c r="I46" s="270" t="n">
        <v>5</v>
      </c>
      <c r="J46" s="271" t="n">
        <v>0</v>
      </c>
      <c r="K46" s="272" t="s">
        <v>965</v>
      </c>
      <c r="L46" s="273" t="s">
        <v>1061</v>
      </c>
      <c r="M46" s="274" t="s">
        <v>1078</v>
      </c>
      <c r="N46" s="275" t="s">
        <v>442</v>
      </c>
      <c r="O46" s="276" t="n">
        <v>0.99</v>
      </c>
    </row>
    <row r="47">
      <c r="A47" t="s">
        <v>382</v>
      </c>
      <c r="B47" t="s">
        <v>187</v>
      </c>
      <c r="C47" s="264" t="n">
        <v>610</v>
      </c>
      <c r="D47" s="265" t="s">
        <v>1056</v>
      </c>
      <c r="E47" s="266" t="s">
        <v>1094</v>
      </c>
      <c r="F47" s="267" t="n">
        <v>390</v>
      </c>
      <c r="G47" s="268" t="n">
        <v>150</v>
      </c>
      <c r="H47" s="269" t="n">
        <v>225</v>
      </c>
      <c r="I47" s="270" t="n">
        <v>20</v>
      </c>
      <c r="J47" s="271" t="n">
        <v>0</v>
      </c>
      <c r="K47" s="272" t="s">
        <v>1070</v>
      </c>
      <c r="L47" s="273" t="s">
        <v>1095</v>
      </c>
      <c r="M47" s="274" t="s">
        <v>1053</v>
      </c>
      <c r="N47" s="275" t="s">
        <v>442</v>
      </c>
      <c r="O47" s="276" t="n">
        <v>0.99</v>
      </c>
    </row>
    <row r="48">
      <c r="A48" t="s">
        <v>382</v>
      </c>
      <c r="B48" t="s">
        <v>188</v>
      </c>
      <c r="C48" s="264" t="n">
        <v>670</v>
      </c>
      <c r="D48" s="265" t="s">
        <v>1096</v>
      </c>
      <c r="E48" s="266" t="s">
        <v>1097</v>
      </c>
      <c r="F48" s="267" t="n">
        <v>450</v>
      </c>
      <c r="G48" s="268" t="n">
        <v>160</v>
      </c>
      <c r="H48" s="269" t="n">
        <v>265</v>
      </c>
      <c r="I48" s="270" t="n">
        <v>25</v>
      </c>
      <c r="J48" s="271" t="n">
        <v>0</v>
      </c>
      <c r="K48" s="272" t="s">
        <v>1063</v>
      </c>
      <c r="L48" s="273" t="s">
        <v>1066</v>
      </c>
      <c r="M48" s="274" t="s">
        <v>957</v>
      </c>
      <c r="N48" s="275" t="s">
        <v>442</v>
      </c>
      <c r="O48" s="276" t="n">
        <v>0.99</v>
      </c>
    </row>
    <row r="49">
      <c r="A49" t="s">
        <v>382</v>
      </c>
      <c r="B49" t="s">
        <v>189</v>
      </c>
      <c r="C49" s="264" t="n">
        <v>810</v>
      </c>
      <c r="D49" s="265" t="s">
        <v>1098</v>
      </c>
      <c r="E49" s="266" t="s">
        <v>1090</v>
      </c>
      <c r="F49" s="267" t="n">
        <v>620</v>
      </c>
      <c r="G49" s="268" t="n">
        <v>220</v>
      </c>
      <c r="H49" s="269" t="n">
        <v>370</v>
      </c>
      <c r="I49" s="270" t="s">
        <v>216</v>
      </c>
      <c r="J49" s="271" t="s">
        <v>216</v>
      </c>
      <c r="K49" s="272" t="s">
        <v>1065</v>
      </c>
      <c r="L49" s="273" t="s">
        <v>1058</v>
      </c>
      <c r="M49" s="274" t="s">
        <v>216</v>
      </c>
      <c r="N49" s="275" t="s">
        <v>216</v>
      </c>
      <c r="O49" s="276" t="n">
        <v>0.96</v>
      </c>
    </row>
    <row r="50">
      <c r="A50" t="s">
        <v>382</v>
      </c>
      <c r="B50" t="s">
        <v>190</v>
      </c>
      <c r="C50" s="264" t="n">
        <v>1130</v>
      </c>
      <c r="D50" s="265" t="s">
        <v>1099</v>
      </c>
      <c r="E50" s="266" t="s">
        <v>1100</v>
      </c>
      <c r="F50" s="267" t="n">
        <v>790</v>
      </c>
      <c r="G50" s="268" t="n">
        <v>285</v>
      </c>
      <c r="H50" s="269" t="n">
        <v>465</v>
      </c>
      <c r="I50" s="270" t="s">
        <v>216</v>
      </c>
      <c r="J50" s="271" t="s">
        <v>216</v>
      </c>
      <c r="K50" s="272" t="s">
        <v>1063</v>
      </c>
      <c r="L50" s="273" t="s">
        <v>1067</v>
      </c>
      <c r="M50" s="274" t="s">
        <v>216</v>
      </c>
      <c r="N50" s="275" t="s">
        <v>216</v>
      </c>
      <c r="O50" s="276" t="n">
        <v>0.93</v>
      </c>
    </row>
    <row r="51">
      <c r="A51" t="s">
        <v>382</v>
      </c>
      <c r="B51" t="s">
        <v>191</v>
      </c>
      <c r="C51" s="264" t="n">
        <v>1280</v>
      </c>
      <c r="D51" s="265" t="s">
        <v>1101</v>
      </c>
      <c r="E51" s="266" t="s">
        <v>1102</v>
      </c>
      <c r="F51" s="267" t="n">
        <v>860</v>
      </c>
      <c r="G51" s="268" t="n">
        <v>320</v>
      </c>
      <c r="H51" s="269" t="n">
        <v>485</v>
      </c>
      <c r="I51" s="270" t="n">
        <v>55</v>
      </c>
      <c r="J51" s="271" t="n">
        <v>0</v>
      </c>
      <c r="K51" s="272" t="s">
        <v>1068</v>
      </c>
      <c r="L51" s="273" t="s">
        <v>1064</v>
      </c>
      <c r="M51" s="274" t="s">
        <v>957</v>
      </c>
      <c r="N51" s="275" t="s">
        <v>442</v>
      </c>
      <c r="O51" s="276" t="n">
        <v>0.96</v>
      </c>
    </row>
    <row r="52">
      <c r="A52" t="s">
        <v>382</v>
      </c>
      <c r="B52" t="s">
        <v>192</v>
      </c>
      <c r="C52" s="264" t="n">
        <v>1425</v>
      </c>
      <c r="D52" s="265" t="s">
        <v>1103</v>
      </c>
      <c r="E52" s="266" t="s">
        <v>1102</v>
      </c>
      <c r="F52" s="267" t="n">
        <v>1075</v>
      </c>
      <c r="G52" s="268" t="n">
        <v>420</v>
      </c>
      <c r="H52" s="269" t="n">
        <v>585</v>
      </c>
      <c r="I52" s="270" t="n">
        <v>65</v>
      </c>
      <c r="J52" s="271" t="n">
        <v>5</v>
      </c>
      <c r="K52" s="272" t="s">
        <v>1104</v>
      </c>
      <c r="L52" s="273" t="s">
        <v>1069</v>
      </c>
      <c r="M52" s="274" t="s">
        <v>957</v>
      </c>
      <c r="N52" s="275" t="s">
        <v>955</v>
      </c>
      <c r="O52" s="276" t="n">
        <v>0.92</v>
      </c>
    </row>
    <row r="53">
      <c r="A53" t="s">
        <v>382</v>
      </c>
      <c r="B53" t="s">
        <v>193</v>
      </c>
      <c r="C53" s="264" t="n">
        <v>1500</v>
      </c>
      <c r="D53" s="265" t="s">
        <v>1105</v>
      </c>
      <c r="E53" s="266" t="s">
        <v>1106</v>
      </c>
      <c r="F53" s="267" t="n">
        <v>1115</v>
      </c>
      <c r="G53" s="268" t="n">
        <v>460</v>
      </c>
      <c r="H53" s="269" t="n">
        <v>560</v>
      </c>
      <c r="I53" s="270" t="n">
        <v>55</v>
      </c>
      <c r="J53" s="271" t="n">
        <v>40</v>
      </c>
      <c r="K53" s="272" t="s">
        <v>1071</v>
      </c>
      <c r="L53" s="273" t="s">
        <v>1082</v>
      </c>
      <c r="M53" s="274" t="s">
        <v>1053</v>
      </c>
      <c r="N53" s="275" t="s">
        <v>1062</v>
      </c>
      <c r="O53" s="276" t="n">
        <v>0.82</v>
      </c>
    </row>
    <row r="54">
      <c r="A54" t="s">
        <v>382</v>
      </c>
      <c r="B54" t="s">
        <v>194</v>
      </c>
      <c r="C54" s="264" t="n">
        <v>1715</v>
      </c>
      <c r="D54" s="265" t="s">
        <v>1107</v>
      </c>
      <c r="E54" s="266" t="s">
        <v>1108</v>
      </c>
      <c r="F54" s="267" t="n">
        <v>1335</v>
      </c>
      <c r="G54" s="268" t="n">
        <v>605</v>
      </c>
      <c r="H54" s="269" t="n">
        <v>650</v>
      </c>
      <c r="I54" s="270" t="n">
        <v>65</v>
      </c>
      <c r="J54" s="271" t="n">
        <v>10</v>
      </c>
      <c r="K54" s="272" t="s">
        <v>1074</v>
      </c>
      <c r="L54" s="273" t="s">
        <v>1072</v>
      </c>
      <c r="M54" s="274" t="s">
        <v>1053</v>
      </c>
      <c r="N54" s="275" t="s">
        <v>955</v>
      </c>
      <c r="O54" s="276" t="n">
        <v>0.66</v>
      </c>
    </row>
    <row r="55">
      <c r="A55" t="s">
        <v>382</v>
      </c>
      <c r="B55" t="s">
        <v>195</v>
      </c>
      <c r="C55" s="264" t="n">
        <v>1550</v>
      </c>
      <c r="D55" s="265" t="s">
        <v>1109</v>
      </c>
      <c r="E55" s="266" t="s">
        <v>1106</v>
      </c>
      <c r="F55" s="267" t="n">
        <v>1395</v>
      </c>
      <c r="G55" s="268" t="n">
        <v>560</v>
      </c>
      <c r="H55" s="269" t="n">
        <v>740</v>
      </c>
      <c r="I55" s="270" t="n">
        <v>15</v>
      </c>
      <c r="J55" s="271" t="n">
        <v>80</v>
      </c>
      <c r="K55" s="272" t="s">
        <v>1076</v>
      </c>
      <c r="L55" s="273" t="s">
        <v>1110</v>
      </c>
      <c r="M55" s="274" t="s">
        <v>955</v>
      </c>
      <c r="N55" s="275" t="s">
        <v>957</v>
      </c>
      <c r="O55" s="276" t="n">
        <v>0.71</v>
      </c>
    </row>
    <row r="56">
      <c r="A56" t="s">
        <v>382</v>
      </c>
      <c r="B56" t="s">
        <v>196</v>
      </c>
      <c r="C56" s="264" t="n">
        <v>1615</v>
      </c>
      <c r="D56" s="265" t="s">
        <v>1111</v>
      </c>
      <c r="E56" s="266" t="s">
        <v>1112</v>
      </c>
      <c r="F56" s="267" t="n">
        <v>1170</v>
      </c>
      <c r="G56" s="268" t="n">
        <v>505</v>
      </c>
      <c r="H56" s="269" t="n">
        <v>630</v>
      </c>
      <c r="I56" s="270" t="n">
        <v>10</v>
      </c>
      <c r="J56" s="271" t="n">
        <v>25</v>
      </c>
      <c r="K56" s="272" t="s">
        <v>1083</v>
      </c>
      <c r="L56" s="273" t="s">
        <v>1113</v>
      </c>
      <c r="M56" s="274" t="s">
        <v>955</v>
      </c>
      <c r="N56" s="275" t="s">
        <v>1078</v>
      </c>
      <c r="O56" s="276" t="n">
        <v>0.55</v>
      </c>
    </row>
    <row r="57">
      <c r="A57" t="s">
        <v>382</v>
      </c>
      <c r="B57" t="s">
        <v>197</v>
      </c>
      <c r="C57" s="264" t="n">
        <v>1805</v>
      </c>
      <c r="D57" s="265" t="s">
        <v>1114</v>
      </c>
      <c r="E57" s="266" t="s">
        <v>1115</v>
      </c>
      <c r="F57" s="267" t="n">
        <v>1585</v>
      </c>
      <c r="G57" s="268" t="n">
        <v>700</v>
      </c>
      <c r="H57" s="269" t="n">
        <v>840</v>
      </c>
      <c r="I57" s="270" t="n">
        <v>20</v>
      </c>
      <c r="J57" s="271" t="n">
        <v>25</v>
      </c>
      <c r="K57" s="272" t="s">
        <v>1081</v>
      </c>
      <c r="L57" s="273" t="s">
        <v>1110</v>
      </c>
      <c r="M57" s="274" t="s">
        <v>955</v>
      </c>
      <c r="N57" s="275" t="s">
        <v>1078</v>
      </c>
      <c r="O57" s="276" t="n">
        <v>0.48</v>
      </c>
    </row>
    <row r="58">
      <c r="A58" t="s">
        <v>382</v>
      </c>
      <c r="B58" t="s">
        <v>198</v>
      </c>
      <c r="C58" s="264" t="n">
        <v>1810</v>
      </c>
      <c r="D58" s="265" t="s">
        <v>1116</v>
      </c>
      <c r="E58" s="266" t="s">
        <v>1117</v>
      </c>
      <c r="F58" s="267" t="n">
        <v>1950</v>
      </c>
      <c r="G58" s="268" t="n">
        <v>850</v>
      </c>
      <c r="H58" s="269" t="n">
        <v>1055</v>
      </c>
      <c r="I58" s="270" t="n">
        <v>25</v>
      </c>
      <c r="J58" s="271" t="n">
        <v>20</v>
      </c>
      <c r="K58" s="272" t="s">
        <v>1081</v>
      </c>
      <c r="L58" s="273" t="s">
        <v>1113</v>
      </c>
      <c r="M58" s="274" t="s">
        <v>955</v>
      </c>
      <c r="N58" s="275" t="s">
        <v>955</v>
      </c>
      <c r="O58" s="276" t="n">
        <v>0.53</v>
      </c>
    </row>
    <row r="59">
      <c r="A59" t="s">
        <v>382</v>
      </c>
      <c r="B59" t="s">
        <v>199</v>
      </c>
      <c r="C59" s="264" t="n">
        <v>1790</v>
      </c>
      <c r="D59" s="265" t="s">
        <v>1118</v>
      </c>
      <c r="E59" s="266" t="s">
        <v>1119</v>
      </c>
      <c r="F59" s="267" t="n">
        <v>2425</v>
      </c>
      <c r="G59" s="268" t="n">
        <v>1070</v>
      </c>
      <c r="H59" s="269" t="n">
        <v>1270</v>
      </c>
      <c r="I59" s="270" t="n">
        <v>55</v>
      </c>
      <c r="J59" s="271" t="n">
        <v>20</v>
      </c>
      <c r="K59" s="272" t="s">
        <v>1081</v>
      </c>
      <c r="L59" s="273" t="s">
        <v>1080</v>
      </c>
      <c r="M59" s="274" t="s">
        <v>1078</v>
      </c>
      <c r="N59" s="275" t="s">
        <v>955</v>
      </c>
      <c r="O59" s="276" t="n">
        <v>0.61</v>
      </c>
    </row>
    <row r="60">
      <c r="A60" t="s">
        <v>382</v>
      </c>
      <c r="B60" t="s">
        <v>200</v>
      </c>
      <c r="C60" s="264" t="n">
        <v>1660</v>
      </c>
      <c r="D60" s="265" t="s">
        <v>1120</v>
      </c>
      <c r="E60" s="266" t="s">
        <v>1045</v>
      </c>
      <c r="F60" s="267" t="n">
        <v>2350</v>
      </c>
      <c r="G60" s="268" t="n">
        <v>655</v>
      </c>
      <c r="H60" s="269" t="n">
        <v>795</v>
      </c>
      <c r="I60" s="270" t="n">
        <v>45</v>
      </c>
      <c r="J60" s="271" t="n">
        <v>10</v>
      </c>
      <c r="K60" s="272" t="s">
        <v>1046</v>
      </c>
      <c r="L60" s="273" t="s">
        <v>1046</v>
      </c>
      <c r="M60" s="274" t="s">
        <v>1046</v>
      </c>
      <c r="N60" s="275" t="s">
        <v>1046</v>
      </c>
      <c r="O60" s="276" t="n">
        <v>0.82</v>
      </c>
    </row>
    <row r="61">
      <c r="A61" t="s">
        <v>383</v>
      </c>
      <c r="B61" t="s">
        <v>174</v>
      </c>
      <c r="C61" s="264" t="n">
        <v>2395</v>
      </c>
      <c r="D61" s="265" t="s">
        <v>1045</v>
      </c>
      <c r="E61" s="266" t="s">
        <v>1045</v>
      </c>
      <c r="F61" s="267" t="n">
        <v>1505</v>
      </c>
      <c r="G61" s="268" t="n">
        <v>500</v>
      </c>
      <c r="H61" s="269" t="n">
        <v>390</v>
      </c>
      <c r="I61" s="270" t="n">
        <v>140</v>
      </c>
      <c r="J61" s="271" t="n">
        <v>55</v>
      </c>
      <c r="K61" s="272" t="s">
        <v>1046</v>
      </c>
      <c r="L61" s="273" t="s">
        <v>1046</v>
      </c>
      <c r="M61" s="274" t="s">
        <v>1046</v>
      </c>
      <c r="N61" s="275" t="s">
        <v>1046</v>
      </c>
      <c r="O61" s="276" t="n">
        <v>0.68</v>
      </c>
    </row>
    <row r="62">
      <c r="A62" t="s">
        <v>383</v>
      </c>
      <c r="B62" t="s">
        <v>175</v>
      </c>
      <c r="C62" s="264" t="n">
        <v>0</v>
      </c>
      <c r="D62" s="265" t="s">
        <v>1045</v>
      </c>
      <c r="E62" s="266" t="s">
        <v>1045</v>
      </c>
      <c r="F62" s="267" t="n">
        <v>0</v>
      </c>
      <c r="G62" s="268" t="n">
        <v>0</v>
      </c>
      <c r="H62" s="269" t="n">
        <v>0</v>
      </c>
      <c r="I62" s="270" t="n">
        <v>0</v>
      </c>
      <c r="J62" s="271" t="n">
        <v>0</v>
      </c>
      <c r="K62" s="272" t="s">
        <v>442</v>
      </c>
      <c r="L62" s="273" t="s">
        <v>442</v>
      </c>
      <c r="M62" s="274" t="s">
        <v>442</v>
      </c>
      <c r="N62" s="275" t="s">
        <v>442</v>
      </c>
      <c r="O62" s="276" t="n">
        <v>0</v>
      </c>
    </row>
    <row r="63">
      <c r="A63" t="s">
        <v>383</v>
      </c>
      <c r="B63" t="s">
        <v>176</v>
      </c>
      <c r="C63" s="264" t="n">
        <v>0</v>
      </c>
      <c r="D63" s="265" t="s">
        <v>1045</v>
      </c>
      <c r="E63" s="266" t="s">
        <v>1045</v>
      </c>
      <c r="F63" s="267" t="n">
        <v>0</v>
      </c>
      <c r="G63" s="268" t="n">
        <v>0</v>
      </c>
      <c r="H63" s="269" t="n">
        <v>0</v>
      </c>
      <c r="I63" s="270" t="n">
        <v>0</v>
      </c>
      <c r="J63" s="271" t="n">
        <v>0</v>
      </c>
      <c r="K63" s="272" t="s">
        <v>442</v>
      </c>
      <c r="L63" s="273" t="s">
        <v>442</v>
      </c>
      <c r="M63" s="274" t="s">
        <v>442</v>
      </c>
      <c r="N63" s="275" t="s">
        <v>442</v>
      </c>
      <c r="O63" s="276" t="n">
        <v>0</v>
      </c>
    </row>
    <row r="64">
      <c r="A64" t="s">
        <v>383</v>
      </c>
      <c r="B64" t="s">
        <v>177</v>
      </c>
      <c r="C64" s="264" t="n">
        <v>0</v>
      </c>
      <c r="D64" s="265" t="s">
        <v>1045</v>
      </c>
      <c r="E64" s="266" t="s">
        <v>1045</v>
      </c>
      <c r="F64" s="267" t="n">
        <v>0</v>
      </c>
      <c r="G64" s="268" t="n">
        <v>0</v>
      </c>
      <c r="H64" s="269" t="n">
        <v>0</v>
      </c>
      <c r="I64" s="270" t="n">
        <v>0</v>
      </c>
      <c r="J64" s="271" t="n">
        <v>0</v>
      </c>
      <c r="K64" s="272" t="s">
        <v>442</v>
      </c>
      <c r="L64" s="273" t="s">
        <v>442</v>
      </c>
      <c r="M64" s="274" t="s">
        <v>442</v>
      </c>
      <c r="N64" s="275" t="s">
        <v>442</v>
      </c>
      <c r="O64" s="276" t="n">
        <v>0</v>
      </c>
    </row>
    <row r="65">
      <c r="A65" t="s">
        <v>383</v>
      </c>
      <c r="B65" t="s">
        <v>178</v>
      </c>
      <c r="C65" s="264" t="n">
        <v>0</v>
      </c>
      <c r="D65" s="265" t="s">
        <v>1045</v>
      </c>
      <c r="E65" s="266" t="s">
        <v>1045</v>
      </c>
      <c r="F65" s="267" t="n">
        <v>0</v>
      </c>
      <c r="G65" s="268" t="n">
        <v>0</v>
      </c>
      <c r="H65" s="269" t="n">
        <v>0</v>
      </c>
      <c r="I65" s="270" t="n">
        <v>0</v>
      </c>
      <c r="J65" s="271" t="n">
        <v>0</v>
      </c>
      <c r="K65" s="272" t="s">
        <v>442</v>
      </c>
      <c r="L65" s="273" t="s">
        <v>442</v>
      </c>
      <c r="M65" s="274" t="s">
        <v>442</v>
      </c>
      <c r="N65" s="275" t="s">
        <v>442</v>
      </c>
      <c r="O65" s="276" t="n">
        <v>0</v>
      </c>
    </row>
    <row r="66">
      <c r="A66" t="s">
        <v>383</v>
      </c>
      <c r="B66" t="s">
        <v>179</v>
      </c>
      <c r="C66" s="264" t="n">
        <v>0</v>
      </c>
      <c r="D66" s="265" t="s">
        <v>1045</v>
      </c>
      <c r="E66" s="266" t="s">
        <v>1045</v>
      </c>
      <c r="F66" s="267" t="n">
        <v>0</v>
      </c>
      <c r="G66" s="268" t="n">
        <v>0</v>
      </c>
      <c r="H66" s="269" t="n">
        <v>0</v>
      </c>
      <c r="I66" s="270" t="n">
        <v>0</v>
      </c>
      <c r="J66" s="271" t="n">
        <v>0</v>
      </c>
      <c r="K66" s="272" t="s">
        <v>442</v>
      </c>
      <c r="L66" s="273" t="s">
        <v>442</v>
      </c>
      <c r="M66" s="274" t="s">
        <v>442</v>
      </c>
      <c r="N66" s="275" t="s">
        <v>442</v>
      </c>
      <c r="O66" s="276" t="n">
        <v>0</v>
      </c>
    </row>
    <row r="67">
      <c r="A67" t="s">
        <v>383</v>
      </c>
      <c r="B67" t="s">
        <v>180</v>
      </c>
      <c r="C67" s="264" t="n">
        <v>0</v>
      </c>
      <c r="D67" s="265" t="s">
        <v>1045</v>
      </c>
      <c r="E67" s="266" t="s">
        <v>1045</v>
      </c>
      <c r="F67" s="267" t="n">
        <v>0</v>
      </c>
      <c r="G67" s="268" t="n">
        <v>0</v>
      </c>
      <c r="H67" s="269" t="n">
        <v>0</v>
      </c>
      <c r="I67" s="270" t="n">
        <v>0</v>
      </c>
      <c r="J67" s="271" t="n">
        <v>0</v>
      </c>
      <c r="K67" s="272" t="s">
        <v>442</v>
      </c>
      <c r="L67" s="273" t="s">
        <v>442</v>
      </c>
      <c r="M67" s="274" t="s">
        <v>442</v>
      </c>
      <c r="N67" s="275" t="s">
        <v>442</v>
      </c>
      <c r="O67" s="276" t="n">
        <v>0</v>
      </c>
    </row>
    <row r="68">
      <c r="A68" t="s">
        <v>383</v>
      </c>
      <c r="B68" t="s">
        <v>181</v>
      </c>
      <c r="C68" s="264" t="n">
        <v>0</v>
      </c>
      <c r="D68" s="265" t="s">
        <v>1045</v>
      </c>
      <c r="E68" s="266" t="s">
        <v>1045</v>
      </c>
      <c r="F68" s="267" t="n">
        <v>0</v>
      </c>
      <c r="G68" s="268" t="n">
        <v>0</v>
      </c>
      <c r="H68" s="269" t="n">
        <v>0</v>
      </c>
      <c r="I68" s="270" t="n">
        <v>0</v>
      </c>
      <c r="J68" s="271" t="n">
        <v>0</v>
      </c>
      <c r="K68" s="272" t="s">
        <v>442</v>
      </c>
      <c r="L68" s="273" t="s">
        <v>442</v>
      </c>
      <c r="M68" s="274" t="s">
        <v>442</v>
      </c>
      <c r="N68" s="275" t="s">
        <v>442</v>
      </c>
      <c r="O68" s="276" t="n">
        <v>0</v>
      </c>
    </row>
    <row r="69">
      <c r="A69" t="s">
        <v>383</v>
      </c>
      <c r="B69" t="s">
        <v>182</v>
      </c>
      <c r="C69" s="264" t="s">
        <v>216</v>
      </c>
      <c r="D69" s="265" t="s">
        <v>1045</v>
      </c>
      <c r="E69" s="266" t="s">
        <v>1045</v>
      </c>
      <c r="F69" s="267" t="s">
        <v>216</v>
      </c>
      <c r="G69" s="268" t="n">
        <v>0</v>
      </c>
      <c r="H69" s="269" t="s">
        <v>216</v>
      </c>
      <c r="I69" s="270" t="s">
        <v>216</v>
      </c>
      <c r="J69" s="271" t="n">
        <v>0</v>
      </c>
      <c r="K69" s="272" t="s">
        <v>442</v>
      </c>
      <c r="L69" s="273" t="s">
        <v>216</v>
      </c>
      <c r="M69" s="274" t="s">
        <v>216</v>
      </c>
      <c r="N69" s="275" t="s">
        <v>442</v>
      </c>
      <c r="O69" s="276" t="n">
        <v>0</v>
      </c>
    </row>
    <row r="70">
      <c r="A70" t="s">
        <v>383</v>
      </c>
      <c r="B70" t="s">
        <v>183</v>
      </c>
      <c r="C70" s="264" t="s">
        <v>216</v>
      </c>
      <c r="D70" s="265" t="s">
        <v>1045</v>
      </c>
      <c r="E70" s="266" t="s">
        <v>1045</v>
      </c>
      <c r="F70" s="267" t="n">
        <v>0</v>
      </c>
      <c r="G70" s="268" t="n">
        <v>0</v>
      </c>
      <c r="H70" s="269" t="n">
        <v>0</v>
      </c>
      <c r="I70" s="270" t="n">
        <v>0</v>
      </c>
      <c r="J70" s="271" t="n">
        <v>0</v>
      </c>
      <c r="K70" s="272" t="s">
        <v>442</v>
      </c>
      <c r="L70" s="273" t="s">
        <v>442</v>
      </c>
      <c r="M70" s="274" t="s">
        <v>442</v>
      </c>
      <c r="N70" s="275" t="s">
        <v>442</v>
      </c>
      <c r="O70" s="276" t="n">
        <v>0</v>
      </c>
    </row>
    <row r="71">
      <c r="A71" t="s">
        <v>383</v>
      </c>
      <c r="B71" t="s">
        <v>184</v>
      </c>
      <c r="C71" s="264" t="s">
        <v>216</v>
      </c>
      <c r="D71" s="265" t="s">
        <v>1045</v>
      </c>
      <c r="E71" s="266" t="s">
        <v>1045</v>
      </c>
      <c r="F71" s="267" t="s">
        <v>216</v>
      </c>
      <c r="G71" s="268" t="s">
        <v>216</v>
      </c>
      <c r="H71" s="269" t="n">
        <v>0</v>
      </c>
      <c r="I71" s="270" t="s">
        <v>216</v>
      </c>
      <c r="J71" s="271" t="n">
        <v>0</v>
      </c>
      <c r="K71" s="272" t="s">
        <v>216</v>
      </c>
      <c r="L71" s="273" t="s">
        <v>442</v>
      </c>
      <c r="M71" s="274" t="s">
        <v>216</v>
      </c>
      <c r="N71" s="275" t="s">
        <v>442</v>
      </c>
      <c r="O71" s="276" t="n">
        <v>0</v>
      </c>
    </row>
    <row r="72">
      <c r="A72" t="s">
        <v>383</v>
      </c>
      <c r="B72" t="s">
        <v>185</v>
      </c>
      <c r="C72" s="264" t="n">
        <v>10</v>
      </c>
      <c r="D72" s="265" t="s">
        <v>1045</v>
      </c>
      <c r="E72" s="266" t="s">
        <v>1045</v>
      </c>
      <c r="F72" s="267" t="s">
        <v>216</v>
      </c>
      <c r="G72" s="268" t="s">
        <v>216</v>
      </c>
      <c r="H72" s="269" t="n">
        <v>0</v>
      </c>
      <c r="I72" s="270" t="s">
        <v>216</v>
      </c>
      <c r="J72" s="271" t="n">
        <v>0</v>
      </c>
      <c r="K72" s="272" t="s">
        <v>216</v>
      </c>
      <c r="L72" s="273" t="s">
        <v>1082</v>
      </c>
      <c r="M72" s="274" t="s">
        <v>216</v>
      </c>
      <c r="N72" s="275" t="s">
        <v>442</v>
      </c>
      <c r="O72" s="276" t="n">
        <v>1</v>
      </c>
    </row>
    <row r="73">
      <c r="A73" t="s">
        <v>383</v>
      </c>
      <c r="B73" t="s">
        <v>186</v>
      </c>
      <c r="C73" s="264" t="n">
        <v>10</v>
      </c>
      <c r="D73" s="265" t="s">
        <v>1045</v>
      </c>
      <c r="E73" s="266" t="s">
        <v>1045</v>
      </c>
      <c r="F73" s="267" t="n">
        <v>5</v>
      </c>
      <c r="G73" s="268" t="n">
        <v>0</v>
      </c>
      <c r="H73" s="269" t="s">
        <v>216</v>
      </c>
      <c r="I73" s="270" t="s">
        <v>216</v>
      </c>
      <c r="J73" s="271" t="n">
        <v>0</v>
      </c>
      <c r="K73" s="272" t="s">
        <v>442</v>
      </c>
      <c r="L73" s="273" t="s">
        <v>216</v>
      </c>
      <c r="M73" s="274" t="s">
        <v>216</v>
      </c>
      <c r="N73" s="275" t="s">
        <v>442</v>
      </c>
      <c r="O73" s="276" t="n">
        <v>1</v>
      </c>
    </row>
    <row r="74">
      <c r="A74" t="s">
        <v>383</v>
      </c>
      <c r="B74" t="s">
        <v>187</v>
      </c>
      <c r="C74" s="264" t="n">
        <v>15</v>
      </c>
      <c r="D74" s="265" t="s">
        <v>1045</v>
      </c>
      <c r="E74" s="266" t="s">
        <v>1045</v>
      </c>
      <c r="F74" s="267" t="n">
        <v>20</v>
      </c>
      <c r="G74" s="268" t="n">
        <v>0</v>
      </c>
      <c r="H74" s="269" t="n">
        <v>10</v>
      </c>
      <c r="I74" s="270" t="n">
        <v>10</v>
      </c>
      <c r="J74" s="271" t="n">
        <v>0</v>
      </c>
      <c r="K74" s="272" t="s">
        <v>442</v>
      </c>
      <c r="L74" s="273" t="s">
        <v>1076</v>
      </c>
      <c r="M74" s="274" t="s">
        <v>1058</v>
      </c>
      <c r="N74" s="275" t="s">
        <v>442</v>
      </c>
      <c r="O74" s="276" t="n">
        <v>1</v>
      </c>
    </row>
    <row r="75">
      <c r="A75" t="s">
        <v>383</v>
      </c>
      <c r="B75" t="s">
        <v>188</v>
      </c>
      <c r="C75" s="264" t="n">
        <v>25</v>
      </c>
      <c r="D75" s="265" t="s">
        <v>1045</v>
      </c>
      <c r="E75" s="266" t="s">
        <v>1045</v>
      </c>
      <c r="F75" s="267" t="n">
        <v>10</v>
      </c>
      <c r="G75" s="268" t="s">
        <v>216</v>
      </c>
      <c r="H75" s="269" t="n">
        <v>5</v>
      </c>
      <c r="I75" s="270" t="s">
        <v>216</v>
      </c>
      <c r="J75" s="271" t="n">
        <v>0</v>
      </c>
      <c r="K75" s="272" t="s">
        <v>216</v>
      </c>
      <c r="L75" s="273" t="s">
        <v>1064</v>
      </c>
      <c r="M75" s="274" t="s">
        <v>216</v>
      </c>
      <c r="N75" s="275" t="s">
        <v>442</v>
      </c>
      <c r="O75" s="276" t="n">
        <v>1</v>
      </c>
    </row>
    <row r="76">
      <c r="A76" t="s">
        <v>383</v>
      </c>
      <c r="B76" t="s">
        <v>189</v>
      </c>
      <c r="C76" s="264" t="n">
        <v>30</v>
      </c>
      <c r="D76" s="265" t="s">
        <v>1045</v>
      </c>
      <c r="E76" s="266" t="s">
        <v>1045</v>
      </c>
      <c r="F76" s="267" t="n">
        <v>15</v>
      </c>
      <c r="G76" s="268" t="n">
        <v>5</v>
      </c>
      <c r="H76" s="269" t="n">
        <v>5</v>
      </c>
      <c r="I76" s="270" t="n">
        <v>5</v>
      </c>
      <c r="J76" s="271" t="n">
        <v>0</v>
      </c>
      <c r="K76" s="272" t="s">
        <v>1060</v>
      </c>
      <c r="L76" s="273" t="s">
        <v>1060</v>
      </c>
      <c r="M76" s="274" t="s">
        <v>1083</v>
      </c>
      <c r="N76" s="275" t="s">
        <v>442</v>
      </c>
      <c r="O76" s="276" t="n">
        <v>1</v>
      </c>
    </row>
    <row r="77">
      <c r="A77" t="s">
        <v>383</v>
      </c>
      <c r="B77" t="s">
        <v>190</v>
      </c>
      <c r="C77" s="264" t="n">
        <v>35</v>
      </c>
      <c r="D77" s="265" t="s">
        <v>1045</v>
      </c>
      <c r="E77" s="266" t="s">
        <v>1045</v>
      </c>
      <c r="F77" s="267" t="n">
        <v>30</v>
      </c>
      <c r="G77" s="268" t="n">
        <v>5</v>
      </c>
      <c r="H77" s="269" t="n">
        <v>15</v>
      </c>
      <c r="I77" s="270" t="n">
        <v>10</v>
      </c>
      <c r="J77" s="271" t="n">
        <v>0</v>
      </c>
      <c r="K77" s="272" t="s">
        <v>1121</v>
      </c>
      <c r="L77" s="273" t="s">
        <v>1122</v>
      </c>
      <c r="M77" s="274" t="s">
        <v>965</v>
      </c>
      <c r="N77" s="275" t="s">
        <v>442</v>
      </c>
      <c r="O77" s="276" t="n">
        <v>0.81</v>
      </c>
    </row>
    <row r="78">
      <c r="A78" t="s">
        <v>383</v>
      </c>
      <c r="B78" t="s">
        <v>191</v>
      </c>
      <c r="C78" s="264" t="n">
        <v>35</v>
      </c>
      <c r="D78" s="265" t="s">
        <v>1045</v>
      </c>
      <c r="E78" s="266" t="s">
        <v>1045</v>
      </c>
      <c r="F78" s="267" t="n">
        <v>30</v>
      </c>
      <c r="G78" s="268" t="n">
        <v>10</v>
      </c>
      <c r="H78" s="269" t="n">
        <v>5</v>
      </c>
      <c r="I78" s="270" t="n">
        <v>15</v>
      </c>
      <c r="J78" s="271" t="n">
        <v>0</v>
      </c>
      <c r="K78" s="272" t="s">
        <v>1104</v>
      </c>
      <c r="L78" s="273" t="s">
        <v>963</v>
      </c>
      <c r="M78" s="274" t="s">
        <v>1079</v>
      </c>
      <c r="N78" s="275" t="s">
        <v>442</v>
      </c>
      <c r="O78" s="276" t="n">
        <v>1</v>
      </c>
    </row>
    <row r="79">
      <c r="A79" t="s">
        <v>383</v>
      </c>
      <c r="B79" t="s">
        <v>192</v>
      </c>
      <c r="C79" s="264" t="n">
        <v>90</v>
      </c>
      <c r="D79" s="265" t="s">
        <v>1045</v>
      </c>
      <c r="E79" s="266" t="s">
        <v>1045</v>
      </c>
      <c r="F79" s="267" t="n">
        <v>30</v>
      </c>
      <c r="G79" s="268" t="n">
        <v>5</v>
      </c>
      <c r="H79" s="269" t="n">
        <v>20</v>
      </c>
      <c r="I79" s="270" t="n">
        <v>10</v>
      </c>
      <c r="J79" s="271" t="n">
        <v>0</v>
      </c>
      <c r="K79" s="272" t="s">
        <v>963</v>
      </c>
      <c r="L79" s="273" t="s">
        <v>1064</v>
      </c>
      <c r="M79" s="274" t="s">
        <v>1123</v>
      </c>
      <c r="N79" s="275" t="s">
        <v>442</v>
      </c>
      <c r="O79" s="276" t="n">
        <v>0.88</v>
      </c>
    </row>
    <row r="80">
      <c r="A80" t="s">
        <v>383</v>
      </c>
      <c r="B80" t="s">
        <v>193</v>
      </c>
      <c r="C80" s="264" t="n">
        <v>95</v>
      </c>
      <c r="D80" s="265" t="s">
        <v>1045</v>
      </c>
      <c r="E80" s="266" t="s">
        <v>1045</v>
      </c>
      <c r="F80" s="267" t="n">
        <v>45</v>
      </c>
      <c r="G80" s="268" t="n">
        <v>15</v>
      </c>
      <c r="H80" s="269" t="n">
        <v>15</v>
      </c>
      <c r="I80" s="270" t="n">
        <v>15</v>
      </c>
      <c r="J80" s="271" t="n">
        <v>5</v>
      </c>
      <c r="K80" s="272" t="s">
        <v>1124</v>
      </c>
      <c r="L80" s="273" t="s">
        <v>965</v>
      </c>
      <c r="M80" s="274" t="s">
        <v>1057</v>
      </c>
      <c r="N80" s="275" t="s">
        <v>1125</v>
      </c>
      <c r="O80" s="276" t="n">
        <v>0.74</v>
      </c>
    </row>
    <row r="81">
      <c r="A81" t="s">
        <v>383</v>
      </c>
      <c r="B81" t="s">
        <v>194</v>
      </c>
      <c r="C81" s="264" t="n">
        <v>105</v>
      </c>
      <c r="D81" s="265" t="s">
        <v>1045</v>
      </c>
      <c r="E81" s="266" t="s">
        <v>1045</v>
      </c>
      <c r="F81" s="267" t="n">
        <v>75</v>
      </c>
      <c r="G81" s="268" t="n">
        <v>30</v>
      </c>
      <c r="H81" s="269" t="n">
        <v>20</v>
      </c>
      <c r="I81" s="270" t="n">
        <v>20</v>
      </c>
      <c r="J81" s="271" t="n">
        <v>0</v>
      </c>
      <c r="K81" s="272" t="s">
        <v>1046</v>
      </c>
      <c r="L81" s="273" t="s">
        <v>1046</v>
      </c>
      <c r="M81" s="274" t="s">
        <v>1046</v>
      </c>
      <c r="N81" s="275" t="s">
        <v>1046</v>
      </c>
      <c r="O81" s="276" t="n">
        <v>0.64</v>
      </c>
    </row>
    <row r="82">
      <c r="A82" t="s">
        <v>383</v>
      </c>
      <c r="B82" t="s">
        <v>195</v>
      </c>
      <c r="C82" s="264" t="n">
        <v>170</v>
      </c>
      <c r="D82" s="265" t="s">
        <v>1045</v>
      </c>
      <c r="E82" s="266" t="s">
        <v>1045</v>
      </c>
      <c r="F82" s="267" t="n">
        <v>70</v>
      </c>
      <c r="G82" s="268" t="n">
        <v>20</v>
      </c>
      <c r="H82" s="269" t="n">
        <v>10</v>
      </c>
      <c r="I82" s="270" t="n">
        <v>5</v>
      </c>
      <c r="J82" s="271" t="n">
        <v>10</v>
      </c>
      <c r="K82" s="272" t="s">
        <v>1046</v>
      </c>
      <c r="L82" s="273" t="s">
        <v>1046</v>
      </c>
      <c r="M82" s="274" t="s">
        <v>1046</v>
      </c>
      <c r="N82" s="275" t="s">
        <v>1046</v>
      </c>
      <c r="O82" s="276" t="n">
        <v>0.78</v>
      </c>
    </row>
    <row r="83">
      <c r="A83" t="s">
        <v>383</v>
      </c>
      <c r="B83" t="s">
        <v>196</v>
      </c>
      <c r="C83" s="264" t="n">
        <v>175</v>
      </c>
      <c r="D83" s="265" t="s">
        <v>1045</v>
      </c>
      <c r="E83" s="266" t="s">
        <v>1045</v>
      </c>
      <c r="F83" s="267" t="n">
        <v>60</v>
      </c>
      <c r="G83" s="268" t="n">
        <v>20</v>
      </c>
      <c r="H83" s="269" t="n">
        <v>10</v>
      </c>
      <c r="I83" s="270" t="n">
        <v>5</v>
      </c>
      <c r="J83" s="271" t="n">
        <v>5</v>
      </c>
      <c r="K83" s="272" t="s">
        <v>1046</v>
      </c>
      <c r="L83" s="273" t="s">
        <v>1046</v>
      </c>
      <c r="M83" s="274" t="s">
        <v>1046</v>
      </c>
      <c r="N83" s="275" t="s">
        <v>1046</v>
      </c>
      <c r="O83" s="276" t="n">
        <v>0.5</v>
      </c>
    </row>
    <row r="84">
      <c r="A84" t="s">
        <v>383</v>
      </c>
      <c r="B84" t="s">
        <v>197</v>
      </c>
      <c r="C84" s="264" t="n">
        <v>240</v>
      </c>
      <c r="D84" s="265" t="s">
        <v>1045</v>
      </c>
      <c r="E84" s="266" t="s">
        <v>1045</v>
      </c>
      <c r="F84" s="267" t="n">
        <v>125</v>
      </c>
      <c r="G84" s="268" t="n">
        <v>55</v>
      </c>
      <c r="H84" s="269" t="n">
        <v>20</v>
      </c>
      <c r="I84" s="270" t="s">
        <v>216</v>
      </c>
      <c r="J84" s="271" t="s">
        <v>216</v>
      </c>
      <c r="K84" s="272" t="s">
        <v>1046</v>
      </c>
      <c r="L84" s="273" t="s">
        <v>1046</v>
      </c>
      <c r="M84" s="274" t="s">
        <v>1046</v>
      </c>
      <c r="N84" s="275" t="s">
        <v>1046</v>
      </c>
      <c r="O84" s="276" t="n">
        <v>0.54</v>
      </c>
    </row>
    <row r="85">
      <c r="A85" t="s">
        <v>383</v>
      </c>
      <c r="B85" t="s">
        <v>198</v>
      </c>
      <c r="C85" s="264" t="n">
        <v>315</v>
      </c>
      <c r="D85" s="265" t="s">
        <v>1045</v>
      </c>
      <c r="E85" s="266" t="s">
        <v>1045</v>
      </c>
      <c r="F85" s="267" t="n">
        <v>220</v>
      </c>
      <c r="G85" s="268" t="n">
        <v>85</v>
      </c>
      <c r="H85" s="269" t="n">
        <v>50</v>
      </c>
      <c r="I85" s="270" t="n">
        <v>10</v>
      </c>
      <c r="J85" s="271" t="n">
        <v>10</v>
      </c>
      <c r="K85" s="272" t="s">
        <v>1046</v>
      </c>
      <c r="L85" s="273" t="s">
        <v>1046</v>
      </c>
      <c r="M85" s="274" t="s">
        <v>1046</v>
      </c>
      <c r="N85" s="275" t="s">
        <v>1046</v>
      </c>
      <c r="O85" s="276" t="n">
        <v>0.52</v>
      </c>
    </row>
    <row r="86">
      <c r="A86" t="s">
        <v>383</v>
      </c>
      <c r="B86" t="s">
        <v>199</v>
      </c>
      <c r="C86" s="264" t="n">
        <v>390</v>
      </c>
      <c r="D86" s="265" t="s">
        <v>1045</v>
      </c>
      <c r="E86" s="266" t="s">
        <v>1045</v>
      </c>
      <c r="F86" s="267" t="n">
        <v>315</v>
      </c>
      <c r="G86" s="268" t="n">
        <v>125</v>
      </c>
      <c r="H86" s="269" t="n">
        <v>80</v>
      </c>
      <c r="I86" s="270" t="n">
        <v>15</v>
      </c>
      <c r="J86" s="271" t="n">
        <v>5</v>
      </c>
      <c r="K86" s="272" t="s">
        <v>1046</v>
      </c>
      <c r="L86" s="273" t="s">
        <v>1046</v>
      </c>
      <c r="M86" s="274" t="s">
        <v>1046</v>
      </c>
      <c r="N86" s="275" t="s">
        <v>1046</v>
      </c>
      <c r="O86" s="276" t="n">
        <v>0.57</v>
      </c>
    </row>
    <row r="87">
      <c r="A87" t="s">
        <v>383</v>
      </c>
      <c r="B87" t="s">
        <v>200</v>
      </c>
      <c r="C87" s="264" t="n">
        <v>640</v>
      </c>
      <c r="D87" s="265" t="s">
        <v>1045</v>
      </c>
      <c r="E87" s="266" t="s">
        <v>1045</v>
      </c>
      <c r="F87" s="267" t="n">
        <v>445</v>
      </c>
      <c r="G87" s="268" t="n">
        <v>115</v>
      </c>
      <c r="H87" s="269" t="n">
        <v>125</v>
      </c>
      <c r="I87" s="270" t="n">
        <v>5</v>
      </c>
      <c r="J87" s="271" t="n">
        <v>20</v>
      </c>
      <c r="K87" s="272" t="s">
        <v>1046</v>
      </c>
      <c r="L87" s="273" t="s">
        <v>1046</v>
      </c>
      <c r="M87" s="274" t="s">
        <v>1046</v>
      </c>
      <c r="N87" s="275" t="s">
        <v>1046</v>
      </c>
      <c r="O87" s="276" t="n">
        <v>0.82</v>
      </c>
    </row>
    <row r="88">
      <c r="A88" t="s">
        <v>381</v>
      </c>
      <c r="B88" t="s">
        <v>201</v>
      </c>
      <c r="C88" s="264" t="n">
        <v>0</v>
      </c>
      <c r="D88" s="265" t="s">
        <v>1045</v>
      </c>
      <c r="E88" s="266" t="s">
        <v>1045</v>
      </c>
      <c r="F88" s="267" t="n">
        <v>0</v>
      </c>
      <c r="G88" s="268" t="n">
        <v>0</v>
      </c>
      <c r="H88" s="269" t="n">
        <v>0</v>
      </c>
      <c r="I88" s="270" t="n">
        <v>0</v>
      </c>
      <c r="J88" s="271" t="n">
        <v>0</v>
      </c>
      <c r="K88" s="272" t="s">
        <v>442</v>
      </c>
      <c r="L88" s="273" t="s">
        <v>442</v>
      </c>
      <c r="M88" s="274" t="s">
        <v>442</v>
      </c>
      <c r="N88" s="275" t="s">
        <v>442</v>
      </c>
      <c r="O88" s="276" t="n">
        <v>0</v>
      </c>
    </row>
    <row r="89">
      <c r="A89" t="s">
        <v>381</v>
      </c>
      <c r="B89" t="s">
        <v>202</v>
      </c>
      <c r="C89" s="264" t="n">
        <v>1970</v>
      </c>
      <c r="D89" s="265" t="s">
        <v>1045</v>
      </c>
      <c r="E89" s="266" t="s">
        <v>1045</v>
      </c>
      <c r="F89" s="267" t="n">
        <v>1060</v>
      </c>
      <c r="G89" s="268" t="n">
        <v>335</v>
      </c>
      <c r="H89" s="269" t="n">
        <v>655</v>
      </c>
      <c r="I89" s="270" t="n">
        <v>70</v>
      </c>
      <c r="J89" s="271" t="n">
        <v>0</v>
      </c>
      <c r="K89" s="272" t="s">
        <v>1057</v>
      </c>
      <c r="L89" s="273" t="s">
        <v>1055</v>
      </c>
      <c r="M89" s="274" t="s">
        <v>1056</v>
      </c>
      <c r="N89" s="275" t="s">
        <v>442</v>
      </c>
      <c r="O89" s="276" t="n">
        <v>0.99</v>
      </c>
    </row>
    <row r="90">
      <c r="A90" t="s">
        <v>381</v>
      </c>
      <c r="B90" t="s">
        <v>203</v>
      </c>
      <c r="C90" s="264" t="n">
        <v>18805</v>
      </c>
      <c r="D90" s="265" t="s">
        <v>1045</v>
      </c>
      <c r="E90" s="266" t="s">
        <v>1045</v>
      </c>
      <c r="F90" s="267" t="n">
        <v>15810</v>
      </c>
      <c r="G90" s="268" t="n">
        <v>6535</v>
      </c>
      <c r="H90" s="269" t="n">
        <v>8170</v>
      </c>
      <c r="I90" s="270" t="n">
        <v>590</v>
      </c>
      <c r="J90" s="271" t="n">
        <v>260</v>
      </c>
      <c r="K90" s="272" t="s">
        <v>1071</v>
      </c>
      <c r="L90" s="273" t="s">
        <v>1080</v>
      </c>
      <c r="M90" s="274" t="s">
        <v>1073</v>
      </c>
      <c r="N90" s="275" t="s">
        <v>1078</v>
      </c>
      <c r="O90" s="276" t="n">
        <v>0.69</v>
      </c>
    </row>
    <row r="91">
      <c r="A91" t="s">
        <v>381</v>
      </c>
      <c r="B91" t="s">
        <v>204</v>
      </c>
      <c r="C91" s="264" t="n">
        <v>2300</v>
      </c>
      <c r="D91" s="265" t="s">
        <v>1045</v>
      </c>
      <c r="E91" s="266" t="s">
        <v>1045</v>
      </c>
      <c r="F91" s="267" t="n">
        <v>2795</v>
      </c>
      <c r="G91" s="268" t="n">
        <v>770</v>
      </c>
      <c r="H91" s="269" t="n">
        <v>920</v>
      </c>
      <c r="I91" s="270" t="n">
        <v>50</v>
      </c>
      <c r="J91" s="271" t="n">
        <v>30</v>
      </c>
      <c r="K91" s="272" t="s">
        <v>1046</v>
      </c>
      <c r="L91" s="273" t="s">
        <v>1046</v>
      </c>
      <c r="M91" s="274" t="s">
        <v>1046</v>
      </c>
      <c r="N91" s="275" t="s">
        <v>1046</v>
      </c>
      <c r="O91" s="276" t="n">
        <v>0.82</v>
      </c>
    </row>
    <row r="92">
      <c r="A92" t="s">
        <v>382</v>
      </c>
      <c r="B92" t="s">
        <v>201</v>
      </c>
      <c r="C92" s="264" t="n">
        <v>0</v>
      </c>
      <c r="D92" s="265" t="s">
        <v>442</v>
      </c>
      <c r="E92" s="266" t="s">
        <v>442</v>
      </c>
      <c r="F92" s="267" t="n">
        <v>0</v>
      </c>
      <c r="G92" s="268" t="n">
        <v>0</v>
      </c>
      <c r="H92" s="269" t="n">
        <v>0</v>
      </c>
      <c r="I92" s="270" t="n">
        <v>0</v>
      </c>
      <c r="J92" s="271" t="n">
        <v>0</v>
      </c>
      <c r="K92" s="272" t="s">
        <v>442</v>
      </c>
      <c r="L92" s="273" t="s">
        <v>442</v>
      </c>
      <c r="M92" s="274" t="s">
        <v>442</v>
      </c>
      <c r="N92" s="275" t="s">
        <v>442</v>
      </c>
      <c r="O92" s="276" t="n">
        <v>0</v>
      </c>
    </row>
    <row r="93">
      <c r="A93" t="s">
        <v>382</v>
      </c>
      <c r="B93" t="s">
        <v>202</v>
      </c>
      <c r="C93" s="264" t="n">
        <v>1930</v>
      </c>
      <c r="D93" s="265" t="s">
        <v>1126</v>
      </c>
      <c r="E93" s="266" t="s">
        <v>1127</v>
      </c>
      <c r="F93" s="267" t="n">
        <v>1030</v>
      </c>
      <c r="G93" s="268" t="n">
        <v>335</v>
      </c>
      <c r="H93" s="269" t="n">
        <v>645</v>
      </c>
      <c r="I93" s="270" t="n">
        <v>55</v>
      </c>
      <c r="J93" s="271" t="n">
        <v>0</v>
      </c>
      <c r="K93" s="272" t="s">
        <v>1057</v>
      </c>
      <c r="L93" s="273" t="s">
        <v>1055</v>
      </c>
      <c r="M93" s="274" t="s">
        <v>1053</v>
      </c>
      <c r="N93" s="275" t="s">
        <v>442</v>
      </c>
      <c r="O93" s="276" t="n">
        <v>0.99</v>
      </c>
    </row>
    <row r="94">
      <c r="A94" t="s">
        <v>382</v>
      </c>
      <c r="B94" t="s">
        <v>203</v>
      </c>
      <c r="C94" s="264" t="n">
        <v>17095</v>
      </c>
      <c r="D94" s="265" t="s">
        <v>1128</v>
      </c>
      <c r="E94" s="266" t="s">
        <v>1129</v>
      </c>
      <c r="F94" s="267" t="n">
        <v>14775</v>
      </c>
      <c r="G94" s="268" t="n">
        <v>6155</v>
      </c>
      <c r="H94" s="269" t="n">
        <v>7915</v>
      </c>
      <c r="I94" s="270" t="n">
        <v>470</v>
      </c>
      <c r="J94" s="271" t="n">
        <v>225</v>
      </c>
      <c r="K94" s="272" t="s">
        <v>1079</v>
      </c>
      <c r="L94" s="273" t="s">
        <v>1113</v>
      </c>
      <c r="M94" s="274" t="s">
        <v>1062</v>
      </c>
      <c r="N94" s="275" t="s">
        <v>1078</v>
      </c>
      <c r="O94" s="276" t="n">
        <v>0.69</v>
      </c>
    </row>
    <row r="95">
      <c r="A95" t="s">
        <v>382</v>
      </c>
      <c r="B95" t="s">
        <v>204</v>
      </c>
      <c r="C95" s="264" t="n">
        <v>1660</v>
      </c>
      <c r="D95" s="265" t="s">
        <v>1120</v>
      </c>
      <c r="E95" s="266" t="s">
        <v>1046</v>
      </c>
      <c r="F95" s="267" t="n">
        <v>2350</v>
      </c>
      <c r="G95" s="268" t="n">
        <v>655</v>
      </c>
      <c r="H95" s="269" t="n">
        <v>795</v>
      </c>
      <c r="I95" s="270" t="n">
        <v>45</v>
      </c>
      <c r="J95" s="271" t="n">
        <v>10</v>
      </c>
      <c r="K95" s="272" t="s">
        <v>1046</v>
      </c>
      <c r="L95" s="273" t="s">
        <v>1046</v>
      </c>
      <c r="M95" s="274" t="s">
        <v>1046</v>
      </c>
      <c r="N95" s="275" t="s">
        <v>1046</v>
      </c>
      <c r="O95" s="276" t="n">
        <v>0.82</v>
      </c>
    </row>
    <row r="96">
      <c r="A96" t="s">
        <v>383</v>
      </c>
      <c r="B96" t="s">
        <v>201</v>
      </c>
      <c r="C96" s="264" t="n">
        <v>0</v>
      </c>
      <c r="D96" s="265" t="s">
        <v>1045</v>
      </c>
      <c r="E96" s="266" t="s">
        <v>1045</v>
      </c>
      <c r="F96" s="267" t="n">
        <v>0</v>
      </c>
      <c r="G96" s="268" t="n">
        <v>0</v>
      </c>
      <c r="H96" s="269" t="n">
        <v>0</v>
      </c>
      <c r="I96" s="270" t="n">
        <v>0</v>
      </c>
      <c r="J96" s="271" t="n">
        <v>0</v>
      </c>
      <c r="K96" s="272" t="s">
        <v>442</v>
      </c>
      <c r="L96" s="273" t="s">
        <v>442</v>
      </c>
      <c r="M96" s="274" t="s">
        <v>442</v>
      </c>
      <c r="N96" s="275" t="s">
        <v>442</v>
      </c>
      <c r="O96" s="276" t="n">
        <v>0</v>
      </c>
    </row>
    <row r="97">
      <c r="A97" t="s">
        <v>383</v>
      </c>
      <c r="B97" t="s">
        <v>202</v>
      </c>
      <c r="C97" s="264" t="n">
        <v>45</v>
      </c>
      <c r="D97" s="265" t="s">
        <v>1045</v>
      </c>
      <c r="E97" s="266" t="s">
        <v>1045</v>
      </c>
      <c r="F97" s="267" t="n">
        <v>30</v>
      </c>
      <c r="G97" s="268" t="s">
        <v>216</v>
      </c>
      <c r="H97" s="269" t="s">
        <v>216</v>
      </c>
      <c r="I97" s="270" t="n">
        <v>15</v>
      </c>
      <c r="J97" s="271" t="n">
        <v>0</v>
      </c>
      <c r="K97" s="272" t="s">
        <v>216</v>
      </c>
      <c r="L97" s="273" t="s">
        <v>216</v>
      </c>
      <c r="M97" s="274" t="s">
        <v>1095</v>
      </c>
      <c r="N97" s="275" t="s">
        <v>442</v>
      </c>
      <c r="O97" s="276" t="n">
        <v>1</v>
      </c>
    </row>
    <row r="98">
      <c r="A98" t="s">
        <v>383</v>
      </c>
      <c r="B98" t="s">
        <v>203</v>
      </c>
      <c r="C98" s="264" t="n">
        <v>1710</v>
      </c>
      <c r="D98" s="265" t="s">
        <v>1045</v>
      </c>
      <c r="E98" s="266" t="s">
        <v>1045</v>
      </c>
      <c r="F98" s="267" t="n">
        <v>1035</v>
      </c>
      <c r="G98" s="268" t="n">
        <v>380</v>
      </c>
      <c r="H98" s="269" t="n">
        <v>260</v>
      </c>
      <c r="I98" s="270" t="n">
        <v>120</v>
      </c>
      <c r="J98" s="271" t="n">
        <v>35</v>
      </c>
      <c r="K98" s="272" t="s">
        <v>1046</v>
      </c>
      <c r="L98" s="273" t="s">
        <v>1046</v>
      </c>
      <c r="M98" s="274" t="s">
        <v>1046</v>
      </c>
      <c r="N98" s="275" t="s">
        <v>1046</v>
      </c>
      <c r="O98" s="276" t="n">
        <v>0.61</v>
      </c>
    </row>
    <row r="99">
      <c r="A99" t="s">
        <v>383</v>
      </c>
      <c r="B99" t="s">
        <v>204</v>
      </c>
      <c r="C99" s="264" t="n">
        <v>640</v>
      </c>
      <c r="D99" s="265" t="s">
        <v>1045</v>
      </c>
      <c r="E99" s="266" t="s">
        <v>1045</v>
      </c>
      <c r="F99" s="267" t="n">
        <v>445</v>
      </c>
      <c r="G99" s="268" t="n">
        <v>115</v>
      </c>
      <c r="H99" s="269" t="n">
        <v>125</v>
      </c>
      <c r="I99" s="270" t="n">
        <v>5</v>
      </c>
      <c r="J99" s="271" t="n">
        <v>20</v>
      </c>
      <c r="K99" s="272" t="s">
        <v>1046</v>
      </c>
      <c r="L99" s="273" t="s">
        <v>1046</v>
      </c>
      <c r="M99" s="274" t="s">
        <v>1046</v>
      </c>
      <c r="N99" s="275" t="s">
        <v>1046</v>
      </c>
      <c r="O99" s="276" t="n">
        <v>0.82</v>
      </c>
    </row>
    <row r="100">
      <c r="A100" s="4" t="s">
        <v>35</v>
      </c>
      <c r="B100" t="s">
        <v>36</v>
      </c>
    </row>
    <row r="101">
      <c r="A101" s="4" t="s">
        <v>53</v>
      </c>
      <c r="B101" t="s">
        <v>54</v>
      </c>
    </row>
    <row r="102">
      <c r="A102" s="4" t="s">
        <v>97</v>
      </c>
      <c r="B102" t="s">
        <v>98</v>
      </c>
    </row>
    <row r="103">
      <c r="A103" s="4" t="s">
        <v>99</v>
      </c>
      <c r="B103" t="s">
        <v>100</v>
      </c>
    </row>
    <row r="104">
      <c r="A104" s="4" t="s">
        <v>101</v>
      </c>
      <c r="B104" t="s">
        <v>102</v>
      </c>
    </row>
    <row r="105">
      <c r="A105" t="s">
        <v>103</v>
      </c>
      <c r="B105" t="s">
        <v>104</v>
      </c>
    </row>
    <row r="106">
      <c r="A106" t="s">
        <v>105</v>
      </c>
      <c r="B106" t="s">
        <v>106</v>
      </c>
    </row>
    <row r="107">
      <c r="A107" t="s">
        <v>153</v>
      </c>
      <c r="B107" t="s">
        <v>154</v>
      </c>
    </row>
    <row r="108">
      <c r="A108" t="s">
        <v>1130</v>
      </c>
      <c r="B108"/>
    </row>
  </sheetData>
  <pageMargins left="0.7" right="0.7" top="0.75" bottom="0.75" header="0.3" footer="0.3"/>
  <pageSetup paperSize="9" orientation="portrait" horizontalDpi="300" verticalDpi="300" r:id="rId2"/>
  <tableParts count="1">
    <tablePart r:id="rId33"/>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s>
  <sheetData>
    <row r="1">
      <c r="A1" s="1" t="s">
        <v>1131</v>
      </c>
    </row>
    <row r="2">
      <c r="A2" t="s">
        <v>158</v>
      </c>
    </row>
    <row r="3">
      <c r="A3" t="s">
        <v>159</v>
      </c>
    </row>
    <row r="4">
      <c r="A4" t="s">
        <v>1132</v>
      </c>
    </row>
    <row r="5">
      <c r="A5" t="s">
        <v>161</v>
      </c>
    </row>
    <row r="6">
      <c r="A6" s="5" t="s">
        <v>1133</v>
      </c>
      <c r="B6" s="5" t="s">
        <v>1134</v>
      </c>
      <c r="C6" s="5" t="s">
        <v>1135</v>
      </c>
      <c r="D6" s="5" t="s">
        <v>1136</v>
      </c>
      <c r="E6" s="5" t="s">
        <v>1137</v>
      </c>
      <c r="F6" s="5" t="s">
        <v>1138</v>
      </c>
      <c r="G6" s="5" t="s">
        <v>1139</v>
      </c>
    </row>
    <row r="7">
      <c r="A7" s="28" t="s">
        <v>174</v>
      </c>
      <c r="B7" s="283" t="n">
        <v>3065</v>
      </c>
      <c r="C7" s="284" t="n">
        <v>685</v>
      </c>
      <c r="D7" s="285" t="n">
        <v>370</v>
      </c>
      <c r="E7" s="286" t="n">
        <v>290</v>
      </c>
      <c r="F7" s="287" t="s">
        <v>1113</v>
      </c>
      <c r="G7" s="288" t="s">
        <v>1079</v>
      </c>
    </row>
    <row r="8">
      <c r="A8" t="s">
        <v>183</v>
      </c>
      <c r="B8" s="277" t="n">
        <v>5</v>
      </c>
      <c r="C8" s="278" t="n">
        <v>0</v>
      </c>
      <c r="D8" s="279" t="n">
        <v>0</v>
      </c>
      <c r="E8" s="280" t="n">
        <v>0</v>
      </c>
      <c r="F8" s="281" t="s">
        <v>442</v>
      </c>
      <c r="G8" s="282" t="s">
        <v>442</v>
      </c>
    </row>
    <row r="9">
      <c r="A9" t="s">
        <v>184</v>
      </c>
      <c r="B9" s="277" t="n">
        <v>5</v>
      </c>
      <c r="C9" s="278" t="n">
        <v>0</v>
      </c>
      <c r="D9" s="279" t="n">
        <v>0</v>
      </c>
      <c r="E9" s="280" t="n">
        <v>0</v>
      </c>
      <c r="F9" s="281" t="s">
        <v>442</v>
      </c>
      <c r="G9" s="282" t="s">
        <v>442</v>
      </c>
    </row>
    <row r="10">
      <c r="A10" t="s">
        <v>185</v>
      </c>
      <c r="B10" s="277" t="n">
        <v>10</v>
      </c>
      <c r="C10" s="278" t="n">
        <v>0</v>
      </c>
      <c r="D10" s="279" t="n">
        <v>0</v>
      </c>
      <c r="E10" s="280" t="n">
        <v>0</v>
      </c>
      <c r="F10" s="281" t="s">
        <v>442</v>
      </c>
      <c r="G10" s="282" t="s">
        <v>442</v>
      </c>
    </row>
    <row r="11">
      <c r="A11" t="s">
        <v>186</v>
      </c>
      <c r="B11" s="277" t="n">
        <v>20</v>
      </c>
      <c r="C11" s="278" t="n">
        <v>0</v>
      </c>
      <c r="D11" s="279" t="n">
        <v>0</v>
      </c>
      <c r="E11" s="280" t="n">
        <v>0</v>
      </c>
      <c r="F11" s="281" t="s">
        <v>442</v>
      </c>
      <c r="G11" s="282" t="s">
        <v>442</v>
      </c>
    </row>
    <row r="12">
      <c r="A12" t="s">
        <v>187</v>
      </c>
      <c r="B12" s="277" t="n">
        <v>25</v>
      </c>
      <c r="C12" s="278" t="s">
        <v>216</v>
      </c>
      <c r="D12" s="279" t="s">
        <v>216</v>
      </c>
      <c r="E12" s="280" t="s">
        <v>216</v>
      </c>
      <c r="F12" s="281" t="s">
        <v>216</v>
      </c>
      <c r="G12" s="282" t="s">
        <v>216</v>
      </c>
    </row>
    <row r="13">
      <c r="A13" t="s">
        <v>188</v>
      </c>
      <c r="B13" s="277" t="n">
        <v>45</v>
      </c>
      <c r="C13" s="278" t="n">
        <v>5</v>
      </c>
      <c r="D13" s="279" t="s">
        <v>216</v>
      </c>
      <c r="E13" s="280" t="s">
        <v>216</v>
      </c>
      <c r="F13" s="281" t="s">
        <v>216</v>
      </c>
      <c r="G13" s="282" t="s">
        <v>216</v>
      </c>
    </row>
    <row r="14">
      <c r="A14" t="s">
        <v>189</v>
      </c>
      <c r="B14" s="277" t="n">
        <v>65</v>
      </c>
      <c r="C14" s="278" t="n">
        <v>5</v>
      </c>
      <c r="D14" s="279" t="s">
        <v>216</v>
      </c>
      <c r="E14" s="280" t="s">
        <v>216</v>
      </c>
      <c r="F14" s="281" t="s">
        <v>216</v>
      </c>
      <c r="G14" s="282" t="s">
        <v>216</v>
      </c>
    </row>
    <row r="15">
      <c r="A15" t="s">
        <v>190</v>
      </c>
      <c r="B15" s="277" t="n">
        <v>100</v>
      </c>
      <c r="C15" s="278" t="n">
        <v>10</v>
      </c>
      <c r="D15" s="279" t="n">
        <v>5</v>
      </c>
      <c r="E15" s="280" t="n">
        <v>5</v>
      </c>
      <c r="F15" s="281" t="s">
        <v>1081</v>
      </c>
      <c r="G15" s="282" t="s">
        <v>1064</v>
      </c>
    </row>
    <row r="16">
      <c r="A16" t="s">
        <v>191</v>
      </c>
      <c r="B16" s="277" t="n">
        <v>125</v>
      </c>
      <c r="C16" s="278" t="n">
        <v>10</v>
      </c>
      <c r="D16" s="279" t="n">
        <v>5</v>
      </c>
      <c r="E16" s="280" t="n">
        <v>5</v>
      </c>
      <c r="F16" s="281" t="s">
        <v>1069</v>
      </c>
      <c r="G16" s="282" t="s">
        <v>1074</v>
      </c>
    </row>
    <row r="17">
      <c r="A17" t="s">
        <v>192</v>
      </c>
      <c r="B17" s="277" t="n">
        <v>145</v>
      </c>
      <c r="C17" s="278" t="n">
        <v>30</v>
      </c>
      <c r="D17" s="279" t="n">
        <v>25</v>
      </c>
      <c r="E17" s="280" t="n">
        <v>10</v>
      </c>
      <c r="F17" s="281" t="s">
        <v>1140</v>
      </c>
      <c r="G17" s="282" t="s">
        <v>1124</v>
      </c>
    </row>
    <row r="18">
      <c r="A18" t="s">
        <v>193</v>
      </c>
      <c r="B18" s="277" t="n">
        <v>215</v>
      </c>
      <c r="C18" s="278" t="n">
        <v>25</v>
      </c>
      <c r="D18" s="279" t="n">
        <v>10</v>
      </c>
      <c r="E18" s="280" t="n">
        <v>15</v>
      </c>
      <c r="F18" s="281" t="s">
        <v>1065</v>
      </c>
      <c r="G18" s="282" t="s">
        <v>1052</v>
      </c>
    </row>
    <row r="19">
      <c r="A19" t="s">
        <v>194</v>
      </c>
      <c r="B19" s="277" t="n">
        <v>230</v>
      </c>
      <c r="C19" s="278" t="n">
        <v>60</v>
      </c>
      <c r="D19" s="279" t="n">
        <v>30</v>
      </c>
      <c r="E19" s="280" t="n">
        <v>30</v>
      </c>
      <c r="F19" s="281" t="s">
        <v>1082</v>
      </c>
      <c r="G19" s="282" t="s">
        <v>1082</v>
      </c>
    </row>
    <row r="20">
      <c r="A20" t="s">
        <v>195</v>
      </c>
      <c r="B20" s="277" t="n">
        <v>320</v>
      </c>
      <c r="C20" s="278" t="n">
        <v>60</v>
      </c>
      <c r="D20" s="279" t="n">
        <v>45</v>
      </c>
      <c r="E20" s="280" t="n">
        <v>15</v>
      </c>
      <c r="F20" s="281" t="s">
        <v>1141</v>
      </c>
      <c r="G20" s="282" t="s">
        <v>1142</v>
      </c>
    </row>
    <row r="21">
      <c r="A21" t="s">
        <v>196</v>
      </c>
      <c r="B21" s="277" t="n">
        <v>230</v>
      </c>
      <c r="C21" s="278" t="n">
        <v>80</v>
      </c>
      <c r="D21" s="279" t="n">
        <v>35</v>
      </c>
      <c r="E21" s="280" t="n">
        <v>50</v>
      </c>
      <c r="F21" s="281" t="s">
        <v>1071</v>
      </c>
      <c r="G21" s="282" t="s">
        <v>1067</v>
      </c>
    </row>
    <row r="22">
      <c r="A22" t="s">
        <v>197</v>
      </c>
      <c r="B22" s="277" t="n">
        <v>270</v>
      </c>
      <c r="C22" s="278" t="n">
        <v>80</v>
      </c>
      <c r="D22" s="279" t="n">
        <v>50</v>
      </c>
      <c r="E22" s="280" t="n">
        <v>30</v>
      </c>
      <c r="F22" s="281" t="s">
        <v>1055</v>
      </c>
      <c r="G22" s="282" t="s">
        <v>1070</v>
      </c>
    </row>
    <row r="23">
      <c r="A23" t="s">
        <v>198</v>
      </c>
      <c r="B23" s="277" t="n">
        <v>345</v>
      </c>
      <c r="C23" s="278" t="n">
        <v>100</v>
      </c>
      <c r="D23" s="279" t="n">
        <v>55</v>
      </c>
      <c r="E23" s="280" t="n">
        <v>40</v>
      </c>
      <c r="F23" s="281" t="s">
        <v>1066</v>
      </c>
      <c r="G23" s="282" t="s">
        <v>1079</v>
      </c>
    </row>
    <row r="24">
      <c r="A24" t="s">
        <v>199</v>
      </c>
      <c r="B24" s="277" t="n">
        <v>380</v>
      </c>
      <c r="C24" s="278" t="n">
        <v>100</v>
      </c>
      <c r="D24" s="279" t="n">
        <v>50</v>
      </c>
      <c r="E24" s="280" t="n">
        <v>50</v>
      </c>
      <c r="F24" s="281" t="s">
        <v>1082</v>
      </c>
      <c r="G24" s="282" t="s">
        <v>1082</v>
      </c>
    </row>
    <row r="25">
      <c r="A25" t="s">
        <v>200</v>
      </c>
      <c r="B25" s="277" t="n">
        <v>525</v>
      </c>
      <c r="C25" s="278" t="n">
        <v>125</v>
      </c>
      <c r="D25" s="279" t="n">
        <v>60</v>
      </c>
      <c r="E25" s="280" t="n">
        <v>35</v>
      </c>
      <c r="F25" s="281" t="s">
        <v>1046</v>
      </c>
      <c r="G25" s="282" t="s">
        <v>1046</v>
      </c>
    </row>
    <row r="26">
      <c r="A26" s="28" t="s">
        <v>202</v>
      </c>
      <c r="B26" s="283" t="n">
        <v>65</v>
      </c>
      <c r="C26" s="284" t="s">
        <v>216</v>
      </c>
      <c r="D26" s="285" t="s">
        <v>216</v>
      </c>
      <c r="E26" s="286" t="s">
        <v>216</v>
      </c>
      <c r="F26" s="287" t="s">
        <v>216</v>
      </c>
      <c r="G26" s="288" t="s">
        <v>216</v>
      </c>
    </row>
    <row r="27">
      <c r="A27" s="28" t="s">
        <v>203</v>
      </c>
      <c r="B27" s="283" t="n">
        <v>2475</v>
      </c>
      <c r="C27" s="284" t="n">
        <v>560</v>
      </c>
      <c r="D27" s="285" t="n">
        <v>310</v>
      </c>
      <c r="E27" s="286" t="n">
        <v>250</v>
      </c>
      <c r="F27" s="287" t="s">
        <v>1069</v>
      </c>
      <c r="G27" s="288" t="s">
        <v>1074</v>
      </c>
    </row>
    <row r="28">
      <c r="A28" s="28" t="s">
        <v>204</v>
      </c>
      <c r="B28" s="283" t="n">
        <v>525</v>
      </c>
      <c r="C28" s="284" t="n">
        <v>125</v>
      </c>
      <c r="D28" s="285" t="n">
        <v>60</v>
      </c>
      <c r="E28" s="286" t="n">
        <v>35</v>
      </c>
      <c r="F28" s="287" t="s">
        <v>1046</v>
      </c>
      <c r="G28" s="288" t="s">
        <v>1046</v>
      </c>
    </row>
    <row r="29">
      <c r="A29" s="4" t="s">
        <v>35</v>
      </c>
      <c r="B29" t="s">
        <v>36</v>
      </c>
    </row>
    <row r="30">
      <c r="A30" s="4" t="s">
        <v>37</v>
      </c>
      <c r="B30" t="s">
        <v>38</v>
      </c>
    </row>
    <row r="31">
      <c r="A31" s="4" t="s">
        <v>53</v>
      </c>
      <c r="B31" t="s">
        <v>54</v>
      </c>
    </row>
    <row r="32">
      <c r="A32" s="4" t="s">
        <v>115</v>
      </c>
      <c r="B32" t="s">
        <v>116</v>
      </c>
    </row>
    <row r="33">
      <c r="A33" s="4" t="s">
        <v>117</v>
      </c>
      <c r="B33" t="s">
        <v>118</v>
      </c>
    </row>
    <row r="34">
      <c r="A34" t="s">
        <v>119</v>
      </c>
      <c r="B34" t="s">
        <v>120</v>
      </c>
    </row>
    <row r="35">
      <c r="A35" t="s">
        <v>121</v>
      </c>
      <c r="B35" t="s">
        <v>122</v>
      </c>
    </row>
    <row r="36">
      <c r="A36" t="s">
        <v>123</v>
      </c>
      <c r="B36" t="s">
        <v>124</v>
      </c>
    </row>
    <row r="37">
      <c r="A37" t="s">
        <v>125</v>
      </c>
      <c r="B37" t="s">
        <v>126</v>
      </c>
    </row>
    <row r="38">
      <c r="A38" t="s">
        <v>127</v>
      </c>
      <c r="B38" t="s">
        <v>128</v>
      </c>
    </row>
    <row r="39">
      <c r="A39" t="s">
        <v>129</v>
      </c>
      <c r="B39" t="s">
        <v>130</v>
      </c>
    </row>
    <row r="40">
      <c r="A40" t="s">
        <v>1130</v>
      </c>
      <c r="B40"/>
    </row>
  </sheetData>
  <pageMargins left="0.7" right="0.7" top="0.75" bottom="0.75" header="0.3" footer="0.3"/>
  <pageSetup paperSize="9" orientation="portrait" horizontalDpi="300" verticalDpi="300" r:id="rId2"/>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U456874</dc:creator>
  <cp:lastModifiedBy>U456874</cp:lastModifiedBy>
  <dcterms:created xsi:type="dcterms:W3CDTF">2024-07-02T16:35:15Z</dcterms:created>
</coreProperties>
</file>