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6.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izaro\Desktop\Personal Finance Report\"/>
    </mc:Choice>
  </mc:AlternateContent>
  <xr:revisionPtr revIDLastSave="0" documentId="13_ncr:1_{719A9DD5-55FE-4F38-B5A0-2FB2EF128357}" xr6:coauthVersionLast="47" xr6:coauthVersionMax="47" xr10:uidLastSave="{00000000-0000-0000-0000-000000000000}"/>
  <bookViews>
    <workbookView xWindow="-120" yWindow="-120" windowWidth="20730" windowHeight="11160" activeTab="3" xr2:uid="{E2EB52D8-E327-4120-B1B3-64D8840B92D3}"/>
  </bookViews>
  <sheets>
    <sheet name="Dataset" sheetId="1" r:id="rId1"/>
    <sheet name="Workspace" sheetId="5" r:id="rId2"/>
    <sheet name="Main Dashboard" sheetId="8" r:id="rId3"/>
    <sheet name="Incomes&amp;Expenses" sheetId="4" r:id="rId4"/>
  </sheets>
  <definedNames>
    <definedName name="Slicer_Date2">#N/A</definedName>
  </definedNames>
  <calcPr calcId="191029"/>
  <pivotCaches>
    <pivotCache cacheId="0" r:id="rId5"/>
    <pivotCache cacheId="1"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 i="5" l="1"/>
  <c r="AE2" i="5" a="1"/>
  <c r="AE2" i="5" s="1"/>
  <c r="P25" i="5"/>
  <c r="Q26" i="5"/>
  <c r="P26" i="5" s="1"/>
  <c r="Q27" i="5"/>
  <c r="P27" i="5" s="1"/>
  <c r="Q25" i="5"/>
  <c r="T16" i="5"/>
  <c r="T15" i="5"/>
  <c r="Q16" i="5"/>
  <c r="Q17" i="5"/>
  <c r="Q18" i="5"/>
  <c r="Q19" i="5"/>
  <c r="Q20" i="5"/>
  <c r="Q21" i="5"/>
  <c r="Q15" i="5"/>
  <c r="Q22" i="5" s="1"/>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F145" i="5"/>
  <c r="I131" i="4"/>
  <c r="I130" i="4"/>
  <c r="I129" i="4"/>
  <c r="I128" i="4"/>
  <c r="I127" i="4"/>
  <c r="I126" i="4"/>
  <c r="I125" i="4"/>
  <c r="I124" i="4"/>
  <c r="I123" i="4"/>
  <c r="I122" i="4"/>
  <c r="I121" i="4"/>
  <c r="I120" i="4"/>
  <c r="I119" i="4"/>
  <c r="I118" i="4"/>
  <c r="I117" i="4"/>
  <c r="I116" i="4"/>
  <c r="I115" i="4"/>
  <c r="I114" i="4"/>
  <c r="I113" i="4"/>
  <c r="I112" i="4"/>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N4" i="5"/>
  <c r="N2" i="5"/>
  <c r="N3" i="5"/>
  <c r="N5" i="5"/>
  <c r="N6" i="5"/>
  <c r="N7" i="5"/>
  <c r="N8" i="5"/>
  <c r="N9" i="5"/>
  <c r="N10" i="5"/>
  <c r="M3" i="5"/>
  <c r="M4" i="5"/>
  <c r="M5" i="5"/>
  <c r="M6" i="5"/>
  <c r="M7" i="5"/>
  <c r="M8" i="5"/>
  <c r="M9" i="5"/>
  <c r="M10" i="5"/>
  <c r="M2" i="5"/>
  <c r="C17" i="5"/>
  <c r="B17" i="5"/>
  <c r="I1" i="5"/>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AE5" i="5"/>
  <c r="AE6" i="5" l="1"/>
  <c r="T17" i="5"/>
  <c r="W1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<sst xmlns="http://schemas.openxmlformats.org/spreadsheetml/2006/main" count="1380" uniqueCount="87">
  <si>
    <t>Date</t>
  </si>
  <si>
    <t>Description</t>
  </si>
  <si>
    <t>Debit</t>
  </si>
  <si>
    <t>Credit</t>
  </si>
  <si>
    <t>Amount</t>
  </si>
  <si>
    <t>Category</t>
  </si>
  <si>
    <t>Category Type</t>
  </si>
  <si>
    <t>salary</t>
  </si>
  <si>
    <t>income</t>
  </si>
  <si>
    <t>rent received</t>
  </si>
  <si>
    <t xml:space="preserve">house rent </t>
  </si>
  <si>
    <t>agriculture</t>
  </si>
  <si>
    <t xml:space="preserve">cultivator </t>
  </si>
  <si>
    <t>e nagarpalika</t>
  </si>
  <si>
    <t>taxes</t>
  </si>
  <si>
    <t>living expenses</t>
  </si>
  <si>
    <t>expenses</t>
  </si>
  <si>
    <t>other</t>
  </si>
  <si>
    <t xml:space="preserve">other </t>
  </si>
  <si>
    <t>other expenses</t>
  </si>
  <si>
    <t>electricity bill</t>
  </si>
  <si>
    <t>money received</t>
  </si>
  <si>
    <t>food</t>
  </si>
  <si>
    <t>groceries &amp; foods</t>
  </si>
  <si>
    <t>petrol</t>
  </si>
  <si>
    <t>transport</t>
  </si>
  <si>
    <t>gas</t>
  </si>
  <si>
    <t>charity</t>
  </si>
  <si>
    <t>recharge</t>
  </si>
  <si>
    <t>mobile phones</t>
  </si>
  <si>
    <t>paid to someone</t>
  </si>
  <si>
    <t>medical</t>
  </si>
  <si>
    <t>health</t>
  </si>
  <si>
    <t>fixed deposit</t>
  </si>
  <si>
    <t>savings</t>
  </si>
  <si>
    <t>travel</t>
  </si>
  <si>
    <t>travelling</t>
  </si>
  <si>
    <t>clothes</t>
  </si>
  <si>
    <t>fashion</t>
  </si>
  <si>
    <t>trust</t>
  </si>
  <si>
    <t>shopping</t>
  </si>
  <si>
    <t>house furnishing</t>
  </si>
  <si>
    <t>maintenance</t>
  </si>
  <si>
    <t>Month</t>
  </si>
  <si>
    <t>Goal</t>
  </si>
  <si>
    <t>Income</t>
  </si>
  <si>
    <t>Assets</t>
  </si>
  <si>
    <t>Gold</t>
  </si>
  <si>
    <t>Flat</t>
  </si>
  <si>
    <t>Expenses</t>
  </si>
  <si>
    <t>Sub-category</t>
  </si>
  <si>
    <t>donation</t>
  </si>
  <si>
    <t>Row Labels</t>
  </si>
  <si>
    <t>Grand Total</t>
  </si>
  <si>
    <t>sty</t>
  </si>
  <si>
    <t>lut</t>
  </si>
  <si>
    <t>mar</t>
  </si>
  <si>
    <t>kwi</t>
  </si>
  <si>
    <t>maj</t>
  </si>
  <si>
    <t>cze</t>
  </si>
  <si>
    <t>lip</t>
  </si>
  <si>
    <t>sie</t>
  </si>
  <si>
    <t>wrz</t>
  </si>
  <si>
    <t>paź</t>
  </si>
  <si>
    <t>lis</t>
  </si>
  <si>
    <t>gru</t>
  </si>
  <si>
    <t>Sum of Amount</t>
  </si>
  <si>
    <t>Sum of Debit</t>
  </si>
  <si>
    <t>Sum of Credit</t>
  </si>
  <si>
    <t>Total</t>
  </si>
  <si>
    <t>Date2</t>
  </si>
  <si>
    <t>Date3</t>
  </si>
  <si>
    <t>Date4</t>
  </si>
  <si>
    <t>Date5</t>
  </si>
  <si>
    <t>Date6</t>
  </si>
  <si>
    <t>Total Balance</t>
  </si>
  <si>
    <t>Car</t>
  </si>
  <si>
    <t>Land</t>
  </si>
  <si>
    <t>Top 3 Expenses</t>
  </si>
  <si>
    <t>Salary</t>
  </si>
  <si>
    <t>Savings</t>
  </si>
  <si>
    <t>Year</t>
  </si>
  <si>
    <t>Income goal</t>
  </si>
  <si>
    <t>Actual Income</t>
  </si>
  <si>
    <t>The Rest</t>
  </si>
  <si>
    <t>Income goal summary</t>
  </si>
  <si>
    <t>Sum of Amount2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</si>
</sst>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 #,##0.00_-;_-* &quot;-&quot;??_-;_-@_-"/>
    <numFmt numFmtId="165" formatCode="_-[$$-409]* #,##0.00_ ;_-[$$-409]* \-#,##0.00\ ;_-[$$-409]* &quot;-&quot;??_ ;_-@_ "/>
    <numFmt numFmtId="166" formatCode="_-[$$-409]* #,##0_ ;_-[$$-409]* \-#,##0\ ;_-[$$-409]* &quot;-&quot;??_ ;_-@_ "/>
    <numFmt numFmtId="167" formatCode="_-* #,##0_-;\-* #,##0_-;_-* &quot;-&quot;??_-;_-@_-"/>
  </numFmts>
  <fonts count="7" x14ac:knownFonts="1">
    <font>
      <sz val="11"/>
      <color theme="1"/>
      <name val="Calibri"/>
      <family val="2"/>
      <scheme val="minor"/>
    </font>
    <font>
      <sz val="11"/>
      <color theme="1"/>
      <name val="Calibri"/>
      <family val="2"/>
      <scheme val="minor"/>
    </font>
    <font>
      <sz val="8"/>
      <name val="Calibri"/>
      <family val="2"/>
      <scheme val="minor"/>
    </font>
    <font>
      <sz val="11"/>
      <color rgb="FF7F778A"/>
      <name val="Calibri"/>
      <family val="2"/>
      <scheme val="minor"/>
    </font>
    <font>
      <b/>
      <sz val="11"/>
      <color theme="1"/>
      <name val="Calibri"/>
      <family val="2"/>
      <charset val="238"/>
      <scheme val="minor"/>
    </font>
    <font>
      <sz val="13"/>
      <color rgb="FF7F7F7F"/>
      <name val="Arial"/>
      <family val="2"/>
      <charset val="238"/>
    </font>
    <font>
      <sz val="11"/>
      <color rgb="FFF9F9F9"/>
      <name val="Calibri"/>
      <family val="2"/>
      <scheme val="minor"/>
    </font>
  </fonts>
  <fills count="3">
    <fill>
      <patternFill patternType="none"/>
    </fill>
    <fill>
      <patternFill patternType="gray125"/>
    </fill>
    <fill>
      <patternFill patternType="solid">
        <fgColor rgb="FFF9F9F9"/>
        <bgColor indexed="64"/>
      </patternFill>
    </fill>
  </fills>
  <borders count="2">
    <border>
      <left/>
      <right/>
      <top/>
      <bottom/>
      <diagonal/>
    </border>
    <border>
      <left/>
      <right/>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14" fontId="0" fillId="0" borderId="0" xfId="0" applyNumberFormat="1"/>
    <xf numFmtId="167" fontId="0" fillId="0" borderId="0" xfId="1" applyNumberFormat="1" applyFont="1"/>
    <xf numFmtId="0" fontId="0" fillId="0" borderId="0" xfId="0" pivotButton="1"/>
    <xf numFmtId="0" fontId="0" fillId="0" borderId="0" xfId="0" applyAlignment="1">
      <alignment horizontal="left"/>
    </xf>
    <xf numFmtId="166" fontId="0" fillId="0" borderId="0" xfId="0" applyNumberFormat="1"/>
    <xf numFmtId="165" fontId="0" fillId="0" borderId="0" xfId="0" applyNumberFormat="1"/>
    <xf numFmtId="0" fontId="0" fillId="2" borderId="0" xfId="0" applyFill="1"/>
    <xf numFmtId="0" fontId="0" fillId="2" borderId="0" xfId="0" applyFill="1" applyAlignment="1">
      <alignment horizontal="center"/>
    </xf>
    <xf numFmtId="0" fontId="3" fillId="2" borderId="0" xfId="0" applyFont="1" applyFill="1"/>
    <xf numFmtId="0" fontId="4" fillId="0" borderId="0" xfId="0" applyFont="1" applyAlignment="1">
      <alignment horizontal="left"/>
    </xf>
    <xf numFmtId="0" fontId="4" fillId="0" borderId="0" xfId="0" applyFont="1"/>
    <xf numFmtId="0" fontId="0" fillId="0" borderId="0" xfId="0" applyAlignment="1">
      <alignment horizontal="right"/>
    </xf>
    <xf numFmtId="0" fontId="0" fillId="0" borderId="1" xfId="0" applyBorder="1" applyAlignment="1">
      <alignment horizontal="right"/>
    </xf>
    <xf numFmtId="166" fontId="0" fillId="0" borderId="1" xfId="0" applyNumberFormat="1" applyBorder="1"/>
    <xf numFmtId="166" fontId="0" fillId="0" borderId="0" xfId="1" applyNumberFormat="1" applyFont="1"/>
    <xf numFmtId="0" fontId="4" fillId="0" borderId="0" xfId="0" applyFont="1" applyAlignment="1">
      <alignment horizontal="right"/>
    </xf>
    <xf numFmtId="9" fontId="0" fillId="0" borderId="0" xfId="2" applyFont="1"/>
    <xf numFmtId="10" fontId="0" fillId="0" borderId="0" xfId="0" applyNumberFormat="1"/>
    <xf numFmtId="9" fontId="0" fillId="0" borderId="0" xfId="0" applyNumberFormat="1"/>
    <xf numFmtId="14" fontId="5" fillId="2" borderId="0" xfId="0" applyNumberFormat="1" applyFont="1" applyFill="1" applyAlignment="1">
      <alignment horizontal="center"/>
    </xf>
    <xf numFmtId="0" fontId="5" fillId="2" borderId="0" xfId="0" applyFont="1" applyFill="1" applyAlignment="1">
      <alignment horizontal="center"/>
    </xf>
    <xf numFmtId="166" fontId="5" fillId="2" borderId="0" xfId="0" applyNumberFormat="1" applyFont="1" applyFill="1" applyAlignment="1">
      <alignment horizontal="center"/>
    </xf>
    <xf numFmtId="0" fontId="6" fillId="2" borderId="0" xfId="0" applyFont="1" applyFill="1" applyAlignment="1">
      <alignment horizontal="center"/>
    </xf>
  </cellXfs>
  <cellStyles count="3">
    <cellStyle name="Comma" xfId="1" builtinId="3"/>
    <cellStyle name="Normal" xfId="0" builtinId="0"/>
    <cellStyle name="Percent" xfId="2" builtinId="5"/>
  </cellStyles>
  <dxfs count="47">
    <dxf>
      <numFmt numFmtId="165" formatCode="_-[$$-409]* #,##0.00_ ;_-[$$-409]* \-#,##0.00\ ;_-[$$-409]* &quot;-&quot;??_ ;_-@_ "/>
      <alignment horizontal="center" vertical="bottom" textRotation="0" wrapText="0" indent="0" justifyLastLine="0" shrinkToFit="0" readingOrder="0"/>
      <border diagonalUp="0" diagonalDown="0" outline="0">
        <left/>
        <right/>
        <top/>
        <bottom/>
      </border>
    </dxf>
    <dxf>
      <numFmt numFmtId="165" formatCode="_-[$$-409]* #,##0.00_ ;_-[$$-409]* \-#,##0.00\ ;_-[$$-409]* &quot;-&quot;??_ ;_-@_ "/>
      <fill>
        <patternFill patternType="solid">
          <fgColor indexed="64"/>
          <bgColor rgb="FFF9F9F9"/>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fill>
        <patternFill patternType="solid">
          <fgColor indexed="64"/>
          <bgColor rgb="FFF9F9F9"/>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fill>
        <patternFill patternType="solid">
          <fgColor indexed="64"/>
          <bgColor rgb="FFF9F9F9"/>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numFmt numFmtId="0" formatCode="General"/>
      <fill>
        <patternFill patternType="solid">
          <fgColor indexed="64"/>
          <bgColor rgb="FFF9F9F9"/>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numFmt numFmtId="0" formatCode="General"/>
      <fill>
        <patternFill patternType="solid">
          <fgColor indexed="64"/>
          <bgColor rgb="FFF9F9F9"/>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bottom/>
      </border>
    </dxf>
    <dxf>
      <numFmt numFmtId="168" formatCode="dd/mm/yyyy"/>
      <fill>
        <patternFill patternType="solid">
          <fgColor indexed="64"/>
          <bgColor rgb="FFF9F9F9"/>
        </patternFill>
      </fill>
      <alignment horizontal="center" vertical="bottom" textRotation="0" wrapText="0" indent="0" justifyLastLine="0" shrinkToFit="0" readingOrder="0"/>
    </dxf>
    <dxf>
      <fill>
        <patternFill patternType="solid">
          <fgColor indexed="64"/>
          <bgColor rgb="FFF9F9F9"/>
        </patternFill>
      </fill>
      <alignment horizontal="center" vertical="bottom" textRotation="0" wrapText="0" indent="0" justifyLastLine="0" shrinkToFit="0" readingOrder="0"/>
    </dxf>
    <dxf>
      <fill>
        <patternFill patternType="solid">
          <fgColor indexed="64"/>
          <bgColor rgb="FFF9F9F9"/>
        </patternFill>
      </fill>
      <alignment horizontal="center" vertical="bottom" textRotation="0" wrapText="0" indent="0" justifyLastLine="0" shrinkToFit="0" readingOrder="0"/>
    </dxf>
    <dxf>
      <font>
        <strike val="0"/>
        <outline val="0"/>
        <shadow val="0"/>
        <u val="none"/>
        <vertAlign val="baseline"/>
        <sz val="11"/>
        <color rgb="FFF9F9F9"/>
        <name val="Calibri"/>
        <family val="2"/>
        <scheme val="minor"/>
      </font>
      <fill>
        <patternFill patternType="solid">
          <fgColor indexed="64"/>
          <bgColor rgb="FFF9F9F9"/>
        </patternFill>
      </fill>
      <alignment horizontal="center" vertical="bottom" textRotation="0" wrapText="0" indent="0" justifyLastLine="0" shrinkToFit="0" readingOrder="0"/>
    </dxf>
    <dxf>
      <numFmt numFmtId="166" formatCode="_-[$$-409]* #,##0_ ;_-[$$-409]* \-#,##0\ ;_-[$$-409]* &quot;-&quot;??_ ;_-@_ "/>
    </dxf>
    <dxf>
      <numFmt numFmtId="165" formatCode="_-[$$-409]* #,##0.00_ ;_-[$$-409]* \-#,##0.00\ ;_-[$$-409]* &quot;-&quot;??_ ;_-@_ "/>
    </dxf>
    <dxf>
      <numFmt numFmtId="165" formatCode="_-[$$-409]* #,##0.00_ ;_-[$$-409]* \-#,##0.00\ ;_-[$$-409]* &quot;-&quot;??_ ;_-@_ "/>
    </dxf>
    <dxf>
      <numFmt numFmtId="0" formatCode="General"/>
    </dxf>
    <dxf>
      <numFmt numFmtId="0" formatCode="General"/>
    </dxf>
    <dxf>
      <numFmt numFmtId="168" formatCode="dd/mm/yyyy"/>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3" formatCode="0%"/>
    </dxf>
    <dxf>
      <numFmt numFmtId="166" formatCode="_-[$$-409]* #,##0_ ;_-[$$-409]* \-#,##0\ ;_-[$$-409]* &quot;-&quot;??_ ;_-@_ "/>
    </dxf>
    <dxf>
      <numFmt numFmtId="166" formatCode="_-[$$-409]* #,##0_ ;_-[$$-409]* \-#,##0\ ;_-[$$-409]* &quot;-&quot;??_ ;_-@_ "/>
    </dxf>
    <dxf>
      <numFmt numFmtId="167" formatCode="_-* #,##0_-;\-* #,##0_-;_-* &quot;-&quot;??_-;_-@_-"/>
    </dxf>
    <dxf>
      <numFmt numFmtId="0" formatCode="General"/>
    </dxf>
    <dxf>
      <numFmt numFmtId="0" formatCode="General"/>
    </dxf>
    <dxf>
      <numFmt numFmtId="0" formatCode="General"/>
    </dxf>
    <dxf>
      <numFmt numFmtId="168" formatCode="dd/mm/yyyy"/>
    </dxf>
    <dxf>
      <border>
        <left style="thin">
          <color theme="6"/>
        </left>
      </border>
    </dxf>
    <dxf>
      <border>
        <left style="thin">
          <color theme="6"/>
        </left>
      </border>
    </dxf>
    <dxf>
      <border>
        <top style="thin">
          <color theme="6"/>
        </top>
      </border>
    </dxf>
    <dxf>
      <border>
        <top style="thin">
          <color theme="6"/>
        </top>
      </border>
    </dxf>
    <dxf>
      <font>
        <b/>
        <color theme="1"/>
      </font>
    </dxf>
    <dxf>
      <font>
        <b/>
        <color theme="1"/>
      </font>
    </dxf>
    <dxf>
      <font>
        <b/>
        <color theme="1"/>
      </font>
      <border>
        <top style="double">
          <color theme="6"/>
        </top>
      </border>
    </dxf>
    <dxf>
      <font>
        <b/>
        <color theme="0"/>
      </font>
      <fill>
        <patternFill patternType="solid">
          <fgColor theme="6"/>
          <bgColor theme="6"/>
        </patternFill>
      </fill>
    </dxf>
    <dxf>
      <font>
        <color rgb="FF7F7F7F"/>
      </font>
      <fill>
        <patternFill>
          <fgColor rgb="FFF2617B"/>
        </patternFill>
      </fill>
      <border>
        <left style="thin">
          <color theme="6"/>
        </left>
        <right style="thin">
          <color theme="6"/>
        </right>
        <top style="thin">
          <color theme="6"/>
        </top>
        <bottom style="thin">
          <color theme="6"/>
        </bottom>
      </border>
    </dxf>
    <dxf>
      <font>
        <b/>
        <color theme="1"/>
      </font>
      <border>
        <bottom style="thin">
          <color theme="0" tint="-0.34998626667073579"/>
        </bottom>
        <vertical/>
        <horizontal/>
      </border>
    </dxf>
    <dxf>
      <font>
        <b val="0"/>
        <i val="0"/>
        <color theme="2"/>
        <name val="Arial"/>
        <family val="2"/>
        <charset val="238"/>
        <scheme val="none"/>
      </font>
      <fill>
        <patternFill patternType="solid">
          <bgColor rgb="FF211D25"/>
        </patternFill>
      </fill>
      <border diagonalUp="0" diagonalDown="0">
        <left/>
        <right/>
        <top/>
        <bottom/>
        <vertical/>
        <horizontal/>
      </border>
    </dxf>
  </dxfs>
  <tableStyles count="2" defaultTableStyle="TableStyleMedium2" defaultPivotStyle="PivotStyleLight16">
    <tableStyle name="SlicerStyleOther1 2" pivot="0" table="0" count="10" xr9:uid="{0F549261-2A6F-4895-90E7-3118C9FE2941}">
      <tableStyleElement type="wholeTable" dxfId="46"/>
      <tableStyleElement type="headerRow" dxfId="45"/>
    </tableStyle>
    <tableStyle name="TableStyleLight11 2" pivot="0" count="9" xr9:uid="{48EDB1BA-624E-4600-8AD5-D27A88B61315}">
      <tableStyleElement type="wholeTable" dxfId="44"/>
      <tableStyleElement type="headerRow" dxfId="43"/>
      <tableStyleElement type="totalRow" dxfId="42"/>
      <tableStyleElement type="firstColumn" dxfId="41"/>
      <tableStyleElement type="lastColumn" dxfId="40"/>
      <tableStyleElement type="firstRowStripe" dxfId="39"/>
      <tableStyleElement type="secondRowStripe" dxfId="38"/>
      <tableStyleElement type="firstColumnStripe" dxfId="37"/>
      <tableStyleElement type="secondColumnStripe" dxfId="36"/>
    </tableStyle>
  </tableStyles>
  <colors>
    <mruColors>
      <color rgb="FF7F778A"/>
      <color rgb="FFF9F9F9"/>
      <color rgb="FFF18A19"/>
      <color rgb="FF211D25"/>
      <color rgb="FF5CC6C7"/>
      <color rgb="FFF04465"/>
      <color rgb="FF9447F7"/>
      <color rgb="FFDC25FA"/>
      <color rgb="FFF5DFDD"/>
      <color rgb="FF163B4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1" tint="0.49998474074526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1" tint="0.499984740745262"/>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theme="7"/>
            <name val="Arial"/>
            <family val="2"/>
            <charset val="238"/>
            <scheme val="none"/>
          </font>
          <fill>
            <patternFill patternType="solid">
              <fgColor theme="0" tint="-0.249977111117893"/>
              <bgColor rgb="FF211D25"/>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F9F9F9"/>
          </font>
          <fill>
            <patternFill patternType="solid">
              <fgColor theme="0"/>
              <bgColor rgb="FF211D25"/>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Report.xlsx]Workspace!PivotTable6</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5CC6C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Workspace!$Y$3</c:f>
              <c:strCache>
                <c:ptCount val="1"/>
                <c:pt idx="0">
                  <c:v>Total</c:v>
                </c:pt>
              </c:strCache>
            </c:strRef>
          </c:tx>
          <c:spPr>
            <a:ln w="19050" cap="rnd">
              <a:solidFill>
                <a:srgbClr val="5CC6C7"/>
              </a:solidFill>
              <a:round/>
            </a:ln>
            <a:effectLst/>
          </c:spPr>
          <c:marker>
            <c:symbol val="none"/>
          </c:marker>
          <c:cat>
            <c:strRef>
              <c:f>Workspace!$X$4:$X$16</c:f>
              <c:strCache>
                <c:ptCount val="12"/>
                <c:pt idx="0">
                  <c:v>sty</c:v>
                </c:pt>
                <c:pt idx="1">
                  <c:v>lut</c:v>
                </c:pt>
                <c:pt idx="2">
                  <c:v>mar</c:v>
                </c:pt>
                <c:pt idx="3">
                  <c:v>kwi</c:v>
                </c:pt>
                <c:pt idx="4">
                  <c:v>maj</c:v>
                </c:pt>
                <c:pt idx="5">
                  <c:v>cze</c:v>
                </c:pt>
                <c:pt idx="6">
                  <c:v>lip</c:v>
                </c:pt>
                <c:pt idx="7">
                  <c:v>sie</c:v>
                </c:pt>
                <c:pt idx="8">
                  <c:v>wrz</c:v>
                </c:pt>
                <c:pt idx="9">
                  <c:v>paź</c:v>
                </c:pt>
                <c:pt idx="10">
                  <c:v>lis</c:v>
                </c:pt>
                <c:pt idx="11">
                  <c:v>gru</c:v>
                </c:pt>
              </c:strCache>
            </c:strRef>
          </c:cat>
          <c:val>
            <c:numRef>
              <c:f>Workspace!$Y$4:$Y$16</c:f>
              <c:numCache>
                <c:formatCode>_-[$$-409]* #,##0_ ;_-[$$-409]* \-#,##0\ ;_-[$$-409]* "-"??_ ;_-@_ </c:formatCode>
                <c:ptCount val="12"/>
                <c:pt idx="0">
                  <c:v>60759</c:v>
                </c:pt>
                <c:pt idx="1">
                  <c:v>34593</c:v>
                </c:pt>
                <c:pt idx="2">
                  <c:v>44073</c:v>
                </c:pt>
                <c:pt idx="3">
                  <c:v>34533</c:v>
                </c:pt>
                <c:pt idx="4">
                  <c:v>52931</c:v>
                </c:pt>
                <c:pt idx="5">
                  <c:v>22377</c:v>
                </c:pt>
                <c:pt idx="6">
                  <c:v>28035</c:v>
                </c:pt>
                <c:pt idx="7">
                  <c:v>29888</c:v>
                </c:pt>
                <c:pt idx="8">
                  <c:v>29876</c:v>
                </c:pt>
                <c:pt idx="9">
                  <c:v>37660</c:v>
                </c:pt>
                <c:pt idx="10">
                  <c:v>40656</c:v>
                </c:pt>
                <c:pt idx="11">
                  <c:v>42520</c:v>
                </c:pt>
              </c:numCache>
            </c:numRef>
          </c:val>
          <c:smooth val="1"/>
          <c:extLst>
            <c:ext xmlns:c16="http://schemas.microsoft.com/office/drawing/2014/chart" uri="{C3380CC4-5D6E-409C-BE32-E72D297353CC}">
              <c16:uniqueId val="{00000000-B6CA-414C-9CA1-52C68CB930D6}"/>
            </c:ext>
          </c:extLst>
        </c:ser>
        <c:dLbls>
          <c:showLegendKey val="0"/>
          <c:showVal val="0"/>
          <c:showCatName val="0"/>
          <c:showSerName val="0"/>
          <c:showPercent val="0"/>
          <c:showBubbleSize val="0"/>
        </c:dLbls>
        <c:smooth val="0"/>
        <c:axId val="89384992"/>
        <c:axId val="89378272"/>
      </c:lineChart>
      <c:catAx>
        <c:axId val="89384992"/>
        <c:scaling>
          <c:orientation val="minMax"/>
        </c:scaling>
        <c:delete val="1"/>
        <c:axPos val="b"/>
        <c:numFmt formatCode="General" sourceLinked="1"/>
        <c:majorTickMark val="none"/>
        <c:minorTickMark val="none"/>
        <c:tickLblPos val="nextTo"/>
        <c:crossAx val="89378272"/>
        <c:crosses val="autoZero"/>
        <c:auto val="1"/>
        <c:lblAlgn val="ctr"/>
        <c:lblOffset val="100"/>
        <c:noMultiLvlLbl val="0"/>
      </c:catAx>
      <c:valAx>
        <c:axId val="89378272"/>
        <c:scaling>
          <c:orientation val="minMax"/>
        </c:scaling>
        <c:delete val="1"/>
        <c:axPos val="l"/>
        <c:numFmt formatCode="_-[$$-409]* #,##0_ ;_-[$$-409]* \-#,##0\ ;_-[$$-409]* &quot;-&quot;??_ ;_-@_ " sourceLinked="1"/>
        <c:majorTickMark val="none"/>
        <c:minorTickMark val="none"/>
        <c:tickLblPos val="nextTo"/>
        <c:crossAx val="89384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Report.xlsx]Workspace!PivotTable7</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F0446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Workspace!$AB$3</c:f>
              <c:strCache>
                <c:ptCount val="1"/>
                <c:pt idx="0">
                  <c:v>Total</c:v>
                </c:pt>
              </c:strCache>
            </c:strRef>
          </c:tx>
          <c:spPr>
            <a:ln w="19050" cap="rnd">
              <a:solidFill>
                <a:srgbClr val="F04465"/>
              </a:solidFill>
              <a:round/>
            </a:ln>
            <a:effectLst/>
          </c:spPr>
          <c:marker>
            <c:symbol val="none"/>
          </c:marker>
          <c:cat>
            <c:strRef>
              <c:f>Workspace!$AA$4:$AA$16</c:f>
              <c:strCache>
                <c:ptCount val="12"/>
                <c:pt idx="0">
                  <c:v>sty</c:v>
                </c:pt>
                <c:pt idx="1">
                  <c:v>lut</c:v>
                </c:pt>
                <c:pt idx="2">
                  <c:v>mar</c:v>
                </c:pt>
                <c:pt idx="3">
                  <c:v>kwi</c:v>
                </c:pt>
                <c:pt idx="4">
                  <c:v>maj</c:v>
                </c:pt>
                <c:pt idx="5">
                  <c:v>cze</c:v>
                </c:pt>
                <c:pt idx="6">
                  <c:v>lip</c:v>
                </c:pt>
                <c:pt idx="7">
                  <c:v>sie</c:v>
                </c:pt>
                <c:pt idx="8">
                  <c:v>wrz</c:v>
                </c:pt>
                <c:pt idx="9">
                  <c:v>paź</c:v>
                </c:pt>
                <c:pt idx="10">
                  <c:v>lis</c:v>
                </c:pt>
                <c:pt idx="11">
                  <c:v>gru</c:v>
                </c:pt>
              </c:strCache>
            </c:strRef>
          </c:cat>
          <c:val>
            <c:numRef>
              <c:f>Workspace!$AB$4:$AB$16</c:f>
              <c:numCache>
                <c:formatCode>_-[$$-409]* #,##0_ ;_-[$$-409]* \-#,##0\ ;_-[$$-409]* "-"??_ ;_-@_ </c:formatCode>
                <c:ptCount val="12"/>
                <c:pt idx="0">
                  <c:v>52012</c:v>
                </c:pt>
                <c:pt idx="1">
                  <c:v>25900</c:v>
                </c:pt>
                <c:pt idx="2">
                  <c:v>38130</c:v>
                </c:pt>
                <c:pt idx="3">
                  <c:v>27900</c:v>
                </c:pt>
                <c:pt idx="4">
                  <c:v>50900</c:v>
                </c:pt>
                <c:pt idx="5">
                  <c:v>20900</c:v>
                </c:pt>
                <c:pt idx="6">
                  <c:v>24000</c:v>
                </c:pt>
                <c:pt idx="7">
                  <c:v>24600</c:v>
                </c:pt>
                <c:pt idx="8">
                  <c:v>24300</c:v>
                </c:pt>
                <c:pt idx="9">
                  <c:v>28900</c:v>
                </c:pt>
                <c:pt idx="10">
                  <c:v>39400</c:v>
                </c:pt>
                <c:pt idx="11">
                  <c:v>20900</c:v>
                </c:pt>
              </c:numCache>
            </c:numRef>
          </c:val>
          <c:smooth val="1"/>
          <c:extLst>
            <c:ext xmlns:c16="http://schemas.microsoft.com/office/drawing/2014/chart" uri="{C3380CC4-5D6E-409C-BE32-E72D297353CC}">
              <c16:uniqueId val="{00000000-4C93-41A8-B947-EE0B7DE7764B}"/>
            </c:ext>
          </c:extLst>
        </c:ser>
        <c:dLbls>
          <c:showLegendKey val="0"/>
          <c:showVal val="0"/>
          <c:showCatName val="0"/>
          <c:showSerName val="0"/>
          <c:showPercent val="0"/>
          <c:showBubbleSize val="0"/>
        </c:dLbls>
        <c:smooth val="0"/>
        <c:axId val="89631840"/>
        <c:axId val="89625120"/>
      </c:lineChart>
      <c:catAx>
        <c:axId val="89631840"/>
        <c:scaling>
          <c:orientation val="minMax"/>
        </c:scaling>
        <c:delete val="1"/>
        <c:axPos val="b"/>
        <c:numFmt formatCode="General" sourceLinked="1"/>
        <c:majorTickMark val="none"/>
        <c:minorTickMark val="none"/>
        <c:tickLblPos val="nextTo"/>
        <c:crossAx val="89625120"/>
        <c:crosses val="autoZero"/>
        <c:auto val="1"/>
        <c:lblAlgn val="ctr"/>
        <c:lblOffset val="100"/>
        <c:noMultiLvlLbl val="0"/>
      </c:catAx>
      <c:valAx>
        <c:axId val="89625120"/>
        <c:scaling>
          <c:orientation val="minMax"/>
        </c:scaling>
        <c:delete val="1"/>
        <c:axPos val="l"/>
        <c:numFmt formatCode="_-[$$-409]* #,##0_ ;_-[$$-409]* \-#,##0\ ;_-[$$-409]* &quot;-&quot;??_ ;_-@_ " sourceLinked="1"/>
        <c:majorTickMark val="none"/>
        <c:minorTickMark val="none"/>
        <c:tickLblPos val="nextTo"/>
        <c:crossAx val="8963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50000">
                  <a:srgbClr val="9447F7"/>
                </a:gs>
                <a:gs pos="0">
                  <a:srgbClr val="DC25FA"/>
                </a:gs>
              </a:gsLst>
              <a:lin ang="5400000" scaled="1"/>
            </a:gradFill>
            <a:ln w="82550">
              <a:solidFill>
                <a:srgbClr val="F9F9F9"/>
              </a:solidFill>
            </a:ln>
          </c:spPr>
          <c:dPt>
            <c:idx val="0"/>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01-E90B-499A-9DF2-E4271FF3457F}"/>
              </c:ext>
            </c:extLst>
          </c:dPt>
          <c:dPt>
            <c:idx val="1"/>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03-E90B-499A-9DF2-E4271FF3457F}"/>
              </c:ext>
            </c:extLst>
          </c:dPt>
          <c:dPt>
            <c:idx val="2"/>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05-E90B-499A-9DF2-E4271FF3457F}"/>
              </c:ext>
            </c:extLst>
          </c:dPt>
          <c:dPt>
            <c:idx val="3"/>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07-E90B-499A-9DF2-E4271FF3457F}"/>
              </c:ext>
            </c:extLst>
          </c:dPt>
          <c:dPt>
            <c:idx val="4"/>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09-E90B-499A-9DF2-E4271FF3457F}"/>
              </c:ext>
            </c:extLst>
          </c:dPt>
          <c:dPt>
            <c:idx val="5"/>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0B-E90B-499A-9DF2-E4271FF3457F}"/>
              </c:ext>
            </c:extLst>
          </c:dPt>
          <c:dPt>
            <c:idx val="6"/>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0D-E90B-499A-9DF2-E4271FF3457F}"/>
              </c:ext>
            </c:extLst>
          </c:dPt>
          <c:dPt>
            <c:idx val="7"/>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0F-E90B-499A-9DF2-E4271FF3457F}"/>
              </c:ext>
            </c:extLst>
          </c:dPt>
          <c:dPt>
            <c:idx val="8"/>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11-E90B-499A-9DF2-E4271FF3457F}"/>
              </c:ext>
            </c:extLst>
          </c:dPt>
          <c:dPt>
            <c:idx val="9"/>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13-E90B-499A-9DF2-E4271FF3457F}"/>
              </c:ext>
            </c:extLst>
          </c:dPt>
          <c:dPt>
            <c:idx val="10"/>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15-E90B-499A-9DF2-E4271FF3457F}"/>
              </c:ext>
            </c:extLst>
          </c:dPt>
          <c:dPt>
            <c:idx val="11"/>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17-E90B-499A-9DF2-E4271FF3457F}"/>
              </c:ext>
            </c:extLst>
          </c:dPt>
          <c:dPt>
            <c:idx val="12"/>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19-E90B-499A-9DF2-E4271FF3457F}"/>
              </c:ext>
            </c:extLst>
          </c:dPt>
          <c:dPt>
            <c:idx val="13"/>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1B-E90B-499A-9DF2-E4271FF3457F}"/>
              </c:ext>
            </c:extLst>
          </c:dPt>
          <c:dPt>
            <c:idx val="14"/>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1D-E90B-499A-9DF2-E4271FF3457F}"/>
              </c:ext>
            </c:extLst>
          </c:dPt>
          <c:dPt>
            <c:idx val="15"/>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1F-E90B-499A-9DF2-E4271FF3457F}"/>
              </c:ext>
            </c:extLst>
          </c:dPt>
          <c:dPt>
            <c:idx val="16"/>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21-E90B-499A-9DF2-E4271FF3457F}"/>
              </c:ext>
            </c:extLst>
          </c:dPt>
          <c:dPt>
            <c:idx val="17"/>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23-E90B-499A-9DF2-E4271FF3457F}"/>
              </c:ext>
            </c:extLst>
          </c:dPt>
          <c:dPt>
            <c:idx val="18"/>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25-E90B-499A-9DF2-E4271FF3457F}"/>
              </c:ext>
            </c:extLst>
          </c:dPt>
          <c:dPt>
            <c:idx val="19"/>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27-E90B-499A-9DF2-E4271FF3457F}"/>
              </c:ext>
            </c:extLst>
          </c:dPt>
          <c:dPt>
            <c:idx val="20"/>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29-E90B-499A-9DF2-E4271FF3457F}"/>
              </c:ext>
            </c:extLst>
          </c:dPt>
          <c:dPt>
            <c:idx val="21"/>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2B-E90B-499A-9DF2-E4271FF3457F}"/>
              </c:ext>
            </c:extLst>
          </c:dPt>
          <c:dPt>
            <c:idx val="22"/>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2D-E90B-499A-9DF2-E4271FF3457F}"/>
              </c:ext>
            </c:extLst>
          </c:dPt>
          <c:dPt>
            <c:idx val="23"/>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2F-E90B-499A-9DF2-E4271FF3457F}"/>
              </c:ext>
            </c:extLst>
          </c:dPt>
          <c:dPt>
            <c:idx val="24"/>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31-E90B-499A-9DF2-E4271FF3457F}"/>
              </c:ext>
            </c:extLst>
          </c:dPt>
          <c:dPt>
            <c:idx val="25"/>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33-E90B-499A-9DF2-E4271FF3457F}"/>
              </c:ext>
            </c:extLst>
          </c:dPt>
          <c:dPt>
            <c:idx val="26"/>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35-E90B-499A-9DF2-E4271FF3457F}"/>
              </c:ext>
            </c:extLst>
          </c:dPt>
          <c:dPt>
            <c:idx val="27"/>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37-E90B-499A-9DF2-E4271FF3457F}"/>
              </c:ext>
            </c:extLst>
          </c:dPt>
          <c:dPt>
            <c:idx val="28"/>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39-E90B-499A-9DF2-E4271FF3457F}"/>
              </c:ext>
            </c:extLst>
          </c:dPt>
          <c:dPt>
            <c:idx val="29"/>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3B-E90B-499A-9DF2-E4271FF3457F}"/>
              </c:ext>
            </c:extLst>
          </c:dPt>
          <c:dPt>
            <c:idx val="30"/>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3D-E90B-499A-9DF2-E4271FF3457F}"/>
              </c:ext>
            </c:extLst>
          </c:dPt>
          <c:dPt>
            <c:idx val="31"/>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3F-E90B-499A-9DF2-E4271FF3457F}"/>
              </c:ext>
            </c:extLst>
          </c:dPt>
          <c:dPt>
            <c:idx val="32"/>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41-E90B-499A-9DF2-E4271FF3457F}"/>
              </c:ext>
            </c:extLst>
          </c:dPt>
          <c:dPt>
            <c:idx val="33"/>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43-E90B-499A-9DF2-E4271FF3457F}"/>
              </c:ext>
            </c:extLst>
          </c:dPt>
          <c:dPt>
            <c:idx val="34"/>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45-E90B-499A-9DF2-E4271FF3457F}"/>
              </c:ext>
            </c:extLst>
          </c:dPt>
          <c:dPt>
            <c:idx val="35"/>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47-E90B-499A-9DF2-E4271FF3457F}"/>
              </c:ext>
            </c:extLst>
          </c:dPt>
          <c:dPt>
            <c:idx val="36"/>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49-E90B-499A-9DF2-E4271FF3457F}"/>
              </c:ext>
            </c:extLst>
          </c:dPt>
          <c:dPt>
            <c:idx val="37"/>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4B-E90B-499A-9DF2-E4271FF3457F}"/>
              </c:ext>
            </c:extLst>
          </c:dPt>
          <c:dPt>
            <c:idx val="38"/>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4D-E90B-499A-9DF2-E4271FF3457F}"/>
              </c:ext>
            </c:extLst>
          </c:dPt>
          <c:dPt>
            <c:idx val="39"/>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4F-E90B-499A-9DF2-E4271FF3457F}"/>
              </c:ext>
            </c:extLst>
          </c:dPt>
          <c:dPt>
            <c:idx val="40"/>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51-E90B-499A-9DF2-E4271FF3457F}"/>
              </c:ext>
            </c:extLst>
          </c:dPt>
          <c:dPt>
            <c:idx val="41"/>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53-E90B-499A-9DF2-E4271FF3457F}"/>
              </c:ext>
            </c:extLst>
          </c:dPt>
          <c:dPt>
            <c:idx val="42"/>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55-E90B-499A-9DF2-E4271FF3457F}"/>
              </c:ext>
            </c:extLst>
          </c:dPt>
          <c:dPt>
            <c:idx val="43"/>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57-E90B-499A-9DF2-E4271FF3457F}"/>
              </c:ext>
            </c:extLst>
          </c:dPt>
          <c:dPt>
            <c:idx val="44"/>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59-E90B-499A-9DF2-E4271FF3457F}"/>
              </c:ext>
            </c:extLst>
          </c:dPt>
          <c:dPt>
            <c:idx val="45"/>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5B-E90B-499A-9DF2-E4271FF3457F}"/>
              </c:ext>
            </c:extLst>
          </c:dPt>
          <c:dPt>
            <c:idx val="46"/>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5D-E90B-499A-9DF2-E4271FF3457F}"/>
              </c:ext>
            </c:extLst>
          </c:dPt>
          <c:dPt>
            <c:idx val="47"/>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5F-E90B-499A-9DF2-E4271FF3457F}"/>
              </c:ext>
            </c:extLst>
          </c:dPt>
          <c:dPt>
            <c:idx val="48"/>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61-E90B-499A-9DF2-E4271FF3457F}"/>
              </c:ext>
            </c:extLst>
          </c:dPt>
          <c:dPt>
            <c:idx val="49"/>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63-E90B-499A-9DF2-E4271FF3457F}"/>
              </c:ext>
            </c:extLst>
          </c:dPt>
          <c:dPt>
            <c:idx val="50"/>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65-E90B-499A-9DF2-E4271FF3457F}"/>
              </c:ext>
            </c:extLst>
          </c:dPt>
          <c:dPt>
            <c:idx val="51"/>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67-E90B-499A-9DF2-E4271FF3457F}"/>
              </c:ext>
            </c:extLst>
          </c:dPt>
          <c:dPt>
            <c:idx val="52"/>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69-E90B-499A-9DF2-E4271FF3457F}"/>
              </c:ext>
            </c:extLst>
          </c:dPt>
          <c:dPt>
            <c:idx val="53"/>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6B-E90B-499A-9DF2-E4271FF3457F}"/>
              </c:ext>
            </c:extLst>
          </c:dPt>
          <c:dPt>
            <c:idx val="54"/>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6D-E90B-499A-9DF2-E4271FF3457F}"/>
              </c:ext>
            </c:extLst>
          </c:dPt>
          <c:dPt>
            <c:idx val="55"/>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6F-E90B-499A-9DF2-E4271FF3457F}"/>
              </c:ext>
            </c:extLst>
          </c:dPt>
          <c:dPt>
            <c:idx val="56"/>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71-E90B-499A-9DF2-E4271FF3457F}"/>
              </c:ext>
            </c:extLst>
          </c:dPt>
          <c:dPt>
            <c:idx val="57"/>
            <c:bubble3D val="0"/>
            <c:spPr>
              <a:gradFill>
                <a:gsLst>
                  <a:gs pos="50000">
                    <a:srgbClr val="9447F7"/>
                  </a:gs>
                  <a:gs pos="0">
                    <a:srgbClr val="DC25FA"/>
                  </a:gs>
                </a:gsLst>
                <a:lin ang="5400000" scaled="1"/>
              </a:gradFill>
              <a:ln w="82550">
                <a:solidFill>
                  <a:srgbClr val="F9F9F9"/>
                </a:solidFill>
              </a:ln>
              <a:effectLst/>
            </c:spPr>
            <c:extLst>
              <c:ext xmlns:c16="http://schemas.microsoft.com/office/drawing/2014/chart" uri="{C3380CC4-5D6E-409C-BE32-E72D297353CC}">
                <c16:uniqueId val="{00000073-E90B-499A-9DF2-E4271FF3457F}"/>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E90B-499A-9DF2-E4271FF3457F}"/>
            </c:ext>
          </c:extLst>
        </c:ser>
        <c:ser>
          <c:idx val="1"/>
          <c:order val="1"/>
          <c:tx>
            <c:v>Percentage</c:v>
          </c:tx>
          <c:spPr>
            <a:solidFill>
              <a:srgbClr val="F9F9F9">
                <a:alpha val="0"/>
              </a:srgbClr>
            </a:solidFill>
            <a:ln>
              <a:noFill/>
            </a:ln>
            <a:effectLst>
              <a:outerShdw blurRad="50800" dist="25400" dir="2700000" algn="tl" rotWithShape="0">
                <a:prstClr val="black">
                  <a:alpha val="40000"/>
                </a:prstClr>
              </a:outerShdw>
            </a:effectLst>
          </c:spPr>
          <c:dPt>
            <c:idx val="0"/>
            <c:bubble3D val="0"/>
            <c:spPr>
              <a:solidFill>
                <a:srgbClr val="9447F7"/>
              </a:solidFill>
              <a:ln w="19050">
                <a:noFill/>
              </a:ln>
              <a:effectLst>
                <a:outerShdw blurRad="50800" dist="25400" dir="2700000" algn="tl" rotWithShape="0">
                  <a:prstClr val="black">
                    <a:alpha val="40000"/>
                  </a:prstClr>
                </a:outerShdw>
              </a:effectLst>
            </c:spPr>
            <c:extLst>
              <c:ext xmlns:c16="http://schemas.microsoft.com/office/drawing/2014/chart" uri="{C3380CC4-5D6E-409C-BE32-E72D297353CC}">
                <c16:uniqueId val="{00000076-E90B-499A-9DF2-E4271FF3457F}"/>
              </c:ext>
            </c:extLst>
          </c:dPt>
          <c:dPt>
            <c:idx val="1"/>
            <c:bubble3D val="0"/>
            <c:spPr>
              <a:solidFill>
                <a:srgbClr val="F9F9F9">
                  <a:alpha val="80000"/>
                </a:srgbClr>
              </a:solidFill>
              <a:ln w="19050">
                <a:noFill/>
              </a:ln>
              <a:effectLst/>
            </c:spPr>
            <c:extLst>
              <c:ext xmlns:c16="http://schemas.microsoft.com/office/drawing/2014/chart" uri="{C3380CC4-5D6E-409C-BE32-E72D297353CC}">
                <c16:uniqueId val="{00000078-E90B-499A-9DF2-E4271FF3457F}"/>
              </c:ext>
            </c:extLst>
          </c:dPt>
          <c:val>
            <c:numRef>
              <c:f>Workspace!$AF$9:$AF$10</c:f>
              <c:numCache>
                <c:formatCode>0%</c:formatCode>
                <c:ptCount val="2"/>
                <c:pt idx="0">
                  <c:v>0.94460500000000003</c:v>
                </c:pt>
                <c:pt idx="1">
                  <c:v>5.5395E-2</c:v>
                </c:pt>
              </c:numCache>
            </c:numRef>
          </c:val>
          <c:extLst>
            <c:ext xmlns:c16="http://schemas.microsoft.com/office/drawing/2014/chart" uri="{C3380CC4-5D6E-409C-BE32-E72D297353CC}">
              <c16:uniqueId val="{00000079-E90B-499A-9DF2-E4271FF3457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1.png"/><Relationship Id="rId18" Type="http://schemas.openxmlformats.org/officeDocument/2006/relationships/chart" Target="../charts/chart2.xml"/><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10.svg"/><Relationship Id="rId17" Type="http://schemas.openxmlformats.org/officeDocument/2006/relationships/chart" Target="../charts/chart1.xml"/><Relationship Id="rId2" Type="http://schemas.openxmlformats.org/officeDocument/2006/relationships/hyperlink" Target="#'Incomes&amp;Expenses'!A1"/><Relationship Id="rId16" Type="http://schemas.openxmlformats.org/officeDocument/2006/relationships/image" Target="../media/image14.svg"/><Relationship Id="rId20" Type="http://schemas.openxmlformats.org/officeDocument/2006/relationships/image" Target="../media/image15.gif"/><Relationship Id="rId1" Type="http://schemas.openxmlformats.org/officeDocument/2006/relationships/hyperlink" Target="#'Main Dashboard'!A1"/><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image" Target="../media/image13.png"/><Relationship Id="rId10" Type="http://schemas.openxmlformats.org/officeDocument/2006/relationships/image" Target="../media/image8.svg"/><Relationship Id="rId19" Type="http://schemas.openxmlformats.org/officeDocument/2006/relationships/chart" Target="../charts/chart3.xml"/><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image" Target="../media/image12.svg"/></Relationships>
</file>

<file path=xl/drawings/_rels/drawing2.xml.rels><?xml version="1.0" encoding="UTF-8" standalone="yes"?>
<Relationships xmlns="http://schemas.openxmlformats.org/package/2006/relationships"><Relationship Id="rId8" Type="http://schemas.openxmlformats.org/officeDocument/2006/relationships/image" Target="../media/image21.svg"/><Relationship Id="rId13" Type="http://schemas.openxmlformats.org/officeDocument/2006/relationships/image" Target="../media/image26.png"/><Relationship Id="rId3" Type="http://schemas.openxmlformats.org/officeDocument/2006/relationships/image" Target="../media/image16.png"/><Relationship Id="rId7" Type="http://schemas.openxmlformats.org/officeDocument/2006/relationships/image" Target="../media/image20.png"/><Relationship Id="rId12" Type="http://schemas.openxmlformats.org/officeDocument/2006/relationships/image" Target="../media/image25.svg"/><Relationship Id="rId2" Type="http://schemas.openxmlformats.org/officeDocument/2006/relationships/hyperlink" Target="#'Incomes&amp;Expenses'!A1"/><Relationship Id="rId16" Type="http://schemas.openxmlformats.org/officeDocument/2006/relationships/image" Target="../media/image29.svg"/><Relationship Id="rId1" Type="http://schemas.openxmlformats.org/officeDocument/2006/relationships/hyperlink" Target="#'Main Dashboard'!A1"/><Relationship Id="rId6" Type="http://schemas.openxmlformats.org/officeDocument/2006/relationships/image" Target="../media/image19.svg"/><Relationship Id="rId11" Type="http://schemas.openxmlformats.org/officeDocument/2006/relationships/image" Target="../media/image24.png"/><Relationship Id="rId5" Type="http://schemas.openxmlformats.org/officeDocument/2006/relationships/image" Target="../media/image18.png"/><Relationship Id="rId15" Type="http://schemas.openxmlformats.org/officeDocument/2006/relationships/image" Target="../media/image28.png"/><Relationship Id="rId10" Type="http://schemas.openxmlformats.org/officeDocument/2006/relationships/image" Target="../media/image23.svg"/><Relationship Id="rId4" Type="http://schemas.openxmlformats.org/officeDocument/2006/relationships/image" Target="../media/image17.svg"/><Relationship Id="rId9" Type="http://schemas.openxmlformats.org/officeDocument/2006/relationships/image" Target="../media/image22.png"/><Relationship Id="rId14" Type="http://schemas.openxmlformats.org/officeDocument/2006/relationships/image" Target="../media/image27.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153125</xdr:colOff>
      <xdr:row>32</xdr:row>
      <xdr:rowOff>86689</xdr:rowOff>
    </xdr:to>
    <xdr:grpSp>
      <xdr:nvGrpSpPr>
        <xdr:cNvPr id="19" name="Group 18">
          <a:extLst>
            <a:ext uri="{FF2B5EF4-FFF2-40B4-BE49-F238E27FC236}">
              <a16:creationId xmlns:a16="http://schemas.microsoft.com/office/drawing/2014/main" id="{A494383F-9945-F14D-1AD7-02372959BDE1}"/>
            </a:ext>
          </a:extLst>
        </xdr:cNvPr>
        <xdr:cNvGrpSpPr/>
      </xdr:nvGrpSpPr>
      <xdr:grpSpPr>
        <a:xfrm>
          <a:off x="0" y="0"/>
          <a:ext cx="13406482" cy="7924403"/>
          <a:chOff x="0" y="0"/>
          <a:chExt cx="13406482" cy="7924403"/>
        </a:xfrm>
      </xdr:grpSpPr>
      <xdr:grpSp>
        <xdr:nvGrpSpPr>
          <xdr:cNvPr id="210" name="Group 209">
            <a:extLst>
              <a:ext uri="{FF2B5EF4-FFF2-40B4-BE49-F238E27FC236}">
                <a16:creationId xmlns:a16="http://schemas.microsoft.com/office/drawing/2014/main" id="{C978F925-970B-F4F7-6C9A-254E421755B0}"/>
              </a:ext>
            </a:extLst>
          </xdr:cNvPr>
          <xdr:cNvGrpSpPr/>
        </xdr:nvGrpSpPr>
        <xdr:grpSpPr>
          <a:xfrm>
            <a:off x="0" y="0"/>
            <a:ext cx="13406482" cy="7924403"/>
            <a:chOff x="0" y="13609"/>
            <a:chExt cx="13345250" cy="8214689"/>
          </a:xfrm>
        </xdr:grpSpPr>
        <xdr:grpSp>
          <xdr:nvGrpSpPr>
            <xdr:cNvPr id="14" name="Group 13">
              <a:extLst>
                <a:ext uri="{FF2B5EF4-FFF2-40B4-BE49-F238E27FC236}">
                  <a16:creationId xmlns:a16="http://schemas.microsoft.com/office/drawing/2014/main" id="{8AF68614-2F0F-457D-1B1B-45BA8584B80F}"/>
                </a:ext>
              </a:extLst>
            </xdr:cNvPr>
            <xdr:cNvGrpSpPr/>
          </xdr:nvGrpSpPr>
          <xdr:grpSpPr>
            <a:xfrm>
              <a:off x="0" y="13609"/>
              <a:ext cx="13345250" cy="8214689"/>
              <a:chOff x="0" y="-159046"/>
              <a:chExt cx="13471130" cy="7718719"/>
            </a:xfrm>
          </xdr:grpSpPr>
          <xdr:grpSp>
            <xdr:nvGrpSpPr>
              <xdr:cNvPr id="31" name="Group 30">
                <a:extLst>
                  <a:ext uri="{FF2B5EF4-FFF2-40B4-BE49-F238E27FC236}">
                    <a16:creationId xmlns:a16="http://schemas.microsoft.com/office/drawing/2014/main" id="{BE2B3C70-F923-4569-06B5-23B2B7727185}"/>
                  </a:ext>
                </a:extLst>
              </xdr:cNvPr>
              <xdr:cNvGrpSpPr/>
            </xdr:nvGrpSpPr>
            <xdr:grpSpPr>
              <a:xfrm>
                <a:off x="0" y="-159046"/>
                <a:ext cx="13471130" cy="7718719"/>
                <a:chOff x="0" y="-169400"/>
                <a:chExt cx="13271111" cy="8221197"/>
              </a:xfrm>
            </xdr:grpSpPr>
            <xdr:grpSp>
              <xdr:nvGrpSpPr>
                <xdr:cNvPr id="33" name="Group 32">
                  <a:extLst>
                    <a:ext uri="{FF2B5EF4-FFF2-40B4-BE49-F238E27FC236}">
                      <a16:creationId xmlns:a16="http://schemas.microsoft.com/office/drawing/2014/main" id="{A5729B62-43BB-7948-F649-DA759785DC62}"/>
                    </a:ext>
                  </a:extLst>
                </xdr:cNvPr>
                <xdr:cNvGrpSpPr/>
              </xdr:nvGrpSpPr>
              <xdr:grpSpPr>
                <a:xfrm>
                  <a:off x="0" y="-1"/>
                  <a:ext cx="13099087" cy="7870031"/>
                  <a:chOff x="0" y="-1"/>
                  <a:chExt cx="13048043" cy="7870031"/>
                </a:xfrm>
              </xdr:grpSpPr>
              <xdr:sp macro="" textlink="">
                <xdr:nvSpPr>
                  <xdr:cNvPr id="38" name="Rectangle 37">
                    <a:extLst>
                      <a:ext uri="{FF2B5EF4-FFF2-40B4-BE49-F238E27FC236}">
                        <a16:creationId xmlns:a16="http://schemas.microsoft.com/office/drawing/2014/main" id="{CB8B22A2-CFD5-942B-47A5-6E8EDBFF9932}"/>
                      </a:ext>
                    </a:extLst>
                  </xdr:cNvPr>
                  <xdr:cNvSpPr/>
                </xdr:nvSpPr>
                <xdr:spPr>
                  <a:xfrm>
                    <a:off x="0" y="0"/>
                    <a:ext cx="1595438" cy="704850"/>
                  </a:xfrm>
                  <a:prstGeom prst="rect">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39" name="Rectangle 38">
                    <a:extLst>
                      <a:ext uri="{FF2B5EF4-FFF2-40B4-BE49-F238E27FC236}">
                        <a16:creationId xmlns:a16="http://schemas.microsoft.com/office/drawing/2014/main" id="{DC81BAF3-B8D2-52F2-BC03-2BCA82455E03}"/>
                      </a:ext>
                    </a:extLst>
                  </xdr:cNvPr>
                  <xdr:cNvSpPr/>
                </xdr:nvSpPr>
                <xdr:spPr>
                  <a:xfrm>
                    <a:off x="0" y="700087"/>
                    <a:ext cx="916781" cy="704850"/>
                  </a:xfrm>
                  <a:prstGeom prst="rect">
                    <a:avLst/>
                  </a:prstGeom>
                  <a:pattFill prst="wdUpDiag">
                    <a:fgClr>
                      <a:srgbClr val="C37837"/>
                    </a:fgClr>
                    <a:bgClr>
                      <a:srgbClr val="163B4D"/>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0" name="Rectangle 39">
                    <a:extLst>
                      <a:ext uri="{FF2B5EF4-FFF2-40B4-BE49-F238E27FC236}">
                        <a16:creationId xmlns:a16="http://schemas.microsoft.com/office/drawing/2014/main" id="{8B7ABDCF-380E-9A6F-9DAF-4999A16883F3}"/>
                      </a:ext>
                    </a:extLst>
                  </xdr:cNvPr>
                  <xdr:cNvSpPr/>
                </xdr:nvSpPr>
                <xdr:spPr>
                  <a:xfrm>
                    <a:off x="1593056" y="0"/>
                    <a:ext cx="871538" cy="704850"/>
                  </a:xfrm>
                  <a:prstGeom prst="rect">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1" name="Rectangle 40">
                    <a:extLst>
                      <a:ext uri="{FF2B5EF4-FFF2-40B4-BE49-F238E27FC236}">
                        <a16:creationId xmlns:a16="http://schemas.microsoft.com/office/drawing/2014/main" id="{076CF697-ACEF-1750-0A20-39753F95FF1C}"/>
                      </a:ext>
                    </a:extLst>
                  </xdr:cNvPr>
                  <xdr:cNvSpPr/>
                </xdr:nvSpPr>
                <xdr:spPr>
                  <a:xfrm>
                    <a:off x="914400" y="700088"/>
                    <a:ext cx="2407444" cy="704850"/>
                  </a:xfrm>
                  <a:prstGeom prst="rect">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nvGrpSpPr>
                  <xdr:cNvPr id="42" name="Group 41">
                    <a:extLst>
                      <a:ext uri="{FF2B5EF4-FFF2-40B4-BE49-F238E27FC236}">
                        <a16:creationId xmlns:a16="http://schemas.microsoft.com/office/drawing/2014/main" id="{5F119D57-0EA1-8DFD-932A-E9DA352F6B4E}"/>
                      </a:ext>
                    </a:extLst>
                  </xdr:cNvPr>
                  <xdr:cNvGrpSpPr/>
                </xdr:nvGrpSpPr>
                <xdr:grpSpPr>
                  <a:xfrm>
                    <a:off x="202406" y="271461"/>
                    <a:ext cx="1154906" cy="166688"/>
                    <a:chOff x="202406" y="259555"/>
                    <a:chExt cx="1154906" cy="166688"/>
                  </a:xfrm>
                </xdr:grpSpPr>
                <xdr:sp macro="" textlink="">
                  <xdr:nvSpPr>
                    <xdr:cNvPr id="71" name="Oval 70">
                      <a:extLst>
                        <a:ext uri="{FF2B5EF4-FFF2-40B4-BE49-F238E27FC236}">
                          <a16:creationId xmlns:a16="http://schemas.microsoft.com/office/drawing/2014/main" id="{7D994B66-D7C8-D48D-93C1-147A68F5964F}"/>
                        </a:ext>
                      </a:extLst>
                    </xdr:cNvPr>
                    <xdr:cNvSpPr/>
                  </xdr:nvSpPr>
                  <xdr:spPr>
                    <a:xfrm>
                      <a:off x="202406" y="259555"/>
                      <a:ext cx="166687" cy="166688"/>
                    </a:xfrm>
                    <a:prstGeom prst="ellipse">
                      <a:avLst/>
                    </a:prstGeom>
                    <a:solidFill>
                      <a:srgbClr val="F5DF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72" name="Oval 71">
                      <a:extLst>
                        <a:ext uri="{FF2B5EF4-FFF2-40B4-BE49-F238E27FC236}">
                          <a16:creationId xmlns:a16="http://schemas.microsoft.com/office/drawing/2014/main" id="{B2F5CB0F-748D-25FF-1CDD-396472C9050B}"/>
                        </a:ext>
                      </a:extLst>
                    </xdr:cNvPr>
                    <xdr:cNvSpPr/>
                  </xdr:nvSpPr>
                  <xdr:spPr>
                    <a:xfrm>
                      <a:off x="509587" y="259555"/>
                      <a:ext cx="166687" cy="166688"/>
                    </a:xfrm>
                    <a:prstGeom prst="ellipse">
                      <a:avLst/>
                    </a:prstGeom>
                    <a:solidFill>
                      <a:srgbClr val="F5DF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73" name="Oval 72">
                      <a:extLst>
                        <a:ext uri="{FF2B5EF4-FFF2-40B4-BE49-F238E27FC236}">
                          <a16:creationId xmlns:a16="http://schemas.microsoft.com/office/drawing/2014/main" id="{ED91B610-D317-0EBF-BE93-DCEB5BD7D6AF}"/>
                        </a:ext>
                      </a:extLst>
                    </xdr:cNvPr>
                    <xdr:cNvSpPr/>
                  </xdr:nvSpPr>
                  <xdr:spPr>
                    <a:xfrm>
                      <a:off x="840581" y="259555"/>
                      <a:ext cx="166687" cy="166688"/>
                    </a:xfrm>
                    <a:prstGeom prst="ellipse">
                      <a:avLst/>
                    </a:prstGeom>
                    <a:solidFill>
                      <a:srgbClr val="F5DF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74" name="Oval 73">
                      <a:extLst>
                        <a:ext uri="{FF2B5EF4-FFF2-40B4-BE49-F238E27FC236}">
                          <a16:creationId xmlns:a16="http://schemas.microsoft.com/office/drawing/2014/main" id="{76F0FB7A-D524-DD42-ACAD-15B14C4D1DF8}"/>
                        </a:ext>
                      </a:extLst>
                    </xdr:cNvPr>
                    <xdr:cNvSpPr/>
                  </xdr:nvSpPr>
                  <xdr:spPr>
                    <a:xfrm>
                      <a:off x="1190625" y="259555"/>
                      <a:ext cx="166687" cy="166688"/>
                    </a:xfrm>
                    <a:prstGeom prst="ellipse">
                      <a:avLst/>
                    </a:prstGeom>
                    <a:solidFill>
                      <a:srgbClr val="F5DF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43" name="Rectangle 42">
                    <a:extLst>
                      <a:ext uri="{FF2B5EF4-FFF2-40B4-BE49-F238E27FC236}">
                        <a16:creationId xmlns:a16="http://schemas.microsoft.com/office/drawing/2014/main" id="{0B5C561D-78BE-8983-7B2F-52C20B15F3B4}"/>
                      </a:ext>
                    </a:extLst>
                  </xdr:cNvPr>
                  <xdr:cNvSpPr/>
                </xdr:nvSpPr>
                <xdr:spPr>
                  <a:xfrm>
                    <a:off x="2447925" y="0"/>
                    <a:ext cx="1814512" cy="704850"/>
                  </a:xfrm>
                  <a:prstGeom prst="rect">
                    <a:avLst/>
                  </a:prstGeom>
                  <a:solidFill>
                    <a:srgbClr val="5CC6C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4" name="Partial Circle 43">
                    <a:extLst>
                      <a:ext uri="{FF2B5EF4-FFF2-40B4-BE49-F238E27FC236}">
                        <a16:creationId xmlns:a16="http://schemas.microsoft.com/office/drawing/2014/main" id="{196340B1-CC6F-7E9D-B5BE-B9A2FA2D4425}"/>
                      </a:ext>
                    </a:extLst>
                  </xdr:cNvPr>
                  <xdr:cNvSpPr/>
                </xdr:nvSpPr>
                <xdr:spPr>
                  <a:xfrm>
                    <a:off x="3440906" y="0"/>
                    <a:ext cx="1612447" cy="707571"/>
                  </a:xfrm>
                  <a:prstGeom prst="pie">
                    <a:avLst>
                      <a:gd name="adj1" fmla="val 5399997"/>
                      <a:gd name="adj2" fmla="val 16200000"/>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solidFill>
                        <a:schemeClr val="tx1"/>
                      </a:solidFill>
                    </a:endParaRPr>
                  </a:p>
                </xdr:txBody>
              </xdr:sp>
              <xdr:sp macro="" textlink="">
                <xdr:nvSpPr>
                  <xdr:cNvPr id="45" name="Rectangle 44">
                    <a:extLst>
                      <a:ext uri="{FF2B5EF4-FFF2-40B4-BE49-F238E27FC236}">
                        <a16:creationId xmlns:a16="http://schemas.microsoft.com/office/drawing/2014/main" id="{B230401A-6585-3B37-92D7-C0B43D56EF3B}"/>
                      </a:ext>
                    </a:extLst>
                  </xdr:cNvPr>
                  <xdr:cNvSpPr/>
                </xdr:nvSpPr>
                <xdr:spPr>
                  <a:xfrm>
                    <a:off x="4248150" y="0"/>
                    <a:ext cx="1466850" cy="704850"/>
                  </a:xfrm>
                  <a:prstGeom prst="rect">
                    <a:avLst/>
                  </a:prstGeom>
                  <a:pattFill prst="wdUpDiag">
                    <a:fgClr>
                      <a:srgbClr val="C37837"/>
                    </a:fgClr>
                    <a:bgClr>
                      <a:srgbClr val="163B4D"/>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6" name="Rectangle 45">
                    <a:extLst>
                      <a:ext uri="{FF2B5EF4-FFF2-40B4-BE49-F238E27FC236}">
                        <a16:creationId xmlns:a16="http://schemas.microsoft.com/office/drawing/2014/main" id="{3F0B2369-4BD7-9895-6EDF-3003DC580830}"/>
                      </a:ext>
                    </a:extLst>
                  </xdr:cNvPr>
                  <xdr:cNvSpPr/>
                </xdr:nvSpPr>
                <xdr:spPr>
                  <a:xfrm>
                    <a:off x="3321165" y="701386"/>
                    <a:ext cx="2398939" cy="700149"/>
                  </a:xfrm>
                  <a:prstGeom prst="rect">
                    <a:avLst/>
                  </a:prstGeom>
                  <a:solidFill>
                    <a:srgbClr val="7F7F7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nvGrpSpPr>
                  <xdr:cNvPr id="47" name="Group 46">
                    <a:extLst>
                      <a:ext uri="{FF2B5EF4-FFF2-40B4-BE49-F238E27FC236}">
                        <a16:creationId xmlns:a16="http://schemas.microsoft.com/office/drawing/2014/main" id="{17EBF0C7-4F3C-3703-812A-9DC4DE92BD23}"/>
                      </a:ext>
                    </a:extLst>
                  </xdr:cNvPr>
                  <xdr:cNvGrpSpPr/>
                </xdr:nvGrpSpPr>
                <xdr:grpSpPr>
                  <a:xfrm>
                    <a:off x="5703094" y="1"/>
                    <a:ext cx="1111702" cy="707571"/>
                    <a:chOff x="5749018" y="0"/>
                    <a:chExt cx="1121908" cy="714375"/>
                  </a:xfrm>
                </xdr:grpSpPr>
                <xdr:sp macro="" textlink="">
                  <xdr:nvSpPr>
                    <xdr:cNvPr id="69" name="Isosceles Triangle 68">
                      <a:extLst>
                        <a:ext uri="{FF2B5EF4-FFF2-40B4-BE49-F238E27FC236}">
                          <a16:creationId xmlns:a16="http://schemas.microsoft.com/office/drawing/2014/main" id="{C8BA1C3A-FDF8-00C0-7A41-EA2C6FCFBE39}"/>
                        </a:ext>
                      </a:extLst>
                    </xdr:cNvPr>
                    <xdr:cNvSpPr/>
                  </xdr:nvSpPr>
                  <xdr:spPr>
                    <a:xfrm>
                      <a:off x="5749018" y="0"/>
                      <a:ext cx="1114084" cy="714375"/>
                    </a:xfrm>
                    <a:prstGeom prst="triangle">
                      <a:avLst>
                        <a:gd name="adj" fmla="val 0"/>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70" name="Isosceles Triangle 69">
                      <a:extLst>
                        <a:ext uri="{FF2B5EF4-FFF2-40B4-BE49-F238E27FC236}">
                          <a16:creationId xmlns:a16="http://schemas.microsoft.com/office/drawing/2014/main" id="{7C938B34-4E60-105B-1720-DA22C65EAC6C}"/>
                        </a:ext>
                      </a:extLst>
                    </xdr:cNvPr>
                    <xdr:cNvSpPr/>
                  </xdr:nvSpPr>
                  <xdr:spPr>
                    <a:xfrm rot="10800000">
                      <a:off x="5756842" y="0"/>
                      <a:ext cx="1114084" cy="714375"/>
                    </a:xfrm>
                    <a:prstGeom prst="triangle">
                      <a:avLst>
                        <a:gd name="adj" fmla="val 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grpSp>
                <xdr:nvGrpSpPr>
                  <xdr:cNvPr id="48" name="Group 47">
                    <a:extLst>
                      <a:ext uri="{FF2B5EF4-FFF2-40B4-BE49-F238E27FC236}">
                        <a16:creationId xmlns:a16="http://schemas.microsoft.com/office/drawing/2014/main" id="{9F4E047E-C50E-0520-3BD1-425A9B2CD405}"/>
                      </a:ext>
                    </a:extLst>
                  </xdr:cNvPr>
                  <xdr:cNvGrpSpPr/>
                </xdr:nvGrpSpPr>
                <xdr:grpSpPr>
                  <a:xfrm>
                    <a:off x="5702414" y="707570"/>
                    <a:ext cx="1111702" cy="693284"/>
                    <a:chOff x="5749018" y="0"/>
                    <a:chExt cx="1121908" cy="714375"/>
                  </a:xfrm>
                </xdr:grpSpPr>
                <xdr:sp macro="" textlink="">
                  <xdr:nvSpPr>
                    <xdr:cNvPr id="67" name="Isosceles Triangle 66">
                      <a:extLst>
                        <a:ext uri="{FF2B5EF4-FFF2-40B4-BE49-F238E27FC236}">
                          <a16:creationId xmlns:a16="http://schemas.microsoft.com/office/drawing/2014/main" id="{C0EABFBE-7B87-75BD-5E06-E2E9211812B8}"/>
                        </a:ext>
                      </a:extLst>
                    </xdr:cNvPr>
                    <xdr:cNvSpPr/>
                  </xdr:nvSpPr>
                  <xdr:spPr>
                    <a:xfrm>
                      <a:off x="5749018" y="0"/>
                      <a:ext cx="1114084" cy="714375"/>
                    </a:xfrm>
                    <a:prstGeom prst="triangle">
                      <a:avLst>
                        <a:gd name="adj" fmla="val 0"/>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68" name="Isosceles Triangle 67">
                      <a:extLst>
                        <a:ext uri="{FF2B5EF4-FFF2-40B4-BE49-F238E27FC236}">
                          <a16:creationId xmlns:a16="http://schemas.microsoft.com/office/drawing/2014/main" id="{4721DE7D-F312-39E7-018E-FC069408273C}"/>
                        </a:ext>
                      </a:extLst>
                    </xdr:cNvPr>
                    <xdr:cNvSpPr/>
                  </xdr:nvSpPr>
                  <xdr:spPr>
                    <a:xfrm rot="10800000">
                      <a:off x="5756842" y="0"/>
                      <a:ext cx="1114084" cy="714375"/>
                    </a:xfrm>
                    <a:prstGeom prst="triangle">
                      <a:avLst>
                        <a:gd name="adj" fmla="val 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49" name="Rectangle 48">
                    <a:extLst>
                      <a:ext uri="{FF2B5EF4-FFF2-40B4-BE49-F238E27FC236}">
                        <a16:creationId xmlns:a16="http://schemas.microsoft.com/office/drawing/2014/main" id="{7B7FDA55-19E5-279B-BB40-9DDD67B55E32}"/>
                      </a:ext>
                    </a:extLst>
                  </xdr:cNvPr>
                  <xdr:cNvSpPr/>
                </xdr:nvSpPr>
                <xdr:spPr>
                  <a:xfrm>
                    <a:off x="6814117" y="0"/>
                    <a:ext cx="1360374" cy="704850"/>
                  </a:xfrm>
                  <a:prstGeom prst="rect">
                    <a:avLst/>
                  </a:prstGeom>
                  <a:solidFill>
                    <a:srgbClr val="5CC6C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50" name="Rectangle 49">
                    <a:extLst>
                      <a:ext uri="{FF2B5EF4-FFF2-40B4-BE49-F238E27FC236}">
                        <a16:creationId xmlns:a16="http://schemas.microsoft.com/office/drawing/2014/main" id="{03FB1BAE-E084-075A-76F8-7CB36996D57A}"/>
                      </a:ext>
                    </a:extLst>
                  </xdr:cNvPr>
                  <xdr:cNvSpPr/>
                </xdr:nvSpPr>
                <xdr:spPr>
                  <a:xfrm>
                    <a:off x="6813437" y="698386"/>
                    <a:ext cx="1360374" cy="708252"/>
                  </a:xfrm>
                  <a:prstGeom prst="rect">
                    <a:avLst/>
                  </a:prstGeom>
                  <a:solidFill>
                    <a:srgbClr val="C3783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nvGrpSpPr>
                  <xdr:cNvPr id="51" name="Group 50">
                    <a:extLst>
                      <a:ext uri="{FF2B5EF4-FFF2-40B4-BE49-F238E27FC236}">
                        <a16:creationId xmlns:a16="http://schemas.microsoft.com/office/drawing/2014/main" id="{4C8572CD-F42C-8BF4-B787-E249367DEF71}"/>
                      </a:ext>
                    </a:extLst>
                  </xdr:cNvPr>
                  <xdr:cNvGrpSpPr/>
                </xdr:nvGrpSpPr>
                <xdr:grpSpPr>
                  <a:xfrm>
                    <a:off x="8162277" y="8504"/>
                    <a:ext cx="1371229" cy="689882"/>
                    <a:chOff x="8240146" y="8504"/>
                    <a:chExt cx="1369899" cy="679677"/>
                  </a:xfrm>
                </xdr:grpSpPr>
                <xdr:sp macro="" textlink="">
                  <xdr:nvSpPr>
                    <xdr:cNvPr id="65" name="Rectangle 64">
                      <a:extLst>
                        <a:ext uri="{FF2B5EF4-FFF2-40B4-BE49-F238E27FC236}">
                          <a16:creationId xmlns:a16="http://schemas.microsoft.com/office/drawing/2014/main" id="{CECDB20B-A286-F880-2010-92B321CBDCE3}"/>
                        </a:ext>
                      </a:extLst>
                    </xdr:cNvPr>
                    <xdr:cNvSpPr/>
                  </xdr:nvSpPr>
                  <xdr:spPr>
                    <a:xfrm>
                      <a:off x="8240826" y="8504"/>
                      <a:ext cx="1369219" cy="331675"/>
                    </a:xfrm>
                    <a:prstGeom prst="rect">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66" name="Rectangle 65">
                      <a:extLst>
                        <a:ext uri="{FF2B5EF4-FFF2-40B4-BE49-F238E27FC236}">
                          <a16:creationId xmlns:a16="http://schemas.microsoft.com/office/drawing/2014/main" id="{A193E443-5509-36D9-1791-336E3383858E}"/>
                        </a:ext>
                      </a:extLst>
                    </xdr:cNvPr>
                    <xdr:cNvSpPr/>
                  </xdr:nvSpPr>
                  <xdr:spPr>
                    <a:xfrm>
                      <a:off x="8240146" y="331674"/>
                      <a:ext cx="1369219" cy="356507"/>
                    </a:xfrm>
                    <a:prstGeom prst="rect">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52" name="Rectangle 51">
                    <a:extLst>
                      <a:ext uri="{FF2B5EF4-FFF2-40B4-BE49-F238E27FC236}">
                        <a16:creationId xmlns:a16="http://schemas.microsoft.com/office/drawing/2014/main" id="{8270C887-7952-7250-4CF4-A61F257ACBAB}"/>
                      </a:ext>
                    </a:extLst>
                  </xdr:cNvPr>
                  <xdr:cNvSpPr/>
                </xdr:nvSpPr>
                <xdr:spPr>
                  <a:xfrm>
                    <a:off x="8170935" y="699067"/>
                    <a:ext cx="2406239" cy="703706"/>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53" name="Rectangle 52">
                    <a:extLst>
                      <a:ext uri="{FF2B5EF4-FFF2-40B4-BE49-F238E27FC236}">
                        <a16:creationId xmlns:a16="http://schemas.microsoft.com/office/drawing/2014/main" id="{99B41205-109C-56FE-C4E8-6B429F501A0E}"/>
                      </a:ext>
                    </a:extLst>
                  </xdr:cNvPr>
                  <xdr:cNvSpPr/>
                </xdr:nvSpPr>
                <xdr:spPr>
                  <a:xfrm>
                    <a:off x="9531465" y="0"/>
                    <a:ext cx="1046389" cy="704850"/>
                  </a:xfrm>
                  <a:prstGeom prst="rect">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54" name="Isosceles Triangle 53">
                    <a:extLst>
                      <a:ext uri="{FF2B5EF4-FFF2-40B4-BE49-F238E27FC236}">
                        <a16:creationId xmlns:a16="http://schemas.microsoft.com/office/drawing/2014/main" id="{A88D4D44-2CB0-7FF7-6D5F-516FF8CD4466}"/>
                      </a:ext>
                    </a:extLst>
                  </xdr:cNvPr>
                  <xdr:cNvSpPr/>
                </xdr:nvSpPr>
                <xdr:spPr>
                  <a:xfrm rot="10800000">
                    <a:off x="9550510" y="8504"/>
                    <a:ext cx="1018838" cy="457540"/>
                  </a:xfrm>
                  <a:prstGeom prst="triangle">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55" name="Rectangle 54">
                    <a:extLst>
                      <a:ext uri="{FF2B5EF4-FFF2-40B4-BE49-F238E27FC236}">
                        <a16:creationId xmlns:a16="http://schemas.microsoft.com/office/drawing/2014/main" id="{681A43F9-7DD2-A3A1-65AC-699F87345EF0}"/>
                      </a:ext>
                    </a:extLst>
                  </xdr:cNvPr>
                  <xdr:cNvSpPr/>
                </xdr:nvSpPr>
                <xdr:spPr>
                  <a:xfrm>
                    <a:off x="10577421" y="0"/>
                    <a:ext cx="1360373" cy="704850"/>
                  </a:xfrm>
                  <a:prstGeom prst="rect">
                    <a:avLst/>
                  </a:prstGeom>
                  <a:solidFill>
                    <a:srgbClr val="5CC6C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56" name="Rectangle 55">
                    <a:extLst>
                      <a:ext uri="{FF2B5EF4-FFF2-40B4-BE49-F238E27FC236}">
                        <a16:creationId xmlns:a16="http://schemas.microsoft.com/office/drawing/2014/main" id="{637A3FAD-7528-A131-4192-5A7D4053E3DD}"/>
                      </a:ext>
                    </a:extLst>
                  </xdr:cNvPr>
                  <xdr:cNvSpPr/>
                </xdr:nvSpPr>
                <xdr:spPr>
                  <a:xfrm>
                    <a:off x="10573958" y="697922"/>
                    <a:ext cx="1360373" cy="704850"/>
                  </a:xfrm>
                  <a:prstGeom prst="rect">
                    <a:avLst/>
                  </a:prstGeom>
                  <a:solidFill>
                    <a:srgbClr val="C3783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57" name="Partial Circle 56">
                    <a:extLst>
                      <a:ext uri="{FF2B5EF4-FFF2-40B4-BE49-F238E27FC236}">
                        <a16:creationId xmlns:a16="http://schemas.microsoft.com/office/drawing/2014/main" id="{D33C066D-EE6D-A9F9-D0DF-BCEA7B583842}"/>
                      </a:ext>
                    </a:extLst>
                  </xdr:cNvPr>
                  <xdr:cNvSpPr/>
                </xdr:nvSpPr>
                <xdr:spPr>
                  <a:xfrm rot="10800000">
                    <a:off x="9752918" y="701385"/>
                    <a:ext cx="1635950" cy="701387"/>
                  </a:xfrm>
                  <a:prstGeom prst="pie">
                    <a:avLst>
                      <a:gd name="adj1" fmla="val 5399997"/>
                      <a:gd name="adj2" fmla="val 1620000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solidFill>
                        <a:schemeClr val="tx1"/>
                      </a:solidFill>
                    </a:endParaRPr>
                  </a:p>
                </xdr:txBody>
              </xdr:sp>
              <xdr:grpSp>
                <xdr:nvGrpSpPr>
                  <xdr:cNvPr id="58" name="Group 57">
                    <a:extLst>
                      <a:ext uri="{FF2B5EF4-FFF2-40B4-BE49-F238E27FC236}">
                        <a16:creationId xmlns:a16="http://schemas.microsoft.com/office/drawing/2014/main" id="{D2F0F62E-3748-0A50-1D57-FD48539D48DA}"/>
                      </a:ext>
                    </a:extLst>
                  </xdr:cNvPr>
                  <xdr:cNvGrpSpPr/>
                </xdr:nvGrpSpPr>
                <xdr:grpSpPr>
                  <a:xfrm flipH="1">
                    <a:off x="11936340" y="5196"/>
                    <a:ext cx="1111703" cy="707571"/>
                    <a:chOff x="5749018" y="0"/>
                    <a:chExt cx="1121908" cy="714375"/>
                  </a:xfrm>
                </xdr:grpSpPr>
                <xdr:sp macro="" textlink="">
                  <xdr:nvSpPr>
                    <xdr:cNvPr id="63" name="Isosceles Triangle 62">
                      <a:extLst>
                        <a:ext uri="{FF2B5EF4-FFF2-40B4-BE49-F238E27FC236}">
                          <a16:creationId xmlns:a16="http://schemas.microsoft.com/office/drawing/2014/main" id="{A262963E-0A82-42C4-7FB8-1567165EF583}"/>
                        </a:ext>
                      </a:extLst>
                    </xdr:cNvPr>
                    <xdr:cNvSpPr/>
                  </xdr:nvSpPr>
                  <xdr:spPr>
                    <a:xfrm>
                      <a:off x="5749018" y="0"/>
                      <a:ext cx="1114084" cy="714375"/>
                    </a:xfrm>
                    <a:prstGeom prst="triangle">
                      <a:avLst>
                        <a:gd name="adj" fmla="val 0"/>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64" name="Isosceles Triangle 63">
                      <a:extLst>
                        <a:ext uri="{FF2B5EF4-FFF2-40B4-BE49-F238E27FC236}">
                          <a16:creationId xmlns:a16="http://schemas.microsoft.com/office/drawing/2014/main" id="{85A29E93-53F7-8DD8-68DA-779A401A8338}"/>
                        </a:ext>
                      </a:extLst>
                    </xdr:cNvPr>
                    <xdr:cNvSpPr/>
                  </xdr:nvSpPr>
                  <xdr:spPr>
                    <a:xfrm rot="10800000">
                      <a:off x="5756842" y="0"/>
                      <a:ext cx="1114084" cy="714375"/>
                    </a:xfrm>
                    <a:prstGeom prst="triangle">
                      <a:avLst>
                        <a:gd name="adj" fmla="val 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grpSp>
                <xdr:nvGrpSpPr>
                  <xdr:cNvPr id="59" name="Group 58">
                    <a:extLst>
                      <a:ext uri="{FF2B5EF4-FFF2-40B4-BE49-F238E27FC236}">
                        <a16:creationId xmlns:a16="http://schemas.microsoft.com/office/drawing/2014/main" id="{77391046-019C-D90D-5E5E-3F9970AE606C}"/>
                      </a:ext>
                    </a:extLst>
                  </xdr:cNvPr>
                  <xdr:cNvGrpSpPr/>
                </xdr:nvGrpSpPr>
                <xdr:grpSpPr>
                  <a:xfrm flipH="1">
                    <a:off x="11935660" y="712765"/>
                    <a:ext cx="1111703" cy="693284"/>
                    <a:chOff x="5749018" y="0"/>
                    <a:chExt cx="1121908" cy="714375"/>
                  </a:xfrm>
                </xdr:grpSpPr>
                <xdr:sp macro="" textlink="">
                  <xdr:nvSpPr>
                    <xdr:cNvPr id="61" name="Isosceles Triangle 60">
                      <a:extLst>
                        <a:ext uri="{FF2B5EF4-FFF2-40B4-BE49-F238E27FC236}">
                          <a16:creationId xmlns:a16="http://schemas.microsoft.com/office/drawing/2014/main" id="{2AF53802-7AE4-494F-1299-4314DEC9F923}"/>
                        </a:ext>
                      </a:extLst>
                    </xdr:cNvPr>
                    <xdr:cNvSpPr/>
                  </xdr:nvSpPr>
                  <xdr:spPr>
                    <a:xfrm>
                      <a:off x="5749018" y="0"/>
                      <a:ext cx="1114084" cy="714375"/>
                    </a:xfrm>
                    <a:prstGeom prst="triangle">
                      <a:avLst>
                        <a:gd name="adj" fmla="val 0"/>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62" name="Isosceles Triangle 61">
                      <a:extLst>
                        <a:ext uri="{FF2B5EF4-FFF2-40B4-BE49-F238E27FC236}">
                          <a16:creationId xmlns:a16="http://schemas.microsoft.com/office/drawing/2014/main" id="{C3A94BB0-0823-16C8-6A26-CDC40C1CE086}"/>
                        </a:ext>
                      </a:extLst>
                    </xdr:cNvPr>
                    <xdr:cNvSpPr/>
                  </xdr:nvSpPr>
                  <xdr:spPr>
                    <a:xfrm rot="10800000">
                      <a:off x="5756842" y="0"/>
                      <a:ext cx="1114084" cy="714375"/>
                    </a:xfrm>
                    <a:prstGeom prst="triangle">
                      <a:avLst>
                        <a:gd name="adj" fmla="val 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60" name="Rectangle: Rounded Corners 59">
                    <a:extLst>
                      <a:ext uri="{FF2B5EF4-FFF2-40B4-BE49-F238E27FC236}">
                        <a16:creationId xmlns:a16="http://schemas.microsoft.com/office/drawing/2014/main" id="{A50D886D-F539-DB0E-51DC-C47704EF0D84}"/>
                      </a:ext>
                    </a:extLst>
                  </xdr:cNvPr>
                  <xdr:cNvSpPr/>
                </xdr:nvSpPr>
                <xdr:spPr>
                  <a:xfrm>
                    <a:off x="0" y="-1"/>
                    <a:ext cx="13037344" cy="7870031"/>
                  </a:xfrm>
                  <a:prstGeom prst="roundRect">
                    <a:avLst>
                      <a:gd name="adj" fmla="val 3203"/>
                    </a:avLst>
                  </a:prstGeom>
                  <a:noFill/>
                  <a:ln w="339725">
                    <a:solidFill>
                      <a:srgbClr val="7F778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34" name="Isosceles Triangle 33">
                  <a:extLst>
                    <a:ext uri="{FF2B5EF4-FFF2-40B4-BE49-F238E27FC236}">
                      <a16:creationId xmlns:a16="http://schemas.microsoft.com/office/drawing/2014/main" id="{D120AB4B-74BA-1266-27BA-503ACE0ADD27}"/>
                    </a:ext>
                  </a:extLst>
                </xdr:cNvPr>
                <xdr:cNvSpPr/>
              </xdr:nvSpPr>
              <xdr:spPr>
                <a:xfrm rot="10800000">
                  <a:off x="0" y="0"/>
                  <a:ext cx="258042" cy="179367"/>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35" name="Isosceles Triangle 34">
                  <a:extLst>
                    <a:ext uri="{FF2B5EF4-FFF2-40B4-BE49-F238E27FC236}">
                      <a16:creationId xmlns:a16="http://schemas.microsoft.com/office/drawing/2014/main" id="{BD15A003-9D19-58F0-93D1-63D367C40130}"/>
                    </a:ext>
                  </a:extLst>
                </xdr:cNvPr>
                <xdr:cNvSpPr/>
              </xdr:nvSpPr>
              <xdr:spPr>
                <a:xfrm rot="5400000">
                  <a:off x="82549" y="7550146"/>
                  <a:ext cx="419102" cy="584200"/>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36" name="Isosceles Triangle 35">
                  <a:extLst>
                    <a:ext uri="{FF2B5EF4-FFF2-40B4-BE49-F238E27FC236}">
                      <a16:creationId xmlns:a16="http://schemas.microsoft.com/office/drawing/2014/main" id="{048CEAEA-0AD3-A773-F0CA-A8BFA82C2971}"/>
                    </a:ext>
                  </a:extLst>
                </xdr:cNvPr>
                <xdr:cNvSpPr/>
              </xdr:nvSpPr>
              <xdr:spPr>
                <a:xfrm>
                  <a:off x="12513817" y="7501457"/>
                  <a:ext cx="757294" cy="550333"/>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37" name="Isosceles Triangle 36">
                  <a:extLst>
                    <a:ext uri="{FF2B5EF4-FFF2-40B4-BE49-F238E27FC236}">
                      <a16:creationId xmlns:a16="http://schemas.microsoft.com/office/drawing/2014/main" id="{6DD961CC-F6B5-8A10-AF73-45AEF83CCC80}"/>
                    </a:ext>
                  </a:extLst>
                </xdr:cNvPr>
                <xdr:cNvSpPr/>
              </xdr:nvSpPr>
              <xdr:spPr>
                <a:xfrm rot="16200000">
                  <a:off x="12676322" y="-56856"/>
                  <a:ext cx="703922" cy="478834"/>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32" name="Rectangle: Rounded Corners 31">
                <a:extLst>
                  <a:ext uri="{FF2B5EF4-FFF2-40B4-BE49-F238E27FC236}">
                    <a16:creationId xmlns:a16="http://schemas.microsoft.com/office/drawing/2014/main" id="{6B400EDC-C3E2-6DA8-9C91-F92D0EAFEC13}"/>
                  </a:ext>
                </a:extLst>
              </xdr:cNvPr>
              <xdr:cNvSpPr/>
            </xdr:nvSpPr>
            <xdr:spPr>
              <a:xfrm>
                <a:off x="381000" y="500061"/>
                <a:ext cx="1976437" cy="6500813"/>
              </a:xfrm>
              <a:prstGeom prst="roundRect">
                <a:avLst/>
              </a:prstGeom>
              <a:solidFill>
                <a:srgbClr val="211D2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8" name="TextBox 7">
              <a:hlinkClick xmlns:r="http://schemas.openxmlformats.org/officeDocument/2006/relationships" r:id="rId1"/>
              <a:extLst>
                <a:ext uri="{FF2B5EF4-FFF2-40B4-BE49-F238E27FC236}">
                  <a16:creationId xmlns:a16="http://schemas.microsoft.com/office/drawing/2014/main" id="{676FB08F-7B6F-DF31-E368-8EB9376B4CC5}"/>
                </a:ext>
              </a:extLst>
            </xdr:cNvPr>
            <xdr:cNvSpPr txBox="1"/>
          </xdr:nvSpPr>
          <xdr:spPr>
            <a:xfrm>
              <a:off x="775620" y="4732689"/>
              <a:ext cx="1187865" cy="369633"/>
            </a:xfrm>
            <a:prstGeom prst="rect">
              <a:avLst/>
            </a:prstGeom>
            <a:solidFill>
              <a:srgbClr val="211D2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200" b="1">
                  <a:solidFill>
                    <a:srgbClr val="F9F9F9"/>
                  </a:solidFill>
                </a:rPr>
                <a:t>Dashboard</a:t>
              </a:r>
            </a:p>
          </xdr:txBody>
        </xdr:sp>
        <xdr:sp macro="" textlink="">
          <xdr:nvSpPr>
            <xdr:cNvPr id="9" name="TextBox 8">
              <a:hlinkClick xmlns:r="http://schemas.openxmlformats.org/officeDocument/2006/relationships" r:id="rId2"/>
              <a:extLst>
                <a:ext uri="{FF2B5EF4-FFF2-40B4-BE49-F238E27FC236}">
                  <a16:creationId xmlns:a16="http://schemas.microsoft.com/office/drawing/2014/main" id="{F1CF821C-6C1F-58D8-E46A-2378722C917F}"/>
                </a:ext>
              </a:extLst>
            </xdr:cNvPr>
            <xdr:cNvSpPr txBox="1"/>
          </xdr:nvSpPr>
          <xdr:spPr>
            <a:xfrm>
              <a:off x="778352" y="5306254"/>
              <a:ext cx="1516424" cy="369633"/>
            </a:xfrm>
            <a:prstGeom prst="rect">
              <a:avLst/>
            </a:prstGeom>
            <a:solidFill>
              <a:srgbClr val="211D2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200" b="1">
                  <a:solidFill>
                    <a:srgbClr val="7F778A"/>
                  </a:solidFill>
                </a:rPr>
                <a:t>Income &amp; Expenses</a:t>
              </a:r>
            </a:p>
          </xdr:txBody>
        </xdr:sp>
        <xdr:pic>
          <xdr:nvPicPr>
            <xdr:cNvPr id="10" name="Graphic 9" descr="Dollar with solid fill">
              <a:extLst>
                <a:ext uri="{FF2B5EF4-FFF2-40B4-BE49-F238E27FC236}">
                  <a16:creationId xmlns:a16="http://schemas.microsoft.com/office/drawing/2014/main" id="{28D98B31-6881-900E-CECD-4B3F761F109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97171" y="5323346"/>
              <a:ext cx="214827" cy="225265"/>
            </a:xfrm>
            <a:prstGeom prst="rect">
              <a:avLst/>
            </a:prstGeom>
          </xdr:spPr>
        </xdr:pic>
        <xdr:pic>
          <xdr:nvPicPr>
            <xdr:cNvPr id="11" name="Graphic 10" descr="Bar chart with solid fill">
              <a:extLst>
                <a:ext uri="{FF2B5EF4-FFF2-40B4-BE49-F238E27FC236}">
                  <a16:creationId xmlns:a16="http://schemas.microsoft.com/office/drawing/2014/main" id="{5632E7C0-0C09-05FA-92A7-83A4FEE3724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8307" y="4768216"/>
              <a:ext cx="252737" cy="253811"/>
            </a:xfrm>
            <a:prstGeom prst="rect">
              <a:avLst/>
            </a:prstGeom>
          </xdr:spPr>
        </xdr:pic>
        <xdr:sp macro="" textlink="">
          <xdr:nvSpPr>
            <xdr:cNvPr id="12" name="TextBox 11">
              <a:extLst>
                <a:ext uri="{FF2B5EF4-FFF2-40B4-BE49-F238E27FC236}">
                  <a16:creationId xmlns:a16="http://schemas.microsoft.com/office/drawing/2014/main" id="{A34B3AE9-FEA4-B616-8FA9-F61969B6BB68}"/>
                </a:ext>
              </a:extLst>
            </xdr:cNvPr>
            <xdr:cNvSpPr txBox="1"/>
          </xdr:nvSpPr>
          <xdr:spPr>
            <a:xfrm>
              <a:off x="606569" y="6883493"/>
              <a:ext cx="1516424" cy="369633"/>
            </a:xfrm>
            <a:prstGeom prst="rect">
              <a:avLst/>
            </a:prstGeom>
            <a:solidFill>
              <a:srgbClr val="211D2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000" b="0">
                  <a:solidFill>
                    <a:srgbClr val="F9F9F9"/>
                  </a:solidFill>
                </a:rPr>
                <a:t>Personal</a:t>
              </a:r>
              <a:r>
                <a:rPr lang="pl-PL" sz="1000" b="0" baseline="0">
                  <a:solidFill>
                    <a:srgbClr val="F9F9F9"/>
                  </a:solidFill>
                </a:rPr>
                <a:t> Finance Report</a:t>
              </a:r>
              <a:endParaRPr lang="pl-PL" sz="1000" b="0">
                <a:solidFill>
                  <a:srgbClr val="F9F9F9"/>
                </a:solidFill>
              </a:endParaRPr>
            </a:p>
          </xdr:txBody>
        </xdr:sp>
        <xdr:sp macro="" textlink="">
          <xdr:nvSpPr>
            <xdr:cNvPr id="13" name="TextBox 12">
              <a:extLst>
                <a:ext uri="{FF2B5EF4-FFF2-40B4-BE49-F238E27FC236}">
                  <a16:creationId xmlns:a16="http://schemas.microsoft.com/office/drawing/2014/main" id="{DD1E2ABD-771B-02F6-9A47-35E506352508}"/>
                </a:ext>
              </a:extLst>
            </xdr:cNvPr>
            <xdr:cNvSpPr txBox="1"/>
          </xdr:nvSpPr>
          <xdr:spPr>
            <a:xfrm>
              <a:off x="593933" y="7086542"/>
              <a:ext cx="1516424" cy="369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000" b="0">
                  <a:solidFill>
                    <a:srgbClr val="F9F9F9"/>
                  </a:solidFill>
                </a:rPr>
                <a:t>github.com/</a:t>
              </a:r>
              <a:r>
                <a:rPr lang="pl-PL" sz="1100" b="0" i="0">
                  <a:solidFill>
                    <a:schemeClr val="bg1"/>
                  </a:solidFill>
                  <a:effectLst/>
                  <a:latin typeface="+mn-lt"/>
                  <a:ea typeface="+mn-ea"/>
                  <a:cs typeface="+mn-cs"/>
                </a:rPr>
                <a:t>izabellx</a:t>
              </a:r>
              <a:endParaRPr lang="pl-PL" sz="1000" b="0">
                <a:solidFill>
                  <a:schemeClr val="bg1"/>
                </a:solidFill>
              </a:endParaRPr>
            </a:p>
          </xdr:txBody>
        </xdr:sp>
        <xdr:sp macro="" textlink="">
          <xdr:nvSpPr>
            <xdr:cNvPr id="75" name="Rectangle: Rounded Corners 74">
              <a:extLst>
                <a:ext uri="{FF2B5EF4-FFF2-40B4-BE49-F238E27FC236}">
                  <a16:creationId xmlns:a16="http://schemas.microsoft.com/office/drawing/2014/main" id="{DC59546E-ADBE-4F49-A80E-DE3290F3D057}"/>
                </a:ext>
              </a:extLst>
            </xdr:cNvPr>
            <xdr:cNvSpPr/>
          </xdr:nvSpPr>
          <xdr:spPr>
            <a:xfrm>
              <a:off x="2682875" y="2193019"/>
              <a:ext cx="3492499" cy="2206624"/>
            </a:xfrm>
            <a:prstGeom prst="roundRect">
              <a:avLst>
                <a:gd name="adj" fmla="val 11873"/>
              </a:avLst>
            </a:prstGeom>
            <a:solidFill>
              <a:schemeClr val="bg1"/>
            </a:solidFill>
            <a:ln>
              <a:noFill/>
            </a:ln>
            <a:effectLst>
              <a:outerShdw blurRad="127000" dist="38100" dir="5400000" sx="101000" sy="101000" algn="tr" rotWithShape="0">
                <a:prstClr val="black">
                  <a:alpha val="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76" name="Oval 75">
              <a:extLst>
                <a:ext uri="{FF2B5EF4-FFF2-40B4-BE49-F238E27FC236}">
                  <a16:creationId xmlns:a16="http://schemas.microsoft.com/office/drawing/2014/main" id="{908D0F53-F81F-4D7A-9777-250ACF3B8564}"/>
                </a:ext>
              </a:extLst>
            </xdr:cNvPr>
            <xdr:cNvSpPr/>
          </xdr:nvSpPr>
          <xdr:spPr>
            <a:xfrm>
              <a:off x="4889500" y="3653518"/>
              <a:ext cx="460375" cy="444500"/>
            </a:xfrm>
            <a:prstGeom prst="ellipse">
              <a:avLst/>
            </a:prstGeom>
            <a:solidFill>
              <a:srgbClr val="F0446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77" name="Oval 76">
              <a:extLst>
                <a:ext uri="{FF2B5EF4-FFF2-40B4-BE49-F238E27FC236}">
                  <a16:creationId xmlns:a16="http://schemas.microsoft.com/office/drawing/2014/main" id="{8DA5CCA5-A314-4D33-83D0-A33934322E29}"/>
                </a:ext>
              </a:extLst>
            </xdr:cNvPr>
            <xdr:cNvSpPr/>
          </xdr:nvSpPr>
          <xdr:spPr>
            <a:xfrm>
              <a:off x="5184775" y="3647168"/>
              <a:ext cx="460375" cy="444500"/>
            </a:xfrm>
            <a:prstGeom prst="ellipse">
              <a:avLst/>
            </a:prstGeom>
            <a:solidFill>
              <a:srgbClr val="F18A1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78" name="TextBox 77">
              <a:extLst>
                <a:ext uri="{FF2B5EF4-FFF2-40B4-BE49-F238E27FC236}">
                  <a16:creationId xmlns:a16="http://schemas.microsoft.com/office/drawing/2014/main" id="{ED51B030-087C-A36F-2027-A201C9C137EA}"/>
                </a:ext>
              </a:extLst>
            </xdr:cNvPr>
            <xdr:cNvSpPr txBox="1"/>
          </xdr:nvSpPr>
          <xdr:spPr>
            <a:xfrm>
              <a:off x="2968625" y="3669394"/>
              <a:ext cx="1222375"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400"/>
                <a:t>**** 9037</a:t>
              </a:r>
            </a:p>
          </xdr:txBody>
        </xdr:sp>
        <xdr:sp macro="" textlink="">
          <xdr:nvSpPr>
            <xdr:cNvPr id="79" name="TextBox 78">
              <a:extLst>
                <a:ext uri="{FF2B5EF4-FFF2-40B4-BE49-F238E27FC236}">
                  <a16:creationId xmlns:a16="http://schemas.microsoft.com/office/drawing/2014/main" id="{E53919BD-B36A-4572-81B5-E42DB42CB06D}"/>
                </a:ext>
              </a:extLst>
            </xdr:cNvPr>
            <xdr:cNvSpPr txBox="1"/>
          </xdr:nvSpPr>
          <xdr:spPr>
            <a:xfrm>
              <a:off x="2946400" y="2478768"/>
              <a:ext cx="183197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a:solidFill>
                    <a:schemeClr val="bg1">
                      <a:lumMod val="50000"/>
                    </a:schemeClr>
                  </a:solidFill>
                </a:rPr>
                <a:t>Available</a:t>
              </a:r>
              <a:r>
                <a:rPr lang="pl-PL" sz="1600" baseline="0">
                  <a:solidFill>
                    <a:schemeClr val="bg1">
                      <a:lumMod val="50000"/>
                    </a:schemeClr>
                  </a:solidFill>
                </a:rPr>
                <a:t> balance</a:t>
              </a:r>
              <a:endParaRPr lang="pl-PL" sz="1600">
                <a:solidFill>
                  <a:schemeClr val="bg1">
                    <a:lumMod val="50000"/>
                  </a:schemeClr>
                </a:solidFill>
              </a:endParaRPr>
            </a:p>
          </xdr:txBody>
        </xdr:sp>
        <xdr:sp macro="" textlink="Workspace!W14">
          <xdr:nvSpPr>
            <xdr:cNvPr id="80" name="TextBox 79">
              <a:extLst>
                <a:ext uri="{FF2B5EF4-FFF2-40B4-BE49-F238E27FC236}">
                  <a16:creationId xmlns:a16="http://schemas.microsoft.com/office/drawing/2014/main" id="{AB3F818B-AEAB-4D6A-9715-73B64122B07F}"/>
                </a:ext>
              </a:extLst>
            </xdr:cNvPr>
            <xdr:cNvSpPr txBox="1"/>
          </xdr:nvSpPr>
          <xdr:spPr>
            <a:xfrm>
              <a:off x="2889250" y="2948668"/>
              <a:ext cx="15875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3D8CD5D-BFBF-4647-9F00-DF4EF6BF005C}" type="TxLink">
                <a:rPr lang="en-US" sz="2400" b="1" i="0" u="none" strike="noStrike">
                  <a:solidFill>
                    <a:srgbClr val="000000"/>
                  </a:solidFill>
                  <a:latin typeface="Calibri"/>
                  <a:cs typeface="Calibri"/>
                </a:rPr>
                <a:pPr algn="ctr"/>
                <a:t> $297,783 </a:t>
              </a:fld>
              <a:endParaRPr lang="pl-PL" sz="2400" b="1">
                <a:solidFill>
                  <a:schemeClr val="bg1">
                    <a:lumMod val="50000"/>
                  </a:schemeClr>
                </a:solidFill>
              </a:endParaRPr>
            </a:p>
          </xdr:txBody>
        </xdr:sp>
        <xdr:sp macro="" textlink="">
          <xdr:nvSpPr>
            <xdr:cNvPr id="81" name="TextBox 80">
              <a:extLst>
                <a:ext uri="{FF2B5EF4-FFF2-40B4-BE49-F238E27FC236}">
                  <a16:creationId xmlns:a16="http://schemas.microsoft.com/office/drawing/2014/main" id="{6E68B245-3A76-4FCB-9DC3-14B0A72F54AE}"/>
                </a:ext>
              </a:extLst>
            </xdr:cNvPr>
            <xdr:cNvSpPr txBox="1"/>
          </xdr:nvSpPr>
          <xdr:spPr>
            <a:xfrm>
              <a:off x="6559550" y="2012043"/>
              <a:ext cx="183197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2000" b="1">
                  <a:solidFill>
                    <a:sysClr val="windowText" lastClr="000000"/>
                  </a:solidFill>
                </a:rPr>
                <a:t>Assets</a:t>
              </a:r>
            </a:p>
          </xdr:txBody>
        </xdr:sp>
        <xdr:grpSp>
          <xdr:nvGrpSpPr>
            <xdr:cNvPr id="84" name="Group 83">
              <a:extLst>
                <a:ext uri="{FF2B5EF4-FFF2-40B4-BE49-F238E27FC236}">
                  <a16:creationId xmlns:a16="http://schemas.microsoft.com/office/drawing/2014/main" id="{1E72B4D0-8832-77C4-FBB7-848070719B39}"/>
                </a:ext>
              </a:extLst>
            </xdr:cNvPr>
            <xdr:cNvGrpSpPr/>
          </xdr:nvGrpSpPr>
          <xdr:grpSpPr>
            <a:xfrm>
              <a:off x="6515100" y="2624818"/>
              <a:ext cx="1168400" cy="882651"/>
              <a:chOff x="7150100" y="2416175"/>
              <a:chExt cx="1168400" cy="882650"/>
            </a:xfrm>
          </xdr:grpSpPr>
          <xdr:sp macro="" textlink="">
            <xdr:nvSpPr>
              <xdr:cNvPr id="82" name="TextBox 81">
                <a:extLst>
                  <a:ext uri="{FF2B5EF4-FFF2-40B4-BE49-F238E27FC236}">
                    <a16:creationId xmlns:a16="http://schemas.microsoft.com/office/drawing/2014/main" id="{589C1254-E75E-4A3F-84CA-9E13D4B2712A}"/>
                  </a:ext>
                </a:extLst>
              </xdr:cNvPr>
              <xdr:cNvSpPr txBox="1"/>
            </xdr:nvSpPr>
            <xdr:spPr>
              <a:xfrm>
                <a:off x="7188200" y="2416175"/>
                <a:ext cx="66992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0">
                    <a:solidFill>
                      <a:srgbClr val="7F778A"/>
                    </a:solidFill>
                  </a:rPr>
                  <a:t>Gold</a:t>
                </a:r>
              </a:p>
            </xdr:txBody>
          </xdr:sp>
          <xdr:sp macro="" textlink="Dataset!O2">
            <xdr:nvSpPr>
              <xdr:cNvPr id="83" name="TextBox 82">
                <a:extLst>
                  <a:ext uri="{FF2B5EF4-FFF2-40B4-BE49-F238E27FC236}">
                    <a16:creationId xmlns:a16="http://schemas.microsoft.com/office/drawing/2014/main" id="{1C7A0CE1-26B4-412B-B965-1DE2F3AC811C}"/>
                  </a:ext>
                </a:extLst>
              </xdr:cNvPr>
              <xdr:cNvSpPr txBox="1"/>
            </xdr:nvSpPr>
            <xdr:spPr>
              <a:xfrm>
                <a:off x="7150100" y="2841625"/>
                <a:ext cx="11684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06BB12F-77AB-4D4E-8ED3-EE28E8886C51}" type="TxLink">
                  <a:rPr lang="en-US" sz="1600" b="0" i="0" u="none" strike="noStrike">
                    <a:solidFill>
                      <a:srgbClr val="000000"/>
                    </a:solidFill>
                    <a:latin typeface="Calibri"/>
                    <a:cs typeface="Calibri"/>
                  </a:rPr>
                  <a:pPr algn="l"/>
                  <a:t> $15,700 </a:t>
                </a:fld>
                <a:endParaRPr lang="pl-PL" sz="2400" b="0">
                  <a:solidFill>
                    <a:srgbClr val="7F778A"/>
                  </a:solidFill>
                </a:endParaRPr>
              </a:p>
            </xdr:txBody>
          </xdr:sp>
        </xdr:grpSp>
        <xdr:grpSp>
          <xdr:nvGrpSpPr>
            <xdr:cNvPr id="85" name="Group 84">
              <a:extLst>
                <a:ext uri="{FF2B5EF4-FFF2-40B4-BE49-F238E27FC236}">
                  <a16:creationId xmlns:a16="http://schemas.microsoft.com/office/drawing/2014/main" id="{F94A3E20-411C-4E2E-A605-68F688BD54B7}"/>
                </a:ext>
              </a:extLst>
            </xdr:cNvPr>
            <xdr:cNvGrpSpPr/>
          </xdr:nvGrpSpPr>
          <xdr:grpSpPr>
            <a:xfrm>
              <a:off x="6515100" y="3292022"/>
              <a:ext cx="1317626" cy="891721"/>
              <a:chOff x="7150099" y="2416175"/>
              <a:chExt cx="1349375" cy="882650"/>
            </a:xfrm>
          </xdr:grpSpPr>
          <xdr:sp macro="" textlink="">
            <xdr:nvSpPr>
              <xdr:cNvPr id="86" name="TextBox 85">
                <a:extLst>
                  <a:ext uri="{FF2B5EF4-FFF2-40B4-BE49-F238E27FC236}">
                    <a16:creationId xmlns:a16="http://schemas.microsoft.com/office/drawing/2014/main" id="{0E26D04E-9924-FE94-689A-C6E338EA683C}"/>
                  </a:ext>
                </a:extLst>
              </xdr:cNvPr>
              <xdr:cNvSpPr txBox="1"/>
            </xdr:nvSpPr>
            <xdr:spPr>
              <a:xfrm>
                <a:off x="7188200" y="2416175"/>
                <a:ext cx="66992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0">
                    <a:solidFill>
                      <a:srgbClr val="7F778A"/>
                    </a:solidFill>
                  </a:rPr>
                  <a:t>Car</a:t>
                </a:r>
              </a:p>
            </xdr:txBody>
          </xdr:sp>
          <xdr:sp macro="" textlink="Dataset!O4">
            <xdr:nvSpPr>
              <xdr:cNvPr id="87" name="TextBox 86">
                <a:extLst>
                  <a:ext uri="{FF2B5EF4-FFF2-40B4-BE49-F238E27FC236}">
                    <a16:creationId xmlns:a16="http://schemas.microsoft.com/office/drawing/2014/main" id="{0075913C-175C-E008-A91F-44FE3E384F5A}"/>
                  </a:ext>
                </a:extLst>
              </xdr:cNvPr>
              <xdr:cNvSpPr txBox="1"/>
            </xdr:nvSpPr>
            <xdr:spPr>
              <a:xfrm>
                <a:off x="7150099" y="2841625"/>
                <a:ext cx="13493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C2EAD09-4C7D-45A9-BD58-9E4EF8516D0B}" type="TxLink">
                  <a:rPr lang="en-US" sz="1600" b="0" i="0" u="none" strike="noStrike">
                    <a:solidFill>
                      <a:srgbClr val="000000"/>
                    </a:solidFill>
                    <a:latin typeface="Calibri"/>
                    <a:cs typeface="Calibri"/>
                  </a:rPr>
                  <a:pPr algn="l"/>
                  <a:t> $20,000 </a:t>
                </a:fld>
                <a:endParaRPr lang="pl-PL" sz="1600" b="0">
                  <a:solidFill>
                    <a:srgbClr val="7F778A"/>
                  </a:solidFill>
                </a:endParaRPr>
              </a:p>
            </xdr:txBody>
          </xdr:sp>
        </xdr:grpSp>
        <xdr:grpSp>
          <xdr:nvGrpSpPr>
            <xdr:cNvPr id="88" name="Group 87">
              <a:extLst>
                <a:ext uri="{FF2B5EF4-FFF2-40B4-BE49-F238E27FC236}">
                  <a16:creationId xmlns:a16="http://schemas.microsoft.com/office/drawing/2014/main" id="{1622CBF1-0B53-4F99-8DEB-4A0EFE6B7C20}"/>
                </a:ext>
              </a:extLst>
            </xdr:cNvPr>
            <xdr:cNvGrpSpPr/>
          </xdr:nvGrpSpPr>
          <xdr:grpSpPr>
            <a:xfrm>
              <a:off x="7515225" y="3280455"/>
              <a:ext cx="1317626" cy="882650"/>
              <a:chOff x="7150099" y="2416175"/>
              <a:chExt cx="1349375" cy="882650"/>
            </a:xfrm>
          </xdr:grpSpPr>
          <xdr:sp macro="" textlink="">
            <xdr:nvSpPr>
              <xdr:cNvPr id="89" name="TextBox 88">
                <a:extLst>
                  <a:ext uri="{FF2B5EF4-FFF2-40B4-BE49-F238E27FC236}">
                    <a16:creationId xmlns:a16="http://schemas.microsoft.com/office/drawing/2014/main" id="{E8007213-8694-09F7-5822-5FE1F8A86FFC}"/>
                  </a:ext>
                </a:extLst>
              </xdr:cNvPr>
              <xdr:cNvSpPr txBox="1"/>
            </xdr:nvSpPr>
            <xdr:spPr>
              <a:xfrm>
                <a:off x="7188200" y="2416175"/>
                <a:ext cx="66992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0">
                    <a:solidFill>
                      <a:srgbClr val="7F778A"/>
                    </a:solidFill>
                  </a:rPr>
                  <a:t>Land</a:t>
                </a:r>
              </a:p>
            </xdr:txBody>
          </xdr:sp>
          <xdr:sp macro="" textlink="Dataset!O5">
            <xdr:nvSpPr>
              <xdr:cNvPr id="90" name="TextBox 89">
                <a:extLst>
                  <a:ext uri="{FF2B5EF4-FFF2-40B4-BE49-F238E27FC236}">
                    <a16:creationId xmlns:a16="http://schemas.microsoft.com/office/drawing/2014/main" id="{4F30D2AA-5AD0-F405-103D-0301C774C317}"/>
                  </a:ext>
                </a:extLst>
              </xdr:cNvPr>
              <xdr:cNvSpPr txBox="1"/>
            </xdr:nvSpPr>
            <xdr:spPr>
              <a:xfrm>
                <a:off x="7150099" y="2841625"/>
                <a:ext cx="13493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BB4B919-88B0-4583-B752-760CBED7B087}" type="TxLink">
                  <a:rPr lang="en-US" sz="1600" b="0" i="0" u="none" strike="noStrike">
                    <a:solidFill>
                      <a:srgbClr val="000000"/>
                    </a:solidFill>
                    <a:latin typeface="Calibri"/>
                    <a:cs typeface="Calibri"/>
                  </a:rPr>
                  <a:pPr algn="l"/>
                  <a:t> $233,000 </a:t>
                </a:fld>
                <a:endParaRPr lang="pl-PL" sz="1600" b="0">
                  <a:solidFill>
                    <a:srgbClr val="7F778A"/>
                  </a:solidFill>
                </a:endParaRPr>
              </a:p>
            </xdr:txBody>
          </xdr:sp>
        </xdr:grpSp>
        <xdr:grpSp>
          <xdr:nvGrpSpPr>
            <xdr:cNvPr id="91" name="Group 90">
              <a:extLst>
                <a:ext uri="{FF2B5EF4-FFF2-40B4-BE49-F238E27FC236}">
                  <a16:creationId xmlns:a16="http://schemas.microsoft.com/office/drawing/2014/main" id="{94AA9D16-3781-45A1-9CE7-84C5C2AEDA4B}"/>
                </a:ext>
              </a:extLst>
            </xdr:cNvPr>
            <xdr:cNvGrpSpPr/>
          </xdr:nvGrpSpPr>
          <xdr:grpSpPr>
            <a:xfrm>
              <a:off x="7524750" y="2623230"/>
              <a:ext cx="1317626" cy="882651"/>
              <a:chOff x="7150099" y="2416175"/>
              <a:chExt cx="1349375" cy="882650"/>
            </a:xfrm>
          </xdr:grpSpPr>
          <xdr:sp macro="" textlink="">
            <xdr:nvSpPr>
              <xdr:cNvPr id="92" name="TextBox 91">
                <a:extLst>
                  <a:ext uri="{FF2B5EF4-FFF2-40B4-BE49-F238E27FC236}">
                    <a16:creationId xmlns:a16="http://schemas.microsoft.com/office/drawing/2014/main" id="{01D537A5-CB91-EADD-6EA7-8F0A6F5694DE}"/>
                  </a:ext>
                </a:extLst>
              </xdr:cNvPr>
              <xdr:cNvSpPr txBox="1"/>
            </xdr:nvSpPr>
            <xdr:spPr>
              <a:xfrm>
                <a:off x="7188200" y="2416175"/>
                <a:ext cx="66992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600" b="0">
                    <a:solidFill>
                      <a:srgbClr val="7F778A"/>
                    </a:solidFill>
                  </a:rPr>
                  <a:t>Flat</a:t>
                </a:r>
              </a:p>
            </xdr:txBody>
          </xdr:sp>
          <xdr:sp macro="" textlink="Dataset!O3">
            <xdr:nvSpPr>
              <xdr:cNvPr id="93" name="TextBox 92">
                <a:extLst>
                  <a:ext uri="{FF2B5EF4-FFF2-40B4-BE49-F238E27FC236}">
                    <a16:creationId xmlns:a16="http://schemas.microsoft.com/office/drawing/2014/main" id="{880DAABF-E7CA-747E-2AE1-ABF64465D34D}"/>
                  </a:ext>
                </a:extLst>
              </xdr:cNvPr>
              <xdr:cNvSpPr txBox="1"/>
            </xdr:nvSpPr>
            <xdr:spPr>
              <a:xfrm>
                <a:off x="7150099" y="2841625"/>
                <a:ext cx="13493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2B553A9-0548-4174-B686-8AE0B20BFDDF}" type="TxLink">
                  <a:rPr lang="en-US" sz="1600" b="0" i="0" u="none" strike="noStrike">
                    <a:solidFill>
                      <a:srgbClr val="000000"/>
                    </a:solidFill>
                    <a:latin typeface="Calibri"/>
                    <a:cs typeface="Calibri"/>
                  </a:rPr>
                  <a:pPr algn="l"/>
                  <a:t> $135,000 </a:t>
                </a:fld>
                <a:endParaRPr lang="pl-PL" sz="1600" b="0">
                  <a:solidFill>
                    <a:srgbClr val="7F778A"/>
                  </a:solidFill>
                </a:endParaRPr>
              </a:p>
            </xdr:txBody>
          </xdr:sp>
        </xdr:grpSp>
        <xdr:sp macro="" textlink="">
          <xdr:nvSpPr>
            <xdr:cNvPr id="97" name="Rectangle: Rounded Corners 96">
              <a:extLst>
                <a:ext uri="{FF2B5EF4-FFF2-40B4-BE49-F238E27FC236}">
                  <a16:creationId xmlns:a16="http://schemas.microsoft.com/office/drawing/2014/main" id="{629AE466-579F-49EF-8B98-51A38BCD125E}"/>
                </a:ext>
              </a:extLst>
            </xdr:cNvPr>
            <xdr:cNvSpPr/>
          </xdr:nvSpPr>
          <xdr:spPr>
            <a:xfrm>
              <a:off x="10922000" y="6225267"/>
              <a:ext cx="1835150" cy="1374775"/>
            </a:xfrm>
            <a:prstGeom prst="roundRect">
              <a:avLst>
                <a:gd name="adj" fmla="val 12821"/>
              </a:avLst>
            </a:prstGeom>
            <a:solidFill>
              <a:srgbClr val="211D2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98" name="Rectangle: Rounded Corners 97">
              <a:extLst>
                <a:ext uri="{FF2B5EF4-FFF2-40B4-BE49-F238E27FC236}">
                  <a16:creationId xmlns:a16="http://schemas.microsoft.com/office/drawing/2014/main" id="{15B14C7E-634E-44FD-A509-00DF0711F931}"/>
                </a:ext>
              </a:extLst>
            </xdr:cNvPr>
            <xdr:cNvSpPr/>
          </xdr:nvSpPr>
          <xdr:spPr>
            <a:xfrm>
              <a:off x="8963025" y="6234792"/>
              <a:ext cx="1835150" cy="1365703"/>
            </a:xfrm>
            <a:prstGeom prst="roundRect">
              <a:avLst>
                <a:gd name="adj" fmla="val 12821"/>
              </a:avLst>
            </a:prstGeom>
            <a:solidFill>
              <a:srgbClr val="5CC6C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99" name="Rectangle: Rounded Corners 98">
              <a:extLst>
                <a:ext uri="{FF2B5EF4-FFF2-40B4-BE49-F238E27FC236}">
                  <a16:creationId xmlns:a16="http://schemas.microsoft.com/office/drawing/2014/main" id="{53EE39AC-2974-4BF2-A208-93003DB82924}"/>
                </a:ext>
              </a:extLst>
            </xdr:cNvPr>
            <xdr:cNvSpPr/>
          </xdr:nvSpPr>
          <xdr:spPr>
            <a:xfrm>
              <a:off x="7004050" y="6244318"/>
              <a:ext cx="1835150" cy="1357219"/>
            </a:xfrm>
            <a:prstGeom prst="roundRect">
              <a:avLst>
                <a:gd name="adj" fmla="val 12821"/>
              </a:avLst>
            </a:prstGeom>
            <a:solidFill>
              <a:srgbClr val="F0446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100" name="TextBox 99">
              <a:extLst>
                <a:ext uri="{FF2B5EF4-FFF2-40B4-BE49-F238E27FC236}">
                  <a16:creationId xmlns:a16="http://schemas.microsoft.com/office/drawing/2014/main" id="{165D7426-AC15-4C33-868F-0881B567D2DC}"/>
                </a:ext>
              </a:extLst>
            </xdr:cNvPr>
            <xdr:cNvSpPr txBox="1"/>
          </xdr:nvSpPr>
          <xdr:spPr>
            <a:xfrm>
              <a:off x="10223500" y="5597072"/>
              <a:ext cx="2047875" cy="644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2000" b="1">
                  <a:solidFill>
                    <a:sysClr val="windowText" lastClr="000000"/>
                  </a:solidFill>
                </a:rPr>
                <a:t>Top 3 Spendings</a:t>
              </a:r>
            </a:p>
          </xdr:txBody>
        </xdr:sp>
        <xdr:sp macro="" textlink="Workspace!P25">
          <xdr:nvSpPr>
            <xdr:cNvPr id="101" name="TextBox 100">
              <a:extLst>
                <a:ext uri="{FF2B5EF4-FFF2-40B4-BE49-F238E27FC236}">
                  <a16:creationId xmlns:a16="http://schemas.microsoft.com/office/drawing/2014/main" id="{A847928C-AA82-4E11-B2F4-90DABB9782C7}"/>
                </a:ext>
              </a:extLst>
            </xdr:cNvPr>
            <xdr:cNvSpPr txBox="1"/>
          </xdr:nvSpPr>
          <xdr:spPr>
            <a:xfrm>
              <a:off x="7127875" y="6399893"/>
              <a:ext cx="1516424" cy="369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1E532FD-09C5-441A-87F0-A0D26D330DE3}" type="TxLink">
                <a:rPr lang="en-US" sz="1600" b="1" i="0" u="none" strike="noStrike">
                  <a:solidFill>
                    <a:schemeClr val="bg1"/>
                  </a:solidFill>
                  <a:latin typeface="Calibri"/>
                  <a:cs typeface="Calibri"/>
                </a:rPr>
                <a:pPr algn="l"/>
                <a:t>Maintenance</a:t>
              </a:fld>
              <a:endParaRPr lang="pl-PL" sz="1200" b="1">
                <a:solidFill>
                  <a:schemeClr val="bg1"/>
                </a:solidFill>
              </a:endParaRPr>
            </a:p>
          </xdr:txBody>
        </xdr:sp>
        <xdr:sp macro="" textlink="Workspace!Q25">
          <xdr:nvSpPr>
            <xdr:cNvPr id="102" name="TextBox 101">
              <a:extLst>
                <a:ext uri="{FF2B5EF4-FFF2-40B4-BE49-F238E27FC236}">
                  <a16:creationId xmlns:a16="http://schemas.microsoft.com/office/drawing/2014/main" id="{40636E97-16E4-4033-94B5-760BAFAE99D8}"/>
                </a:ext>
              </a:extLst>
            </xdr:cNvPr>
            <xdr:cNvSpPr txBox="1"/>
          </xdr:nvSpPr>
          <xdr:spPr>
            <a:xfrm>
              <a:off x="7137400" y="6790418"/>
              <a:ext cx="1516424" cy="369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737162C-3DA7-4570-B310-FAABB50B01E7}" type="TxLink">
                <a:rPr lang="en-US" sz="1600" b="1" i="0" u="none" strike="noStrike">
                  <a:solidFill>
                    <a:schemeClr val="bg1"/>
                  </a:solidFill>
                  <a:latin typeface="Calibri"/>
                  <a:cs typeface="Calibri"/>
                </a:rPr>
                <a:pPr algn="l"/>
                <a:t> $18,310 </a:t>
              </a:fld>
              <a:endParaRPr lang="pl-PL" sz="1200" b="1">
                <a:solidFill>
                  <a:schemeClr val="bg1"/>
                </a:solidFill>
              </a:endParaRPr>
            </a:p>
          </xdr:txBody>
        </xdr:sp>
        <xdr:sp macro="" textlink="Workspace!P26">
          <xdr:nvSpPr>
            <xdr:cNvPr id="103" name="TextBox 102">
              <a:extLst>
                <a:ext uri="{FF2B5EF4-FFF2-40B4-BE49-F238E27FC236}">
                  <a16:creationId xmlns:a16="http://schemas.microsoft.com/office/drawing/2014/main" id="{0D3D91F1-8248-4B31-B4FE-F6CFC5E0F376}"/>
                </a:ext>
              </a:extLst>
            </xdr:cNvPr>
            <xdr:cNvSpPr txBox="1"/>
          </xdr:nvSpPr>
          <xdr:spPr>
            <a:xfrm>
              <a:off x="9074150" y="6425293"/>
              <a:ext cx="1516424" cy="369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89A5726-55DE-4B78-9393-24D2A930C2A5}" type="TxLink">
                <a:rPr lang="en-US" sz="1600" b="1" i="0" u="none" strike="noStrike">
                  <a:solidFill>
                    <a:schemeClr val="bg1"/>
                  </a:solidFill>
                  <a:latin typeface="Calibri"/>
                  <a:cs typeface="Calibri"/>
                </a:rPr>
                <a:pPr algn="l"/>
                <a:t>Living Expenses</a:t>
              </a:fld>
              <a:endParaRPr lang="pl-PL" sz="1800" b="1">
                <a:solidFill>
                  <a:schemeClr val="bg1"/>
                </a:solidFill>
              </a:endParaRPr>
            </a:p>
          </xdr:txBody>
        </xdr:sp>
        <xdr:sp macro="" textlink="Workspace!Q26">
          <xdr:nvSpPr>
            <xdr:cNvPr id="104" name="TextBox 103">
              <a:extLst>
                <a:ext uri="{FF2B5EF4-FFF2-40B4-BE49-F238E27FC236}">
                  <a16:creationId xmlns:a16="http://schemas.microsoft.com/office/drawing/2014/main" id="{386C3F9D-F9AD-4FC1-8862-5E0488BE0705}"/>
                </a:ext>
              </a:extLst>
            </xdr:cNvPr>
            <xdr:cNvSpPr txBox="1"/>
          </xdr:nvSpPr>
          <xdr:spPr>
            <a:xfrm>
              <a:off x="9083675" y="6815818"/>
              <a:ext cx="1516424" cy="369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D4A3EA9-74BE-439D-8479-EE8BEC9417E8}" type="TxLink">
                <a:rPr lang="en-US" sz="1600" b="1" i="0" u="none" strike="noStrike">
                  <a:solidFill>
                    <a:schemeClr val="bg1"/>
                  </a:solidFill>
                  <a:latin typeface="Calibri"/>
                  <a:cs typeface="Calibri"/>
                </a:rPr>
                <a:pPr algn="l"/>
                <a:t> $17,641 </a:t>
              </a:fld>
              <a:endParaRPr lang="pl-PL" sz="1800" b="1">
                <a:solidFill>
                  <a:schemeClr val="bg1"/>
                </a:solidFill>
              </a:endParaRPr>
            </a:p>
          </xdr:txBody>
        </xdr:sp>
        <xdr:sp macro="" textlink="Workspace!P27">
          <xdr:nvSpPr>
            <xdr:cNvPr id="105" name="TextBox 104">
              <a:extLst>
                <a:ext uri="{FF2B5EF4-FFF2-40B4-BE49-F238E27FC236}">
                  <a16:creationId xmlns:a16="http://schemas.microsoft.com/office/drawing/2014/main" id="{18D93557-9F9C-493F-AB3E-A32A57771F89}"/>
                </a:ext>
              </a:extLst>
            </xdr:cNvPr>
            <xdr:cNvSpPr txBox="1"/>
          </xdr:nvSpPr>
          <xdr:spPr>
            <a:xfrm>
              <a:off x="10988675" y="6403068"/>
              <a:ext cx="1516424" cy="369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F05094A-79A2-4D04-A19E-D94B2E52D018}" type="TxLink">
                <a:rPr lang="en-US" sz="1600" b="1" i="0" u="none" strike="noStrike">
                  <a:solidFill>
                    <a:schemeClr val="bg1"/>
                  </a:solidFill>
                  <a:latin typeface="Calibri"/>
                  <a:cs typeface="Calibri"/>
                </a:rPr>
                <a:pPr algn="l"/>
                <a:t>Other Expenses</a:t>
              </a:fld>
              <a:endParaRPr lang="pl-PL" sz="1800" b="1">
                <a:solidFill>
                  <a:schemeClr val="bg1"/>
                </a:solidFill>
              </a:endParaRPr>
            </a:p>
          </xdr:txBody>
        </xdr:sp>
        <xdr:sp macro="" textlink="Workspace!Q27">
          <xdr:nvSpPr>
            <xdr:cNvPr id="106" name="TextBox 105">
              <a:extLst>
                <a:ext uri="{FF2B5EF4-FFF2-40B4-BE49-F238E27FC236}">
                  <a16:creationId xmlns:a16="http://schemas.microsoft.com/office/drawing/2014/main" id="{614FC268-181E-450F-AFAB-F763CA4F8F8A}"/>
                </a:ext>
              </a:extLst>
            </xdr:cNvPr>
            <xdr:cNvSpPr txBox="1"/>
          </xdr:nvSpPr>
          <xdr:spPr>
            <a:xfrm>
              <a:off x="10998200" y="6793593"/>
              <a:ext cx="1516424" cy="369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76A28C4-D08D-4A01-A339-8DC7922EFC01}" type="TxLink">
                <a:rPr lang="en-US" sz="1600" b="1" i="0" u="none" strike="noStrike">
                  <a:solidFill>
                    <a:schemeClr val="bg1"/>
                  </a:solidFill>
                  <a:latin typeface="Calibri"/>
                  <a:cs typeface="Calibri"/>
                </a:rPr>
                <a:pPr algn="l"/>
                <a:t> $16,220 </a:t>
              </a:fld>
              <a:endParaRPr lang="pl-PL" sz="1800" b="1">
                <a:solidFill>
                  <a:schemeClr val="bg1"/>
                </a:solidFill>
              </a:endParaRPr>
            </a:p>
          </xdr:txBody>
        </xdr:sp>
        <xdr:pic>
          <xdr:nvPicPr>
            <xdr:cNvPr id="108" name="Graphic 107" descr="Boardroom with solid fill">
              <a:extLst>
                <a:ext uri="{FF2B5EF4-FFF2-40B4-BE49-F238E27FC236}">
                  <a16:creationId xmlns:a16="http://schemas.microsoft.com/office/drawing/2014/main" id="{E0565CFB-4CCE-B951-0E7A-46802C01FAE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160250" y="7034894"/>
              <a:ext cx="493750" cy="493749"/>
            </a:xfrm>
            <a:prstGeom prst="rect">
              <a:avLst/>
            </a:prstGeom>
          </xdr:spPr>
        </xdr:pic>
        <xdr:pic>
          <xdr:nvPicPr>
            <xdr:cNvPr id="110" name="Graphic 109" descr="Fork and knife with solid fill">
              <a:extLst>
                <a:ext uri="{FF2B5EF4-FFF2-40B4-BE49-F238E27FC236}">
                  <a16:creationId xmlns:a16="http://schemas.microsoft.com/office/drawing/2014/main" id="{7BD2F0FE-33C9-E6FB-29F4-AB03FB240DF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214750" y="7096447"/>
              <a:ext cx="366750" cy="375821"/>
            </a:xfrm>
            <a:prstGeom prst="rect">
              <a:avLst/>
            </a:prstGeom>
          </xdr:spPr>
        </xdr:pic>
        <xdr:pic>
          <xdr:nvPicPr>
            <xdr:cNvPr id="112" name="Graphic 111" descr="Suburban scene with solid fill">
              <a:extLst>
                <a:ext uri="{FF2B5EF4-FFF2-40B4-BE49-F238E27FC236}">
                  <a16:creationId xmlns:a16="http://schemas.microsoft.com/office/drawing/2014/main" id="{F3D24C39-8FA6-D81C-3D70-218FC8244A7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302625" y="7114268"/>
              <a:ext cx="412750" cy="412750"/>
            </a:xfrm>
            <a:prstGeom prst="rect">
              <a:avLst/>
            </a:prstGeom>
          </xdr:spPr>
        </xdr:pic>
        <xdr:sp macro="" textlink="">
          <xdr:nvSpPr>
            <xdr:cNvPr id="113" name="TextBox 112">
              <a:extLst>
                <a:ext uri="{FF2B5EF4-FFF2-40B4-BE49-F238E27FC236}">
                  <a16:creationId xmlns:a16="http://schemas.microsoft.com/office/drawing/2014/main" id="{2744A48A-C838-435E-A393-41AD2EABD098}"/>
                </a:ext>
              </a:extLst>
            </xdr:cNvPr>
            <xdr:cNvSpPr txBox="1"/>
          </xdr:nvSpPr>
          <xdr:spPr>
            <a:xfrm>
              <a:off x="2676717" y="6019122"/>
              <a:ext cx="2061483" cy="647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2000" b="1">
                  <a:solidFill>
                    <a:sysClr val="windowText" lastClr="000000"/>
                  </a:solidFill>
                </a:rPr>
                <a:t>Income Source</a:t>
              </a:r>
            </a:p>
          </xdr:txBody>
        </xdr:sp>
        <xdr:cxnSp macro="">
          <xdr:nvCxnSpPr>
            <xdr:cNvPr id="115" name="Straight Connector 114">
              <a:extLst>
                <a:ext uri="{FF2B5EF4-FFF2-40B4-BE49-F238E27FC236}">
                  <a16:creationId xmlns:a16="http://schemas.microsoft.com/office/drawing/2014/main" id="{181ADE5A-6685-1B05-81D8-DEDB96686475}"/>
                </a:ext>
              </a:extLst>
            </xdr:cNvPr>
            <xdr:cNvCxnSpPr/>
          </xdr:nvCxnSpPr>
          <xdr:spPr>
            <a:xfrm flipH="1">
              <a:off x="2726348" y="6538200"/>
              <a:ext cx="3333750"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7" name="Straight Connector 116">
              <a:extLst>
                <a:ext uri="{FF2B5EF4-FFF2-40B4-BE49-F238E27FC236}">
                  <a16:creationId xmlns:a16="http://schemas.microsoft.com/office/drawing/2014/main" id="{736B7185-156B-40BD-BF86-5B65B833C0FD}"/>
                </a:ext>
              </a:extLst>
            </xdr:cNvPr>
            <xdr:cNvCxnSpPr/>
          </xdr:nvCxnSpPr>
          <xdr:spPr>
            <a:xfrm flipH="1">
              <a:off x="6618061" y="2567214"/>
              <a:ext cx="378278" cy="2721"/>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grpSp>
          <xdr:nvGrpSpPr>
            <xdr:cNvPr id="119" name="Group 118">
              <a:extLst>
                <a:ext uri="{FF2B5EF4-FFF2-40B4-BE49-F238E27FC236}">
                  <a16:creationId xmlns:a16="http://schemas.microsoft.com/office/drawing/2014/main" id="{8E87D75D-01F1-4E3E-9669-FE5710C870DC}"/>
                </a:ext>
              </a:extLst>
            </xdr:cNvPr>
            <xdr:cNvGrpSpPr/>
          </xdr:nvGrpSpPr>
          <xdr:grpSpPr>
            <a:xfrm>
              <a:off x="3329023" y="6605360"/>
              <a:ext cx="1380678" cy="867965"/>
              <a:chOff x="7150100" y="2416175"/>
              <a:chExt cx="1168400" cy="654876"/>
            </a:xfrm>
          </xdr:grpSpPr>
          <xdr:sp macro="" textlink="Workspace!S15">
            <xdr:nvSpPr>
              <xdr:cNvPr id="120" name="TextBox 119">
                <a:extLst>
                  <a:ext uri="{FF2B5EF4-FFF2-40B4-BE49-F238E27FC236}">
                    <a16:creationId xmlns:a16="http://schemas.microsoft.com/office/drawing/2014/main" id="{63354F02-C5CB-8A8F-3AF5-2D7B8CCCA05C}"/>
                  </a:ext>
                </a:extLst>
              </xdr:cNvPr>
              <xdr:cNvSpPr txBox="1"/>
            </xdr:nvSpPr>
            <xdr:spPr>
              <a:xfrm>
                <a:off x="7188200" y="2416175"/>
                <a:ext cx="669925" cy="611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B4775A1-4898-4A85-B9E6-37FF111383A4}" type="TxLink">
                  <a:rPr lang="en-US" sz="1600" b="0" i="0" u="none" strike="noStrike">
                    <a:solidFill>
                      <a:srgbClr val="7F778A"/>
                    </a:solidFill>
                    <a:latin typeface="Calibri"/>
                    <a:cs typeface="Calibri"/>
                  </a:rPr>
                  <a:pPr algn="l"/>
                  <a:t>Salary</a:t>
                </a:fld>
                <a:endParaRPr lang="pl-PL" sz="2400" b="0">
                  <a:solidFill>
                    <a:srgbClr val="7F778A"/>
                  </a:solidFill>
                </a:endParaRPr>
              </a:p>
            </xdr:txBody>
          </xdr:sp>
          <xdr:sp macro="" textlink="Workspace!T15">
            <xdr:nvSpPr>
              <xdr:cNvPr id="121" name="TextBox 120">
                <a:extLst>
                  <a:ext uri="{FF2B5EF4-FFF2-40B4-BE49-F238E27FC236}">
                    <a16:creationId xmlns:a16="http://schemas.microsoft.com/office/drawing/2014/main" id="{53E4CC96-2511-BE8E-FE6D-64274B2FBF22}"/>
                  </a:ext>
                </a:extLst>
              </xdr:cNvPr>
              <xdr:cNvSpPr txBox="1"/>
            </xdr:nvSpPr>
            <xdr:spPr>
              <a:xfrm>
                <a:off x="7150100" y="2773761"/>
                <a:ext cx="1168400" cy="297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99935BC-9B4E-4DEA-B26F-97DC290DFBFE}" type="TxLink">
                  <a:rPr lang="en-US" sz="1600" b="0" i="0" u="none" strike="noStrike">
                    <a:solidFill>
                      <a:srgbClr val="000000"/>
                    </a:solidFill>
                    <a:latin typeface="Calibri"/>
                    <a:cs typeface="Calibri"/>
                  </a:rPr>
                  <a:pPr algn="l"/>
                  <a:t> $364,342 </a:t>
                </a:fld>
                <a:endParaRPr lang="pl-PL" sz="3600" b="0">
                  <a:solidFill>
                    <a:srgbClr val="7F778A"/>
                  </a:solidFill>
                </a:endParaRPr>
              </a:p>
            </xdr:txBody>
          </xdr:sp>
        </xdr:grpSp>
        <xdr:grpSp>
          <xdr:nvGrpSpPr>
            <xdr:cNvPr id="122" name="Group 121">
              <a:extLst>
                <a:ext uri="{FF2B5EF4-FFF2-40B4-BE49-F238E27FC236}">
                  <a16:creationId xmlns:a16="http://schemas.microsoft.com/office/drawing/2014/main" id="{4B5702B4-1603-4974-A4B9-27EC9953B8F6}"/>
                </a:ext>
              </a:extLst>
            </xdr:cNvPr>
            <xdr:cNvGrpSpPr/>
          </xdr:nvGrpSpPr>
          <xdr:grpSpPr>
            <a:xfrm>
              <a:off x="5244538" y="6558620"/>
              <a:ext cx="1636045" cy="1008613"/>
              <a:chOff x="7150100" y="2416175"/>
              <a:chExt cx="1168400" cy="747801"/>
            </a:xfrm>
          </xdr:grpSpPr>
          <xdr:sp macro="" textlink="Workspace!S16">
            <xdr:nvSpPr>
              <xdr:cNvPr id="123" name="TextBox 122">
                <a:extLst>
                  <a:ext uri="{FF2B5EF4-FFF2-40B4-BE49-F238E27FC236}">
                    <a16:creationId xmlns:a16="http://schemas.microsoft.com/office/drawing/2014/main" id="{F23BA51D-1A08-B1BE-A87F-350FFADE74F0}"/>
                  </a:ext>
                </a:extLst>
              </xdr:cNvPr>
              <xdr:cNvSpPr txBox="1"/>
            </xdr:nvSpPr>
            <xdr:spPr>
              <a:xfrm>
                <a:off x="7188200" y="2416175"/>
                <a:ext cx="66992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4AB26F4-51BD-44CD-A1C4-AAA15D7AE13B}" type="TxLink">
                  <a:rPr lang="en-US" sz="1600" b="0" i="0" u="none" strike="noStrike">
                    <a:solidFill>
                      <a:srgbClr val="7F778A"/>
                    </a:solidFill>
                    <a:latin typeface="Calibri"/>
                    <a:cs typeface="Calibri"/>
                  </a:rPr>
                  <a:pPr algn="l"/>
                  <a:t>Savings</a:t>
                </a:fld>
                <a:endParaRPr lang="pl-PL" sz="2400" b="0">
                  <a:solidFill>
                    <a:srgbClr val="7F778A"/>
                  </a:solidFill>
                </a:endParaRPr>
              </a:p>
            </xdr:txBody>
          </xdr:sp>
          <xdr:sp macro="" textlink="Workspace!T16">
            <xdr:nvSpPr>
              <xdr:cNvPr id="124" name="TextBox 123">
                <a:extLst>
                  <a:ext uri="{FF2B5EF4-FFF2-40B4-BE49-F238E27FC236}">
                    <a16:creationId xmlns:a16="http://schemas.microsoft.com/office/drawing/2014/main" id="{E6019AA9-F161-0149-E11A-3D257CBA6DF6}"/>
                  </a:ext>
                </a:extLst>
              </xdr:cNvPr>
              <xdr:cNvSpPr txBox="1"/>
            </xdr:nvSpPr>
            <xdr:spPr>
              <a:xfrm>
                <a:off x="7150100" y="2706776"/>
                <a:ext cx="11684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B33A0A9-6BFA-4566-B398-EE0FCE67C744}" type="TxLink">
                  <a:rPr lang="en-US" sz="1600" b="0" i="0" u="none" strike="noStrike">
                    <a:solidFill>
                      <a:srgbClr val="000000"/>
                    </a:solidFill>
                    <a:latin typeface="Calibri"/>
                    <a:cs typeface="Calibri"/>
                  </a:rPr>
                  <a:pPr algn="l"/>
                  <a:t> $13,500 </a:t>
                </a:fld>
                <a:endParaRPr lang="pl-PL" sz="3600" b="0">
                  <a:solidFill>
                    <a:srgbClr val="7F778A"/>
                  </a:solidFill>
                </a:endParaRPr>
              </a:p>
            </xdr:txBody>
          </xdr:sp>
        </xdr:grpSp>
        <xdr:cxnSp macro="">
          <xdr:nvCxnSpPr>
            <xdr:cNvPr id="125" name="Straight Connector 124">
              <a:extLst>
                <a:ext uri="{FF2B5EF4-FFF2-40B4-BE49-F238E27FC236}">
                  <a16:creationId xmlns:a16="http://schemas.microsoft.com/office/drawing/2014/main" id="{929B42E0-8623-4581-B572-0E54BE86854B}"/>
                </a:ext>
              </a:extLst>
            </xdr:cNvPr>
            <xdr:cNvCxnSpPr/>
          </xdr:nvCxnSpPr>
          <xdr:spPr>
            <a:xfrm flipH="1">
              <a:off x="12194775" y="6039827"/>
              <a:ext cx="531915"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TextBox 126">
              <a:hlinkClick xmlns:r="http://schemas.openxmlformats.org/officeDocument/2006/relationships" r:id="rId2"/>
              <a:extLst>
                <a:ext uri="{FF2B5EF4-FFF2-40B4-BE49-F238E27FC236}">
                  <a16:creationId xmlns:a16="http://schemas.microsoft.com/office/drawing/2014/main" id="{B2E61778-D4F8-4997-AF8D-AFB6BBE189D6}"/>
                </a:ext>
              </a:extLst>
            </xdr:cNvPr>
            <xdr:cNvSpPr txBox="1"/>
          </xdr:nvSpPr>
          <xdr:spPr>
            <a:xfrm>
              <a:off x="12095529" y="5777453"/>
              <a:ext cx="933659" cy="262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400" b="0">
                  <a:solidFill>
                    <a:schemeClr val="bg1">
                      <a:lumMod val="65000"/>
                    </a:schemeClr>
                  </a:solidFill>
                </a:rPr>
                <a:t>View all</a:t>
              </a:r>
            </a:p>
          </xdr:txBody>
        </xdr:sp>
        <xdr:sp macro="" textlink="">
          <xdr:nvSpPr>
            <xdr:cNvPr id="134" name="Rectangle: Rounded Corners 133">
              <a:extLst>
                <a:ext uri="{FF2B5EF4-FFF2-40B4-BE49-F238E27FC236}">
                  <a16:creationId xmlns:a16="http://schemas.microsoft.com/office/drawing/2014/main" id="{B60F6E5E-AA80-E1E6-D186-F712384220D5}"/>
                </a:ext>
              </a:extLst>
            </xdr:cNvPr>
            <xdr:cNvSpPr/>
          </xdr:nvSpPr>
          <xdr:spPr>
            <a:xfrm>
              <a:off x="2694725" y="6792495"/>
              <a:ext cx="670328" cy="681508"/>
            </a:xfrm>
            <a:prstGeom prst="roundRect">
              <a:avLst/>
            </a:prstGeom>
            <a:solidFill>
              <a:schemeClr val="bg1"/>
            </a:solidFill>
            <a:ln>
              <a:noFill/>
            </a:ln>
            <a:effectLst>
              <a:outerShdw blurRad="76200" dist="12700" dir="54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135" name="Rectangle: Rounded Corners 134">
              <a:extLst>
                <a:ext uri="{FF2B5EF4-FFF2-40B4-BE49-F238E27FC236}">
                  <a16:creationId xmlns:a16="http://schemas.microsoft.com/office/drawing/2014/main" id="{270CDE77-C704-4E56-9116-1083FC24B4F6}"/>
                </a:ext>
              </a:extLst>
            </xdr:cNvPr>
            <xdr:cNvSpPr/>
          </xdr:nvSpPr>
          <xdr:spPr>
            <a:xfrm>
              <a:off x="4613051" y="6792495"/>
              <a:ext cx="662278" cy="681508"/>
            </a:xfrm>
            <a:prstGeom prst="roundRect">
              <a:avLst/>
            </a:prstGeom>
            <a:solidFill>
              <a:schemeClr val="bg1"/>
            </a:solidFill>
            <a:ln>
              <a:noFill/>
            </a:ln>
            <a:effectLst>
              <a:outerShdw blurRad="76200" dist="12700" dir="54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pic>
          <xdr:nvPicPr>
            <xdr:cNvPr id="137" name="Graphic 136" descr="Money with solid fill">
              <a:extLst>
                <a:ext uri="{FF2B5EF4-FFF2-40B4-BE49-F238E27FC236}">
                  <a16:creationId xmlns:a16="http://schemas.microsoft.com/office/drawing/2014/main" id="{01848B7A-BB6B-4940-5E1B-9B4BAC86DCC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786204" y="6910052"/>
              <a:ext cx="433425" cy="458915"/>
            </a:xfrm>
            <a:prstGeom prst="rect">
              <a:avLst/>
            </a:prstGeom>
          </xdr:spPr>
        </xdr:pic>
        <xdr:pic>
          <xdr:nvPicPr>
            <xdr:cNvPr id="139" name="Graphic 138" descr="Piggy Bank with solid fill">
              <a:extLst>
                <a:ext uri="{FF2B5EF4-FFF2-40B4-BE49-F238E27FC236}">
                  <a16:creationId xmlns:a16="http://schemas.microsoft.com/office/drawing/2014/main" id="{F5F65C4A-6568-134D-171D-742F5A102391}"/>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4755793" y="6910052"/>
              <a:ext cx="433872" cy="458915"/>
            </a:xfrm>
            <a:prstGeom prst="rect">
              <a:avLst/>
            </a:prstGeom>
          </xdr:spPr>
        </xdr:pic>
        <xdr:sp macro="" textlink="">
          <xdr:nvSpPr>
            <xdr:cNvPr id="140" name="Rectangle: Rounded Corners 139">
              <a:extLst>
                <a:ext uri="{FF2B5EF4-FFF2-40B4-BE49-F238E27FC236}">
                  <a16:creationId xmlns:a16="http://schemas.microsoft.com/office/drawing/2014/main" id="{379D6692-AAAD-DD9D-DBB2-DF8474DA978C}"/>
                </a:ext>
              </a:extLst>
            </xdr:cNvPr>
            <xdr:cNvSpPr/>
          </xdr:nvSpPr>
          <xdr:spPr>
            <a:xfrm>
              <a:off x="2714624" y="4673600"/>
              <a:ext cx="2689225" cy="1247775"/>
            </a:xfrm>
            <a:prstGeom prst="roundRect">
              <a:avLst/>
            </a:prstGeom>
            <a:no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141" name="Rectangle: Rounded Corners 140">
              <a:extLst>
                <a:ext uri="{FF2B5EF4-FFF2-40B4-BE49-F238E27FC236}">
                  <a16:creationId xmlns:a16="http://schemas.microsoft.com/office/drawing/2014/main" id="{64A04151-3C03-4197-B20A-812A716C3D5C}"/>
                </a:ext>
              </a:extLst>
            </xdr:cNvPr>
            <xdr:cNvSpPr/>
          </xdr:nvSpPr>
          <xdr:spPr>
            <a:xfrm>
              <a:off x="5708649" y="4667250"/>
              <a:ext cx="2689225" cy="1247775"/>
            </a:xfrm>
            <a:prstGeom prst="roundRect">
              <a:avLst/>
            </a:prstGeom>
            <a:solidFill>
              <a:schemeClr val="bg1"/>
            </a:solidFill>
            <a:ln>
              <a:noFill/>
            </a:ln>
            <a:effectLst>
              <a:outerShdw blurRad="76200" dist="12700" dir="54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pl-PL" sz="1100">
                <a:solidFill>
                  <a:schemeClr val="lt1"/>
                </a:solidFill>
                <a:latin typeface="+mn-lt"/>
                <a:ea typeface="+mn-ea"/>
                <a:cs typeface="+mn-cs"/>
              </a:endParaRPr>
            </a:p>
          </xdr:txBody>
        </xdr:sp>
        <xdr:grpSp>
          <xdr:nvGrpSpPr>
            <xdr:cNvPr id="144" name="Group 143">
              <a:extLst>
                <a:ext uri="{FF2B5EF4-FFF2-40B4-BE49-F238E27FC236}">
                  <a16:creationId xmlns:a16="http://schemas.microsoft.com/office/drawing/2014/main" id="{29C1EC3A-FD60-416F-71FD-40105D807284}"/>
                </a:ext>
              </a:extLst>
            </xdr:cNvPr>
            <xdr:cNvGrpSpPr/>
          </xdr:nvGrpSpPr>
          <xdr:grpSpPr>
            <a:xfrm>
              <a:off x="4365624" y="4882292"/>
              <a:ext cx="1681752" cy="838880"/>
              <a:chOff x="3275236" y="5032375"/>
              <a:chExt cx="972914" cy="736421"/>
            </a:xfrm>
          </xdr:grpSpPr>
          <xdr:sp macro="" textlink="">
            <xdr:nvSpPr>
              <xdr:cNvPr id="142" name="TextBox 141">
                <a:extLst>
                  <a:ext uri="{FF2B5EF4-FFF2-40B4-BE49-F238E27FC236}">
                    <a16:creationId xmlns:a16="http://schemas.microsoft.com/office/drawing/2014/main" id="{787B26A0-DE82-485A-8D92-7E11EBB88FE2}"/>
                  </a:ext>
                </a:extLst>
              </xdr:cNvPr>
              <xdr:cNvSpPr txBox="1"/>
            </xdr:nvSpPr>
            <xdr:spPr>
              <a:xfrm>
                <a:off x="3302000" y="5032375"/>
                <a:ext cx="920750"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400" b="0">
                    <a:solidFill>
                      <a:schemeClr val="bg1">
                        <a:lumMod val="50000"/>
                      </a:schemeClr>
                    </a:solidFill>
                  </a:rPr>
                  <a:t>Income</a:t>
                </a:r>
                <a:r>
                  <a:rPr lang="pl-PL" sz="1400" b="1">
                    <a:solidFill>
                      <a:schemeClr val="bg1">
                        <a:lumMod val="50000"/>
                      </a:schemeClr>
                    </a:solidFill>
                  </a:rPr>
                  <a:t> </a:t>
                </a:r>
              </a:p>
            </xdr:txBody>
          </xdr:sp>
          <xdr:sp macro="" textlink="Workspace!T17">
            <xdr:nvSpPr>
              <xdr:cNvPr id="143" name="TextBox 142">
                <a:extLst>
                  <a:ext uri="{FF2B5EF4-FFF2-40B4-BE49-F238E27FC236}">
                    <a16:creationId xmlns:a16="http://schemas.microsoft.com/office/drawing/2014/main" id="{B9D5C74E-8456-482B-9CEE-61C7CACE0EAF}"/>
                  </a:ext>
                </a:extLst>
              </xdr:cNvPr>
              <xdr:cNvSpPr txBox="1"/>
            </xdr:nvSpPr>
            <xdr:spPr>
              <a:xfrm>
                <a:off x="3275236" y="5302250"/>
                <a:ext cx="972914" cy="466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F3F701D-CBF5-4656-8831-0CE924CE2067}" type="TxLink">
                  <a:rPr lang="en-US" sz="1600" b="0" i="0" u="none" strike="noStrike">
                    <a:solidFill>
                      <a:srgbClr val="000000"/>
                    </a:solidFill>
                    <a:latin typeface="Calibri"/>
                    <a:cs typeface="Calibri"/>
                  </a:rPr>
                  <a:pPr algn="l"/>
                  <a:t> $377,842 </a:t>
                </a:fld>
                <a:endParaRPr lang="pl-PL" sz="1600" b="0">
                  <a:solidFill>
                    <a:schemeClr val="bg1">
                      <a:lumMod val="50000"/>
                    </a:schemeClr>
                  </a:solidFill>
                </a:endParaRPr>
              </a:p>
            </xdr:txBody>
          </xdr:sp>
        </xdr:grpSp>
        <xdr:grpSp>
          <xdr:nvGrpSpPr>
            <xdr:cNvPr id="145" name="Group 144">
              <a:extLst>
                <a:ext uri="{FF2B5EF4-FFF2-40B4-BE49-F238E27FC236}">
                  <a16:creationId xmlns:a16="http://schemas.microsoft.com/office/drawing/2014/main" id="{E226DD6D-8390-4495-8D0B-16233515AC82}"/>
                </a:ext>
              </a:extLst>
            </xdr:cNvPr>
            <xdr:cNvGrpSpPr/>
          </xdr:nvGrpSpPr>
          <xdr:grpSpPr>
            <a:xfrm>
              <a:off x="7365998" y="4823616"/>
              <a:ext cx="1666875" cy="907073"/>
              <a:chOff x="3279107" y="4972510"/>
              <a:chExt cx="969042" cy="796286"/>
            </a:xfrm>
          </xdr:grpSpPr>
          <xdr:sp macro="" textlink="">
            <xdr:nvSpPr>
              <xdr:cNvPr id="146" name="TextBox 145">
                <a:extLst>
                  <a:ext uri="{FF2B5EF4-FFF2-40B4-BE49-F238E27FC236}">
                    <a16:creationId xmlns:a16="http://schemas.microsoft.com/office/drawing/2014/main" id="{C5A2D122-DD4A-25BA-63DE-AAA2D756C775}"/>
                  </a:ext>
                </a:extLst>
              </xdr:cNvPr>
              <xdr:cNvSpPr txBox="1"/>
            </xdr:nvSpPr>
            <xdr:spPr>
              <a:xfrm>
                <a:off x="3302000" y="4972510"/>
                <a:ext cx="920750" cy="456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400" b="0">
                    <a:solidFill>
                      <a:schemeClr val="bg1">
                        <a:lumMod val="50000"/>
                      </a:schemeClr>
                    </a:solidFill>
                  </a:rPr>
                  <a:t>Spendings</a:t>
                </a:r>
                <a:r>
                  <a:rPr lang="pl-PL" sz="1400" b="1">
                    <a:solidFill>
                      <a:schemeClr val="bg1">
                        <a:lumMod val="50000"/>
                      </a:schemeClr>
                    </a:solidFill>
                  </a:rPr>
                  <a:t> </a:t>
                </a:r>
              </a:p>
            </xdr:txBody>
          </xdr:sp>
          <xdr:sp macro="" textlink="Workspace!Q22">
            <xdr:nvSpPr>
              <xdr:cNvPr id="147" name="TextBox 146">
                <a:extLst>
                  <a:ext uri="{FF2B5EF4-FFF2-40B4-BE49-F238E27FC236}">
                    <a16:creationId xmlns:a16="http://schemas.microsoft.com/office/drawing/2014/main" id="{7BFD4B08-869D-64ED-2060-F0496175A041}"/>
                  </a:ext>
                </a:extLst>
              </xdr:cNvPr>
              <xdr:cNvSpPr txBox="1"/>
            </xdr:nvSpPr>
            <xdr:spPr>
              <a:xfrm>
                <a:off x="3279107" y="5302250"/>
                <a:ext cx="969042" cy="466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C381A8C-C75D-435F-96C8-0E8B6E680D75}" type="TxLink">
                  <a:rPr lang="en-US" sz="1600" b="0" i="0" u="none" strike="noStrike">
                    <a:solidFill>
                      <a:srgbClr val="000000"/>
                    </a:solidFill>
                    <a:latin typeface="Calibri"/>
                    <a:cs typeface="Calibri"/>
                  </a:rPr>
                  <a:pPr algn="l"/>
                  <a:t> $80,059 </a:t>
                </a:fld>
                <a:endParaRPr lang="pl-PL" sz="2400" b="0">
                  <a:solidFill>
                    <a:schemeClr val="bg1">
                      <a:lumMod val="50000"/>
                    </a:schemeClr>
                  </a:solidFill>
                </a:endParaRPr>
              </a:p>
            </xdr:txBody>
          </xdr:sp>
        </xdr:grpSp>
        <xdr:graphicFrame macro="">
          <xdr:nvGraphicFramePr>
            <xdr:cNvPr id="148" name="Chart 147">
              <a:extLst>
                <a:ext uri="{FF2B5EF4-FFF2-40B4-BE49-F238E27FC236}">
                  <a16:creationId xmlns:a16="http://schemas.microsoft.com/office/drawing/2014/main" id="{F8D4D735-1A11-4A54-BF19-F10A40528D9C}"/>
                </a:ext>
              </a:extLst>
            </xdr:cNvPr>
            <xdr:cNvGraphicFramePr>
              <a:graphicFrameLocks/>
            </xdr:cNvGraphicFramePr>
          </xdr:nvGraphicFramePr>
          <xdr:xfrm>
            <a:off x="5842000" y="4730750"/>
            <a:ext cx="1619249" cy="1143000"/>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149" name="Chart 148">
              <a:extLst>
                <a:ext uri="{FF2B5EF4-FFF2-40B4-BE49-F238E27FC236}">
                  <a16:creationId xmlns:a16="http://schemas.microsoft.com/office/drawing/2014/main" id="{7970F74F-F578-4448-9F2E-3DBC68D8E546}"/>
                </a:ext>
              </a:extLst>
            </xdr:cNvPr>
            <xdr:cNvGraphicFramePr>
              <a:graphicFrameLocks/>
            </xdr:cNvGraphicFramePr>
          </xdr:nvGraphicFramePr>
          <xdr:xfrm>
            <a:off x="2714625" y="4651375"/>
            <a:ext cx="1778001" cy="1285875"/>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153" name="TextBox 152">
              <a:extLst>
                <a:ext uri="{FF2B5EF4-FFF2-40B4-BE49-F238E27FC236}">
                  <a16:creationId xmlns:a16="http://schemas.microsoft.com/office/drawing/2014/main" id="{473223BD-A0F8-4A70-8B18-CCF8A03FCBC9}"/>
                </a:ext>
              </a:extLst>
            </xdr:cNvPr>
            <xdr:cNvSpPr txBox="1"/>
          </xdr:nvSpPr>
          <xdr:spPr>
            <a:xfrm>
              <a:off x="9128125" y="1984375"/>
              <a:ext cx="230187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2000" b="1">
                  <a:solidFill>
                    <a:sysClr val="windowText" lastClr="000000"/>
                  </a:solidFill>
                </a:rPr>
                <a:t>Income Goal</a:t>
              </a:r>
            </a:p>
          </xdr:txBody>
        </xdr:sp>
        <xdr:sp macro="" textlink="">
          <xdr:nvSpPr>
            <xdr:cNvPr id="154" name="TextBox 153">
              <a:extLst>
                <a:ext uri="{FF2B5EF4-FFF2-40B4-BE49-F238E27FC236}">
                  <a16:creationId xmlns:a16="http://schemas.microsoft.com/office/drawing/2014/main" id="{510FFB95-6695-4F9C-A5CB-18BB5EDECBEE}"/>
                </a:ext>
              </a:extLst>
            </xdr:cNvPr>
            <xdr:cNvSpPr txBox="1"/>
          </xdr:nvSpPr>
          <xdr:spPr>
            <a:xfrm>
              <a:off x="9137650" y="2216150"/>
              <a:ext cx="2301875"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a:solidFill>
                    <a:schemeClr val="bg1">
                      <a:lumMod val="50000"/>
                    </a:schemeClr>
                  </a:solidFill>
                </a:rPr>
                <a:t>Year Progress</a:t>
              </a:r>
              <a:endParaRPr lang="pl-PL" sz="1400" b="0">
                <a:solidFill>
                  <a:schemeClr val="bg1">
                    <a:lumMod val="50000"/>
                  </a:schemeClr>
                </a:solidFill>
              </a:endParaRPr>
            </a:p>
          </xdr:txBody>
        </xdr:sp>
        <xdr:graphicFrame macro="">
          <xdr:nvGraphicFramePr>
            <xdr:cNvPr id="156" name="Chart 155">
              <a:extLst>
                <a:ext uri="{FF2B5EF4-FFF2-40B4-BE49-F238E27FC236}">
                  <a16:creationId xmlns:a16="http://schemas.microsoft.com/office/drawing/2014/main" id="{CAF8E239-19B6-44A6-8860-7317B48F85D4}"/>
                </a:ext>
              </a:extLst>
            </xdr:cNvPr>
            <xdr:cNvGraphicFramePr>
              <a:graphicFrameLocks/>
            </xdr:cNvGraphicFramePr>
          </xdr:nvGraphicFramePr>
          <xdr:xfrm>
            <a:off x="8985250" y="2841624"/>
            <a:ext cx="3698875" cy="2476501"/>
          </xdr:xfrm>
          <a:graphic>
            <a:graphicData uri="http://schemas.openxmlformats.org/drawingml/2006/chart">
              <c:chart xmlns:c="http://schemas.openxmlformats.org/drawingml/2006/chart" xmlns:r="http://schemas.openxmlformats.org/officeDocument/2006/relationships" r:id="rId19"/>
            </a:graphicData>
          </a:graphic>
        </xdr:graphicFrame>
        <xdr:sp macro="" textlink="Workspace!$AF$9">
          <xdr:nvSpPr>
            <xdr:cNvPr id="157" name="TextBox 156">
              <a:extLst>
                <a:ext uri="{FF2B5EF4-FFF2-40B4-BE49-F238E27FC236}">
                  <a16:creationId xmlns:a16="http://schemas.microsoft.com/office/drawing/2014/main" id="{6DF4240B-680C-45D8-82DB-69EBF7A102FC}"/>
                </a:ext>
              </a:extLst>
            </xdr:cNvPr>
            <xdr:cNvSpPr txBox="1"/>
          </xdr:nvSpPr>
          <xdr:spPr>
            <a:xfrm>
              <a:off x="10445750" y="3666958"/>
              <a:ext cx="904875" cy="638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F053DC5-9D02-4405-B0D8-341CA553400C}" type="TxLink">
                <a:rPr lang="en-US" sz="3200" b="0" i="0" u="none" strike="noStrike">
                  <a:solidFill>
                    <a:schemeClr val="bg1">
                      <a:lumMod val="50000"/>
                    </a:schemeClr>
                  </a:solidFill>
                  <a:latin typeface="Calibri"/>
                  <a:cs typeface="Calibri"/>
                </a:rPr>
                <a:pPr algn="l"/>
                <a:t>94%</a:t>
              </a:fld>
              <a:endParaRPr lang="pl-PL" sz="4000" b="0">
                <a:solidFill>
                  <a:schemeClr val="bg1">
                    <a:lumMod val="50000"/>
                  </a:schemeClr>
                </a:solidFill>
              </a:endParaRPr>
            </a:p>
          </xdr:txBody>
        </xdr:sp>
      </xdr:grpSp>
      <xdr:pic>
        <xdr:nvPicPr>
          <xdr:cNvPr id="214" name="Picture 213">
            <a:extLst>
              <a:ext uri="{FF2B5EF4-FFF2-40B4-BE49-F238E27FC236}">
                <a16:creationId xmlns:a16="http://schemas.microsoft.com/office/drawing/2014/main" id="{A55EA2D0-6446-8F43-D9D2-BB232E0BB981}"/>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l="21251" r="19374"/>
          <a:stretch/>
        </xdr:blipFill>
        <xdr:spPr>
          <a:xfrm>
            <a:off x="507999" y="1920875"/>
            <a:ext cx="1789340" cy="2162749"/>
          </a:xfrm>
          <a:prstGeom prst="rect">
            <a:avLst/>
          </a:prstGeom>
        </xdr:spPr>
      </xdr:pic>
      <xdr:sp macro="" textlink="">
        <xdr:nvSpPr>
          <xdr:cNvPr id="215" name="Oval 214">
            <a:extLst>
              <a:ext uri="{FF2B5EF4-FFF2-40B4-BE49-F238E27FC236}">
                <a16:creationId xmlns:a16="http://schemas.microsoft.com/office/drawing/2014/main" id="{80024B07-507F-3384-97FD-7F4E6A585015}"/>
              </a:ext>
            </a:extLst>
          </xdr:cNvPr>
          <xdr:cNvSpPr/>
        </xdr:nvSpPr>
        <xdr:spPr>
          <a:xfrm>
            <a:off x="691696" y="2378982"/>
            <a:ext cx="1367518" cy="1240518"/>
          </a:xfrm>
          <a:prstGeom prst="ellipse">
            <a:avLst/>
          </a:prstGeom>
          <a:solidFill>
            <a:srgbClr val="211D2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ln>
                <a:noFill/>
              </a:ln>
            </a:endParaRPr>
          </a:p>
        </xdr:txBody>
      </xdr:sp>
      <xdr:sp macro="" textlink="Workspace!AH2">
        <xdr:nvSpPr>
          <xdr:cNvPr id="216" name="TextBox 215">
            <a:extLst>
              <a:ext uri="{FF2B5EF4-FFF2-40B4-BE49-F238E27FC236}">
                <a16:creationId xmlns:a16="http://schemas.microsoft.com/office/drawing/2014/main" id="{60ECFCEC-838C-4CD5-A043-623ED15D297F}"/>
              </a:ext>
            </a:extLst>
          </xdr:cNvPr>
          <xdr:cNvSpPr txBox="1"/>
        </xdr:nvSpPr>
        <xdr:spPr>
          <a:xfrm>
            <a:off x="818696" y="2882448"/>
            <a:ext cx="1192893" cy="607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7C47A5C-1550-44EB-916A-446059755674}" type="TxLink">
              <a:rPr lang="en-US" sz="1600" b="1" i="0" u="none" strike="noStrike">
                <a:solidFill>
                  <a:schemeClr val="bg1">
                    <a:lumMod val="95000"/>
                  </a:schemeClr>
                </a:solidFill>
                <a:latin typeface="Calibri"/>
                <a:cs typeface="Calibri"/>
              </a:rPr>
              <a:pPr algn="l"/>
              <a:t>7/31/2024</a:t>
            </a:fld>
            <a:endParaRPr lang="pl-PL" sz="3200" b="1">
              <a:solidFill>
                <a:schemeClr val="bg1">
                  <a:lumMod val="95000"/>
                </a:schemeClr>
              </a:solidFill>
            </a:endParaRPr>
          </a:p>
        </xdr:txBody>
      </xdr:sp>
      <xdr:sp macro="" textlink="">
        <xdr:nvSpPr>
          <xdr:cNvPr id="217" name="TextBox 216">
            <a:extLst>
              <a:ext uri="{FF2B5EF4-FFF2-40B4-BE49-F238E27FC236}">
                <a16:creationId xmlns:a16="http://schemas.microsoft.com/office/drawing/2014/main" id="{75DCE22D-21CD-4F59-BAB3-C9C3A19D6D28}"/>
              </a:ext>
            </a:extLst>
          </xdr:cNvPr>
          <xdr:cNvSpPr txBox="1"/>
        </xdr:nvSpPr>
        <xdr:spPr>
          <a:xfrm>
            <a:off x="780596" y="2678795"/>
            <a:ext cx="1192893" cy="371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100" b="0" i="0" u="none" strike="noStrike">
                <a:solidFill>
                  <a:schemeClr val="bg1">
                    <a:lumMod val="95000"/>
                  </a:schemeClr>
                </a:solidFill>
                <a:latin typeface="Calibri"/>
                <a:cs typeface="Calibri"/>
              </a:rPr>
              <a:t>TODAY</a:t>
            </a:r>
            <a:endParaRPr lang="en-US" sz="1100" b="0" i="0" u="none" strike="noStrike">
              <a:solidFill>
                <a:schemeClr val="bg1">
                  <a:lumMod val="95000"/>
                </a:schemeClr>
              </a:solidFill>
              <a:latin typeface="Calibri"/>
              <a:cs typeface="Calibri"/>
            </a:endParaRPr>
          </a:p>
        </xdr:txBody>
      </xdr:sp>
      <xdr:grpSp>
        <xdr:nvGrpSpPr>
          <xdr:cNvPr id="7" name="Group 6">
            <a:extLst>
              <a:ext uri="{FF2B5EF4-FFF2-40B4-BE49-F238E27FC236}">
                <a16:creationId xmlns:a16="http://schemas.microsoft.com/office/drawing/2014/main" id="{10DD5C6C-675C-DF25-2A05-EC64B595F074}"/>
              </a:ext>
            </a:extLst>
          </xdr:cNvPr>
          <xdr:cNvGrpSpPr/>
        </xdr:nvGrpSpPr>
        <xdr:grpSpPr>
          <a:xfrm>
            <a:off x="10191750" y="3946072"/>
            <a:ext cx="2136322" cy="612562"/>
            <a:chOff x="10259786" y="3918858"/>
            <a:chExt cx="2136322" cy="612562"/>
          </a:xfrm>
        </xdr:grpSpPr>
        <xdr:sp macro="" textlink="Workspace!AE5">
          <xdr:nvSpPr>
            <xdr:cNvPr id="2" name="TextBox 1">
              <a:extLst>
                <a:ext uri="{FF2B5EF4-FFF2-40B4-BE49-F238E27FC236}">
                  <a16:creationId xmlns:a16="http://schemas.microsoft.com/office/drawing/2014/main" id="{5FC90E0A-C1C0-4CBC-8307-258FF1A1EE29}"/>
                </a:ext>
              </a:extLst>
            </xdr:cNvPr>
            <xdr:cNvSpPr txBox="1"/>
          </xdr:nvSpPr>
          <xdr:spPr>
            <a:xfrm>
              <a:off x="10259786" y="3918859"/>
              <a:ext cx="1483179" cy="612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842A918-80EB-46F4-A8BE-0EAAC7BBB072}" type="TxLink">
                <a:rPr lang="en-US" sz="1100" b="0" i="0" u="none" strike="noStrike">
                  <a:solidFill>
                    <a:schemeClr val="bg1">
                      <a:lumMod val="50000"/>
                    </a:schemeClr>
                  </a:solidFill>
                  <a:latin typeface="Calibri"/>
                  <a:cs typeface="Calibri"/>
                </a:rPr>
                <a:pPr algn="l"/>
                <a:t> $377,842 </a:t>
              </a:fld>
              <a:r>
                <a:rPr lang="en-US" sz="1100" b="0" i="0" u="none" strike="noStrike">
                  <a:solidFill>
                    <a:schemeClr val="bg1">
                      <a:lumMod val="50000"/>
                    </a:schemeClr>
                  </a:solidFill>
                  <a:latin typeface="Calibri"/>
                  <a:cs typeface="Calibri"/>
                </a:rPr>
                <a:t>/</a:t>
              </a:r>
              <a:endParaRPr lang="pl-PL" sz="1400" b="0">
                <a:solidFill>
                  <a:schemeClr val="bg1">
                    <a:lumMod val="50000"/>
                  </a:schemeClr>
                </a:solidFill>
              </a:endParaRPr>
            </a:p>
          </xdr:txBody>
        </xdr:sp>
        <xdr:sp macro="" textlink="Workspace!AE2">
          <xdr:nvSpPr>
            <xdr:cNvPr id="6" name="TextBox 5">
              <a:extLst>
                <a:ext uri="{FF2B5EF4-FFF2-40B4-BE49-F238E27FC236}">
                  <a16:creationId xmlns:a16="http://schemas.microsoft.com/office/drawing/2014/main" id="{9FB73845-1E00-4B73-B372-C491D80886BD}"/>
                </a:ext>
              </a:extLst>
            </xdr:cNvPr>
            <xdr:cNvSpPr txBox="1"/>
          </xdr:nvSpPr>
          <xdr:spPr>
            <a:xfrm>
              <a:off x="10912929" y="3918858"/>
              <a:ext cx="1483179" cy="612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EC14B8E-746C-4B7E-851A-0AC463B9C514}" type="TxLink">
                <a:rPr lang="en-US" sz="1100" b="0" i="0" u="none" strike="noStrike">
                  <a:solidFill>
                    <a:schemeClr val="bg1">
                      <a:lumMod val="50000"/>
                    </a:schemeClr>
                  </a:solidFill>
                  <a:latin typeface="Calibri"/>
                  <a:cs typeface="Calibri"/>
                </a:rPr>
                <a:pPr algn="l"/>
                <a:t> $400,000 </a:t>
              </a:fld>
              <a:endParaRPr lang="pl-PL" sz="1400" b="0">
                <a:solidFill>
                  <a:schemeClr val="bg1">
                    <a:lumMod val="50000"/>
                  </a:schemeClr>
                </a:solidFill>
              </a:endParaRPr>
            </a:p>
          </xdr:txBody>
        </xdr:sp>
      </xdr:grpSp>
      <xdr:sp macro="" textlink="">
        <xdr:nvSpPr>
          <xdr:cNvPr id="18" name="Isosceles Triangle 17">
            <a:extLst>
              <a:ext uri="{FF2B5EF4-FFF2-40B4-BE49-F238E27FC236}">
                <a16:creationId xmlns:a16="http://schemas.microsoft.com/office/drawing/2014/main" id="{597A00B2-43FD-4886-BFAF-D9907649635E}"/>
              </a:ext>
            </a:extLst>
          </xdr:cNvPr>
          <xdr:cNvSpPr/>
        </xdr:nvSpPr>
        <xdr:spPr>
          <a:xfrm rot="10641488">
            <a:off x="11751" y="10871"/>
            <a:ext cx="483718" cy="521014"/>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14</xdr:col>
      <xdr:colOff>466092</xdr:colOff>
      <xdr:row>141</xdr:row>
      <xdr:rowOff>177405</xdr:rowOff>
    </xdr:to>
    <xdr:grpSp>
      <xdr:nvGrpSpPr>
        <xdr:cNvPr id="51" name="Group 50">
          <a:extLst>
            <a:ext uri="{FF2B5EF4-FFF2-40B4-BE49-F238E27FC236}">
              <a16:creationId xmlns:a16="http://schemas.microsoft.com/office/drawing/2014/main" id="{D145A038-B473-D40A-3D04-98A09F5E3671}"/>
            </a:ext>
          </a:extLst>
        </xdr:cNvPr>
        <xdr:cNvGrpSpPr/>
      </xdr:nvGrpSpPr>
      <xdr:grpSpPr>
        <a:xfrm>
          <a:off x="0" y="0"/>
          <a:ext cx="13392878" cy="7770191"/>
          <a:chOff x="0" y="-2"/>
          <a:chExt cx="13340717" cy="8051407"/>
        </a:xfrm>
      </xdr:grpSpPr>
      <xdr:grpSp>
        <xdr:nvGrpSpPr>
          <xdr:cNvPr id="49" name="Group 48">
            <a:extLst>
              <a:ext uri="{FF2B5EF4-FFF2-40B4-BE49-F238E27FC236}">
                <a16:creationId xmlns:a16="http://schemas.microsoft.com/office/drawing/2014/main" id="{B2B77FF3-1006-0034-A09F-655F1E43B869}"/>
              </a:ext>
            </a:extLst>
          </xdr:cNvPr>
          <xdr:cNvGrpSpPr/>
        </xdr:nvGrpSpPr>
        <xdr:grpSpPr>
          <a:xfrm>
            <a:off x="0" y="-2"/>
            <a:ext cx="13340717" cy="8051407"/>
            <a:chOff x="0" y="-2"/>
            <a:chExt cx="13340717" cy="8051407"/>
          </a:xfrm>
        </xdr:grpSpPr>
        <xdr:grpSp>
          <xdr:nvGrpSpPr>
            <xdr:cNvPr id="48" name="Group 47">
              <a:extLst>
                <a:ext uri="{FF2B5EF4-FFF2-40B4-BE49-F238E27FC236}">
                  <a16:creationId xmlns:a16="http://schemas.microsoft.com/office/drawing/2014/main" id="{588A2CEF-DE9C-E35E-123E-E7C6EF9B1EBE}"/>
                </a:ext>
              </a:extLst>
            </xdr:cNvPr>
            <xdr:cNvGrpSpPr/>
          </xdr:nvGrpSpPr>
          <xdr:grpSpPr>
            <a:xfrm>
              <a:off x="0" y="-2"/>
              <a:ext cx="13340717" cy="8051407"/>
              <a:chOff x="0" y="-2"/>
              <a:chExt cx="13340717" cy="8051407"/>
            </a:xfrm>
          </xdr:grpSpPr>
          <xdr:grpSp>
            <xdr:nvGrpSpPr>
              <xdr:cNvPr id="97" name="Group 96">
                <a:extLst>
                  <a:ext uri="{FF2B5EF4-FFF2-40B4-BE49-F238E27FC236}">
                    <a16:creationId xmlns:a16="http://schemas.microsoft.com/office/drawing/2014/main" id="{021F9677-AFD5-EE90-3EA0-AA49C85447BF}"/>
                  </a:ext>
                </a:extLst>
              </xdr:cNvPr>
              <xdr:cNvGrpSpPr/>
            </xdr:nvGrpSpPr>
            <xdr:grpSpPr>
              <a:xfrm>
                <a:off x="0" y="-2"/>
                <a:ext cx="13340717" cy="8051407"/>
                <a:chOff x="0" y="-2"/>
                <a:chExt cx="13407369" cy="8051407"/>
              </a:xfrm>
            </xdr:grpSpPr>
            <xdr:grpSp>
              <xdr:nvGrpSpPr>
                <xdr:cNvPr id="81" name="Group 80">
                  <a:extLst>
                    <a:ext uri="{FF2B5EF4-FFF2-40B4-BE49-F238E27FC236}">
                      <a16:creationId xmlns:a16="http://schemas.microsoft.com/office/drawing/2014/main" id="{4BCC3B45-0EFF-32D3-5432-B7140E416B1C}"/>
                    </a:ext>
                  </a:extLst>
                </xdr:cNvPr>
                <xdr:cNvGrpSpPr/>
              </xdr:nvGrpSpPr>
              <xdr:grpSpPr>
                <a:xfrm>
                  <a:off x="0" y="-2"/>
                  <a:ext cx="13407369" cy="8051407"/>
                  <a:chOff x="0" y="-2"/>
                  <a:chExt cx="13390139" cy="7770193"/>
                </a:xfrm>
              </xdr:grpSpPr>
              <xdr:grpSp>
                <xdr:nvGrpSpPr>
                  <xdr:cNvPr id="2" name="Group 1">
                    <a:extLst>
                      <a:ext uri="{FF2B5EF4-FFF2-40B4-BE49-F238E27FC236}">
                        <a16:creationId xmlns:a16="http://schemas.microsoft.com/office/drawing/2014/main" id="{5B03FCB9-FB3C-45E9-A6EA-67FD35D2077F}"/>
                      </a:ext>
                    </a:extLst>
                  </xdr:cNvPr>
                  <xdr:cNvGrpSpPr/>
                </xdr:nvGrpSpPr>
                <xdr:grpSpPr>
                  <a:xfrm>
                    <a:off x="0" y="-2"/>
                    <a:ext cx="13390139" cy="7770193"/>
                    <a:chOff x="0" y="-2"/>
                    <a:chExt cx="13466554" cy="7559675"/>
                  </a:xfrm>
                </xdr:grpSpPr>
                <xdr:grpSp>
                  <xdr:nvGrpSpPr>
                    <xdr:cNvPr id="3" name="Group 2">
                      <a:extLst>
                        <a:ext uri="{FF2B5EF4-FFF2-40B4-BE49-F238E27FC236}">
                          <a16:creationId xmlns:a16="http://schemas.microsoft.com/office/drawing/2014/main" id="{D66D7299-233F-845C-DF07-FC9B0A76A45D}"/>
                        </a:ext>
                      </a:extLst>
                    </xdr:cNvPr>
                    <xdr:cNvGrpSpPr/>
                  </xdr:nvGrpSpPr>
                  <xdr:grpSpPr>
                    <a:xfrm>
                      <a:off x="0" y="-2"/>
                      <a:ext cx="13466554" cy="7559675"/>
                      <a:chOff x="0" y="-2"/>
                      <a:chExt cx="13266603" cy="8051799"/>
                    </a:xfrm>
                  </xdr:grpSpPr>
                  <xdr:grpSp>
                    <xdr:nvGrpSpPr>
                      <xdr:cNvPr id="5" name="Group 4">
                        <a:extLst>
                          <a:ext uri="{FF2B5EF4-FFF2-40B4-BE49-F238E27FC236}">
                            <a16:creationId xmlns:a16="http://schemas.microsoft.com/office/drawing/2014/main" id="{8FD31EFC-45C7-169C-DB39-507667A42099}"/>
                          </a:ext>
                        </a:extLst>
                      </xdr:cNvPr>
                      <xdr:cNvGrpSpPr/>
                    </xdr:nvGrpSpPr>
                    <xdr:grpSpPr>
                      <a:xfrm>
                        <a:off x="0" y="-2"/>
                        <a:ext cx="13099087" cy="7870033"/>
                        <a:chOff x="0" y="-2"/>
                        <a:chExt cx="13048043" cy="7870033"/>
                      </a:xfrm>
                    </xdr:grpSpPr>
                    <xdr:sp macro="" textlink="">
                      <xdr:nvSpPr>
                        <xdr:cNvPr id="10" name="Rectangle 9">
                          <a:extLst>
                            <a:ext uri="{FF2B5EF4-FFF2-40B4-BE49-F238E27FC236}">
                              <a16:creationId xmlns:a16="http://schemas.microsoft.com/office/drawing/2014/main" id="{E5B46F06-88B8-89E7-DC96-918F12739FC1}"/>
                            </a:ext>
                          </a:extLst>
                        </xdr:cNvPr>
                        <xdr:cNvSpPr/>
                      </xdr:nvSpPr>
                      <xdr:spPr>
                        <a:xfrm>
                          <a:off x="0" y="0"/>
                          <a:ext cx="1595438" cy="704850"/>
                        </a:xfrm>
                        <a:prstGeom prst="rect">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11" name="Rectangle 10">
                          <a:extLst>
                            <a:ext uri="{FF2B5EF4-FFF2-40B4-BE49-F238E27FC236}">
                              <a16:creationId xmlns:a16="http://schemas.microsoft.com/office/drawing/2014/main" id="{D6296FDC-C7D1-F3ED-F489-D11D1B06FCBF}"/>
                            </a:ext>
                          </a:extLst>
                        </xdr:cNvPr>
                        <xdr:cNvSpPr/>
                      </xdr:nvSpPr>
                      <xdr:spPr>
                        <a:xfrm>
                          <a:off x="0" y="700087"/>
                          <a:ext cx="916781" cy="704850"/>
                        </a:xfrm>
                        <a:prstGeom prst="rect">
                          <a:avLst/>
                        </a:prstGeom>
                        <a:pattFill prst="wdUpDiag">
                          <a:fgClr>
                            <a:srgbClr val="C37837"/>
                          </a:fgClr>
                          <a:bgClr>
                            <a:srgbClr val="163B4D"/>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12" name="Rectangle 11">
                          <a:extLst>
                            <a:ext uri="{FF2B5EF4-FFF2-40B4-BE49-F238E27FC236}">
                              <a16:creationId xmlns:a16="http://schemas.microsoft.com/office/drawing/2014/main" id="{4586F190-F0D6-4C2E-27D3-F469CBFB2B5B}"/>
                            </a:ext>
                          </a:extLst>
                        </xdr:cNvPr>
                        <xdr:cNvSpPr/>
                      </xdr:nvSpPr>
                      <xdr:spPr>
                        <a:xfrm>
                          <a:off x="1593056" y="0"/>
                          <a:ext cx="871538" cy="704850"/>
                        </a:xfrm>
                        <a:prstGeom prst="rect">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13" name="Rectangle 12">
                          <a:extLst>
                            <a:ext uri="{FF2B5EF4-FFF2-40B4-BE49-F238E27FC236}">
                              <a16:creationId xmlns:a16="http://schemas.microsoft.com/office/drawing/2014/main" id="{495263E8-E8F2-43E6-4E63-9E7DEF2AD368}"/>
                            </a:ext>
                          </a:extLst>
                        </xdr:cNvPr>
                        <xdr:cNvSpPr/>
                      </xdr:nvSpPr>
                      <xdr:spPr>
                        <a:xfrm>
                          <a:off x="914400" y="700088"/>
                          <a:ext cx="2407444" cy="704850"/>
                        </a:xfrm>
                        <a:prstGeom prst="rect">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nvGrpSpPr>
                        <xdr:cNvPr id="14" name="Group 13">
                          <a:extLst>
                            <a:ext uri="{FF2B5EF4-FFF2-40B4-BE49-F238E27FC236}">
                              <a16:creationId xmlns:a16="http://schemas.microsoft.com/office/drawing/2014/main" id="{A3E718C9-AA45-47F8-1730-1523E1EBFF61}"/>
                            </a:ext>
                          </a:extLst>
                        </xdr:cNvPr>
                        <xdr:cNvGrpSpPr/>
                      </xdr:nvGrpSpPr>
                      <xdr:grpSpPr>
                        <a:xfrm>
                          <a:off x="202406" y="271461"/>
                          <a:ext cx="1154906" cy="166688"/>
                          <a:chOff x="202406" y="259555"/>
                          <a:chExt cx="1154906" cy="166688"/>
                        </a:xfrm>
                      </xdr:grpSpPr>
                      <xdr:sp macro="" textlink="">
                        <xdr:nvSpPr>
                          <xdr:cNvPr id="43" name="Oval 42">
                            <a:extLst>
                              <a:ext uri="{FF2B5EF4-FFF2-40B4-BE49-F238E27FC236}">
                                <a16:creationId xmlns:a16="http://schemas.microsoft.com/office/drawing/2014/main" id="{594E0FFF-F6C9-23F3-3362-97AB271E8C40}"/>
                              </a:ext>
                            </a:extLst>
                          </xdr:cNvPr>
                          <xdr:cNvSpPr/>
                        </xdr:nvSpPr>
                        <xdr:spPr>
                          <a:xfrm>
                            <a:off x="202406" y="259555"/>
                            <a:ext cx="166687" cy="166688"/>
                          </a:xfrm>
                          <a:prstGeom prst="ellipse">
                            <a:avLst/>
                          </a:prstGeom>
                          <a:solidFill>
                            <a:srgbClr val="F5DF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4" name="Oval 43">
                            <a:extLst>
                              <a:ext uri="{FF2B5EF4-FFF2-40B4-BE49-F238E27FC236}">
                                <a16:creationId xmlns:a16="http://schemas.microsoft.com/office/drawing/2014/main" id="{7C1104D3-85CC-F58F-A4C9-C2BC0DC3603F}"/>
                              </a:ext>
                            </a:extLst>
                          </xdr:cNvPr>
                          <xdr:cNvSpPr/>
                        </xdr:nvSpPr>
                        <xdr:spPr>
                          <a:xfrm>
                            <a:off x="509587" y="259555"/>
                            <a:ext cx="166687" cy="166688"/>
                          </a:xfrm>
                          <a:prstGeom prst="ellipse">
                            <a:avLst/>
                          </a:prstGeom>
                          <a:solidFill>
                            <a:srgbClr val="F5DF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5" name="Oval 44">
                            <a:extLst>
                              <a:ext uri="{FF2B5EF4-FFF2-40B4-BE49-F238E27FC236}">
                                <a16:creationId xmlns:a16="http://schemas.microsoft.com/office/drawing/2014/main" id="{DC98E87F-3AE7-7C0A-526A-607531AE6877}"/>
                              </a:ext>
                            </a:extLst>
                          </xdr:cNvPr>
                          <xdr:cNvSpPr/>
                        </xdr:nvSpPr>
                        <xdr:spPr>
                          <a:xfrm>
                            <a:off x="840581" y="259555"/>
                            <a:ext cx="166687" cy="166688"/>
                          </a:xfrm>
                          <a:prstGeom prst="ellipse">
                            <a:avLst/>
                          </a:prstGeom>
                          <a:solidFill>
                            <a:srgbClr val="F5DF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6" name="Oval 45">
                            <a:extLst>
                              <a:ext uri="{FF2B5EF4-FFF2-40B4-BE49-F238E27FC236}">
                                <a16:creationId xmlns:a16="http://schemas.microsoft.com/office/drawing/2014/main" id="{104C67D7-041E-2AF0-6A12-B3D3E200BFDC}"/>
                              </a:ext>
                            </a:extLst>
                          </xdr:cNvPr>
                          <xdr:cNvSpPr/>
                        </xdr:nvSpPr>
                        <xdr:spPr>
                          <a:xfrm>
                            <a:off x="1190625" y="259555"/>
                            <a:ext cx="166687" cy="166688"/>
                          </a:xfrm>
                          <a:prstGeom prst="ellipse">
                            <a:avLst/>
                          </a:prstGeom>
                          <a:solidFill>
                            <a:srgbClr val="F5DF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15" name="Rectangle 14">
                          <a:extLst>
                            <a:ext uri="{FF2B5EF4-FFF2-40B4-BE49-F238E27FC236}">
                              <a16:creationId xmlns:a16="http://schemas.microsoft.com/office/drawing/2014/main" id="{D92610EA-B619-5B78-E947-FCB89EA5B677}"/>
                            </a:ext>
                          </a:extLst>
                        </xdr:cNvPr>
                        <xdr:cNvSpPr/>
                      </xdr:nvSpPr>
                      <xdr:spPr>
                        <a:xfrm>
                          <a:off x="2447925" y="0"/>
                          <a:ext cx="1814512" cy="704850"/>
                        </a:xfrm>
                        <a:prstGeom prst="rect">
                          <a:avLst/>
                        </a:prstGeom>
                        <a:solidFill>
                          <a:srgbClr val="5CC6C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16" name="Partial Circle 15">
                          <a:extLst>
                            <a:ext uri="{FF2B5EF4-FFF2-40B4-BE49-F238E27FC236}">
                              <a16:creationId xmlns:a16="http://schemas.microsoft.com/office/drawing/2014/main" id="{6C4CF648-B76C-C2CE-3A4A-81FDBF6332DE}"/>
                            </a:ext>
                          </a:extLst>
                        </xdr:cNvPr>
                        <xdr:cNvSpPr/>
                      </xdr:nvSpPr>
                      <xdr:spPr>
                        <a:xfrm>
                          <a:off x="3440906" y="0"/>
                          <a:ext cx="1612447" cy="707571"/>
                        </a:xfrm>
                        <a:prstGeom prst="pie">
                          <a:avLst>
                            <a:gd name="adj1" fmla="val 5399997"/>
                            <a:gd name="adj2" fmla="val 16200000"/>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solidFill>
                              <a:schemeClr val="tx1"/>
                            </a:solidFill>
                          </a:endParaRPr>
                        </a:p>
                      </xdr:txBody>
                    </xdr:sp>
                    <xdr:sp macro="" textlink="">
                      <xdr:nvSpPr>
                        <xdr:cNvPr id="17" name="Rectangle 16">
                          <a:extLst>
                            <a:ext uri="{FF2B5EF4-FFF2-40B4-BE49-F238E27FC236}">
                              <a16:creationId xmlns:a16="http://schemas.microsoft.com/office/drawing/2014/main" id="{805B51D7-554C-ECA6-2E63-7E652D369ACB}"/>
                            </a:ext>
                          </a:extLst>
                        </xdr:cNvPr>
                        <xdr:cNvSpPr/>
                      </xdr:nvSpPr>
                      <xdr:spPr>
                        <a:xfrm>
                          <a:off x="4248150" y="0"/>
                          <a:ext cx="1466850" cy="704850"/>
                        </a:xfrm>
                        <a:prstGeom prst="rect">
                          <a:avLst/>
                        </a:prstGeom>
                        <a:pattFill prst="wdUpDiag">
                          <a:fgClr>
                            <a:srgbClr val="C37837"/>
                          </a:fgClr>
                          <a:bgClr>
                            <a:srgbClr val="163B4D"/>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18" name="Rectangle 17">
                          <a:extLst>
                            <a:ext uri="{FF2B5EF4-FFF2-40B4-BE49-F238E27FC236}">
                              <a16:creationId xmlns:a16="http://schemas.microsoft.com/office/drawing/2014/main" id="{BF1A7E88-79BC-761C-D099-1D9973857808}"/>
                            </a:ext>
                          </a:extLst>
                        </xdr:cNvPr>
                        <xdr:cNvSpPr/>
                      </xdr:nvSpPr>
                      <xdr:spPr>
                        <a:xfrm>
                          <a:off x="3321165" y="701386"/>
                          <a:ext cx="2398939" cy="700149"/>
                        </a:xfrm>
                        <a:prstGeom prst="rect">
                          <a:avLst/>
                        </a:prstGeom>
                        <a:solidFill>
                          <a:srgbClr val="7F7F7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nvGrpSpPr>
                        <xdr:cNvPr id="19" name="Group 18">
                          <a:extLst>
                            <a:ext uri="{FF2B5EF4-FFF2-40B4-BE49-F238E27FC236}">
                              <a16:creationId xmlns:a16="http://schemas.microsoft.com/office/drawing/2014/main" id="{5836E2F5-A9D0-17AB-6E94-D84EF49DAAD7}"/>
                            </a:ext>
                          </a:extLst>
                        </xdr:cNvPr>
                        <xdr:cNvGrpSpPr/>
                      </xdr:nvGrpSpPr>
                      <xdr:grpSpPr>
                        <a:xfrm>
                          <a:off x="5703094" y="1"/>
                          <a:ext cx="1111702" cy="707571"/>
                          <a:chOff x="5749018" y="0"/>
                          <a:chExt cx="1121908" cy="714375"/>
                        </a:xfrm>
                      </xdr:grpSpPr>
                      <xdr:sp macro="" textlink="">
                        <xdr:nvSpPr>
                          <xdr:cNvPr id="41" name="Isosceles Triangle 40">
                            <a:extLst>
                              <a:ext uri="{FF2B5EF4-FFF2-40B4-BE49-F238E27FC236}">
                                <a16:creationId xmlns:a16="http://schemas.microsoft.com/office/drawing/2014/main" id="{CB8C44B7-8CA7-DA73-5D32-4DDCDBD40D4E}"/>
                              </a:ext>
                            </a:extLst>
                          </xdr:cNvPr>
                          <xdr:cNvSpPr/>
                        </xdr:nvSpPr>
                        <xdr:spPr>
                          <a:xfrm>
                            <a:off x="5749018" y="0"/>
                            <a:ext cx="1114084" cy="714375"/>
                          </a:xfrm>
                          <a:prstGeom prst="triangle">
                            <a:avLst>
                              <a:gd name="adj" fmla="val 0"/>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2" name="Isosceles Triangle 41">
                            <a:extLst>
                              <a:ext uri="{FF2B5EF4-FFF2-40B4-BE49-F238E27FC236}">
                                <a16:creationId xmlns:a16="http://schemas.microsoft.com/office/drawing/2014/main" id="{AA6B98D0-CE2C-86CA-B0FB-D51E1C6D7425}"/>
                              </a:ext>
                            </a:extLst>
                          </xdr:cNvPr>
                          <xdr:cNvSpPr/>
                        </xdr:nvSpPr>
                        <xdr:spPr>
                          <a:xfrm rot="10800000">
                            <a:off x="5756842" y="0"/>
                            <a:ext cx="1114084" cy="714375"/>
                          </a:xfrm>
                          <a:prstGeom prst="triangle">
                            <a:avLst>
                              <a:gd name="adj" fmla="val 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grpSp>
                      <xdr:nvGrpSpPr>
                        <xdr:cNvPr id="20" name="Group 19">
                          <a:extLst>
                            <a:ext uri="{FF2B5EF4-FFF2-40B4-BE49-F238E27FC236}">
                              <a16:creationId xmlns:a16="http://schemas.microsoft.com/office/drawing/2014/main" id="{81141FC3-FF34-D318-17E1-9C6C77BEF1EF}"/>
                            </a:ext>
                          </a:extLst>
                        </xdr:cNvPr>
                        <xdr:cNvGrpSpPr/>
                      </xdr:nvGrpSpPr>
                      <xdr:grpSpPr>
                        <a:xfrm>
                          <a:off x="5702414" y="707570"/>
                          <a:ext cx="1111702" cy="693284"/>
                          <a:chOff x="5749018" y="0"/>
                          <a:chExt cx="1121908" cy="714375"/>
                        </a:xfrm>
                      </xdr:grpSpPr>
                      <xdr:sp macro="" textlink="">
                        <xdr:nvSpPr>
                          <xdr:cNvPr id="39" name="Isosceles Triangle 38">
                            <a:extLst>
                              <a:ext uri="{FF2B5EF4-FFF2-40B4-BE49-F238E27FC236}">
                                <a16:creationId xmlns:a16="http://schemas.microsoft.com/office/drawing/2014/main" id="{BE5D63FF-3FFD-AD9C-EDC5-158A2D3E1926}"/>
                              </a:ext>
                            </a:extLst>
                          </xdr:cNvPr>
                          <xdr:cNvSpPr/>
                        </xdr:nvSpPr>
                        <xdr:spPr>
                          <a:xfrm>
                            <a:off x="5749018" y="0"/>
                            <a:ext cx="1114084" cy="714375"/>
                          </a:xfrm>
                          <a:prstGeom prst="triangle">
                            <a:avLst>
                              <a:gd name="adj" fmla="val 0"/>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40" name="Isosceles Triangle 39">
                            <a:extLst>
                              <a:ext uri="{FF2B5EF4-FFF2-40B4-BE49-F238E27FC236}">
                                <a16:creationId xmlns:a16="http://schemas.microsoft.com/office/drawing/2014/main" id="{BA013151-0C00-32D3-E485-6480AFF11DFD}"/>
                              </a:ext>
                            </a:extLst>
                          </xdr:cNvPr>
                          <xdr:cNvSpPr/>
                        </xdr:nvSpPr>
                        <xdr:spPr>
                          <a:xfrm rot="10800000">
                            <a:off x="5756842" y="0"/>
                            <a:ext cx="1114084" cy="714375"/>
                          </a:xfrm>
                          <a:prstGeom prst="triangle">
                            <a:avLst>
                              <a:gd name="adj" fmla="val 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21" name="Rectangle 20">
                          <a:extLst>
                            <a:ext uri="{FF2B5EF4-FFF2-40B4-BE49-F238E27FC236}">
                              <a16:creationId xmlns:a16="http://schemas.microsoft.com/office/drawing/2014/main" id="{472E66BC-8D68-3E6C-94E9-4D9BAFF71CEC}"/>
                            </a:ext>
                          </a:extLst>
                        </xdr:cNvPr>
                        <xdr:cNvSpPr/>
                      </xdr:nvSpPr>
                      <xdr:spPr>
                        <a:xfrm>
                          <a:off x="6814117" y="0"/>
                          <a:ext cx="1360374" cy="704850"/>
                        </a:xfrm>
                        <a:prstGeom prst="rect">
                          <a:avLst/>
                        </a:prstGeom>
                        <a:solidFill>
                          <a:srgbClr val="5CC6C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22" name="Rectangle 21">
                          <a:extLst>
                            <a:ext uri="{FF2B5EF4-FFF2-40B4-BE49-F238E27FC236}">
                              <a16:creationId xmlns:a16="http://schemas.microsoft.com/office/drawing/2014/main" id="{9F92BBBB-F3DB-FFEE-FFC1-0A82468935C8}"/>
                            </a:ext>
                          </a:extLst>
                        </xdr:cNvPr>
                        <xdr:cNvSpPr/>
                      </xdr:nvSpPr>
                      <xdr:spPr>
                        <a:xfrm>
                          <a:off x="6813437" y="698386"/>
                          <a:ext cx="1360374" cy="708252"/>
                        </a:xfrm>
                        <a:prstGeom prst="rect">
                          <a:avLst/>
                        </a:prstGeom>
                        <a:solidFill>
                          <a:srgbClr val="C3783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nvGrpSpPr>
                        <xdr:cNvPr id="23" name="Group 22">
                          <a:extLst>
                            <a:ext uri="{FF2B5EF4-FFF2-40B4-BE49-F238E27FC236}">
                              <a16:creationId xmlns:a16="http://schemas.microsoft.com/office/drawing/2014/main" id="{D05893DB-CAAB-5898-1751-43092436F6D4}"/>
                            </a:ext>
                          </a:extLst>
                        </xdr:cNvPr>
                        <xdr:cNvGrpSpPr/>
                      </xdr:nvGrpSpPr>
                      <xdr:grpSpPr>
                        <a:xfrm>
                          <a:off x="8162277" y="8504"/>
                          <a:ext cx="1371229" cy="689882"/>
                          <a:chOff x="8240146" y="8504"/>
                          <a:chExt cx="1369899" cy="679677"/>
                        </a:xfrm>
                      </xdr:grpSpPr>
                      <xdr:sp macro="" textlink="">
                        <xdr:nvSpPr>
                          <xdr:cNvPr id="37" name="Rectangle 36">
                            <a:extLst>
                              <a:ext uri="{FF2B5EF4-FFF2-40B4-BE49-F238E27FC236}">
                                <a16:creationId xmlns:a16="http://schemas.microsoft.com/office/drawing/2014/main" id="{776F1940-059E-FAD3-4003-D859941E9CA3}"/>
                              </a:ext>
                            </a:extLst>
                          </xdr:cNvPr>
                          <xdr:cNvSpPr/>
                        </xdr:nvSpPr>
                        <xdr:spPr>
                          <a:xfrm>
                            <a:off x="8240826" y="8504"/>
                            <a:ext cx="1369219" cy="331675"/>
                          </a:xfrm>
                          <a:prstGeom prst="rect">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38" name="Rectangle 37">
                            <a:extLst>
                              <a:ext uri="{FF2B5EF4-FFF2-40B4-BE49-F238E27FC236}">
                                <a16:creationId xmlns:a16="http://schemas.microsoft.com/office/drawing/2014/main" id="{6708C9D9-AAA2-2DC9-29E9-C9815A42E948}"/>
                              </a:ext>
                            </a:extLst>
                          </xdr:cNvPr>
                          <xdr:cNvSpPr/>
                        </xdr:nvSpPr>
                        <xdr:spPr>
                          <a:xfrm>
                            <a:off x="8240146" y="331674"/>
                            <a:ext cx="1369219" cy="356507"/>
                          </a:xfrm>
                          <a:prstGeom prst="rect">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24" name="Rectangle 23">
                          <a:extLst>
                            <a:ext uri="{FF2B5EF4-FFF2-40B4-BE49-F238E27FC236}">
                              <a16:creationId xmlns:a16="http://schemas.microsoft.com/office/drawing/2014/main" id="{4AF2EE5C-38DF-8DB8-4C81-88FDD5FD7013}"/>
                            </a:ext>
                          </a:extLst>
                        </xdr:cNvPr>
                        <xdr:cNvSpPr/>
                      </xdr:nvSpPr>
                      <xdr:spPr>
                        <a:xfrm>
                          <a:off x="8170935" y="699067"/>
                          <a:ext cx="2406239" cy="703706"/>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25" name="Rectangle 24">
                          <a:extLst>
                            <a:ext uri="{FF2B5EF4-FFF2-40B4-BE49-F238E27FC236}">
                              <a16:creationId xmlns:a16="http://schemas.microsoft.com/office/drawing/2014/main" id="{DDCA66D2-DCB8-344E-1E10-EF2416E7507F}"/>
                            </a:ext>
                          </a:extLst>
                        </xdr:cNvPr>
                        <xdr:cNvSpPr/>
                      </xdr:nvSpPr>
                      <xdr:spPr>
                        <a:xfrm>
                          <a:off x="9531465" y="0"/>
                          <a:ext cx="1046389" cy="704850"/>
                        </a:xfrm>
                        <a:prstGeom prst="rect">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26" name="Isosceles Triangle 25">
                          <a:extLst>
                            <a:ext uri="{FF2B5EF4-FFF2-40B4-BE49-F238E27FC236}">
                              <a16:creationId xmlns:a16="http://schemas.microsoft.com/office/drawing/2014/main" id="{00E23754-3647-E539-1C1E-16559DEA4B20}"/>
                            </a:ext>
                          </a:extLst>
                        </xdr:cNvPr>
                        <xdr:cNvSpPr/>
                      </xdr:nvSpPr>
                      <xdr:spPr>
                        <a:xfrm rot="10800000">
                          <a:off x="9550510" y="8504"/>
                          <a:ext cx="1018838" cy="457540"/>
                        </a:xfrm>
                        <a:prstGeom prst="triangle">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27" name="Rectangle 26">
                          <a:extLst>
                            <a:ext uri="{FF2B5EF4-FFF2-40B4-BE49-F238E27FC236}">
                              <a16:creationId xmlns:a16="http://schemas.microsoft.com/office/drawing/2014/main" id="{B6E8968A-463E-90D0-6A76-311860408BE2}"/>
                            </a:ext>
                          </a:extLst>
                        </xdr:cNvPr>
                        <xdr:cNvSpPr/>
                      </xdr:nvSpPr>
                      <xdr:spPr>
                        <a:xfrm>
                          <a:off x="10577421" y="0"/>
                          <a:ext cx="1360373" cy="704850"/>
                        </a:xfrm>
                        <a:prstGeom prst="rect">
                          <a:avLst/>
                        </a:prstGeom>
                        <a:solidFill>
                          <a:srgbClr val="5CC6C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28" name="Rectangle 27">
                          <a:extLst>
                            <a:ext uri="{FF2B5EF4-FFF2-40B4-BE49-F238E27FC236}">
                              <a16:creationId xmlns:a16="http://schemas.microsoft.com/office/drawing/2014/main" id="{6CCCEA0F-8391-92D3-2FDE-58498901CE1D}"/>
                            </a:ext>
                          </a:extLst>
                        </xdr:cNvPr>
                        <xdr:cNvSpPr/>
                      </xdr:nvSpPr>
                      <xdr:spPr>
                        <a:xfrm>
                          <a:off x="10573958" y="697922"/>
                          <a:ext cx="1360373" cy="704850"/>
                        </a:xfrm>
                        <a:prstGeom prst="rect">
                          <a:avLst/>
                        </a:prstGeom>
                        <a:solidFill>
                          <a:srgbClr val="C3783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29" name="Partial Circle 28">
                          <a:extLst>
                            <a:ext uri="{FF2B5EF4-FFF2-40B4-BE49-F238E27FC236}">
                              <a16:creationId xmlns:a16="http://schemas.microsoft.com/office/drawing/2014/main" id="{92AD2C6E-677A-4C7B-7F87-C9040A178BA5}"/>
                            </a:ext>
                          </a:extLst>
                        </xdr:cNvPr>
                        <xdr:cNvSpPr/>
                      </xdr:nvSpPr>
                      <xdr:spPr>
                        <a:xfrm rot="10800000">
                          <a:off x="9752918" y="701385"/>
                          <a:ext cx="1635950" cy="701387"/>
                        </a:xfrm>
                        <a:prstGeom prst="pie">
                          <a:avLst>
                            <a:gd name="adj1" fmla="val 5399997"/>
                            <a:gd name="adj2" fmla="val 1620000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solidFill>
                              <a:schemeClr val="tx1"/>
                            </a:solidFill>
                          </a:endParaRPr>
                        </a:p>
                      </xdr:txBody>
                    </xdr:sp>
                    <xdr:grpSp>
                      <xdr:nvGrpSpPr>
                        <xdr:cNvPr id="30" name="Group 29">
                          <a:extLst>
                            <a:ext uri="{FF2B5EF4-FFF2-40B4-BE49-F238E27FC236}">
                              <a16:creationId xmlns:a16="http://schemas.microsoft.com/office/drawing/2014/main" id="{52127102-CE54-F11B-AFE6-4BEB45D6B9CC}"/>
                            </a:ext>
                          </a:extLst>
                        </xdr:cNvPr>
                        <xdr:cNvGrpSpPr/>
                      </xdr:nvGrpSpPr>
                      <xdr:grpSpPr>
                        <a:xfrm flipH="1">
                          <a:off x="11936340" y="5196"/>
                          <a:ext cx="1111703" cy="707571"/>
                          <a:chOff x="5749018" y="0"/>
                          <a:chExt cx="1121908" cy="714375"/>
                        </a:xfrm>
                      </xdr:grpSpPr>
                      <xdr:sp macro="" textlink="">
                        <xdr:nvSpPr>
                          <xdr:cNvPr id="35" name="Isosceles Triangle 34">
                            <a:extLst>
                              <a:ext uri="{FF2B5EF4-FFF2-40B4-BE49-F238E27FC236}">
                                <a16:creationId xmlns:a16="http://schemas.microsoft.com/office/drawing/2014/main" id="{B4FB0A7F-1EC9-F820-CADF-B97E76CB0399}"/>
                              </a:ext>
                            </a:extLst>
                          </xdr:cNvPr>
                          <xdr:cNvSpPr/>
                        </xdr:nvSpPr>
                        <xdr:spPr>
                          <a:xfrm>
                            <a:off x="5749018" y="0"/>
                            <a:ext cx="1114084" cy="714375"/>
                          </a:xfrm>
                          <a:prstGeom prst="triangle">
                            <a:avLst>
                              <a:gd name="adj" fmla="val 0"/>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36" name="Isosceles Triangle 35">
                            <a:extLst>
                              <a:ext uri="{FF2B5EF4-FFF2-40B4-BE49-F238E27FC236}">
                                <a16:creationId xmlns:a16="http://schemas.microsoft.com/office/drawing/2014/main" id="{AB2F4934-6E0B-242A-E13A-76E1AA6EAF6B}"/>
                              </a:ext>
                            </a:extLst>
                          </xdr:cNvPr>
                          <xdr:cNvSpPr/>
                        </xdr:nvSpPr>
                        <xdr:spPr>
                          <a:xfrm rot="10800000">
                            <a:off x="5756842" y="0"/>
                            <a:ext cx="1114084" cy="714375"/>
                          </a:xfrm>
                          <a:prstGeom prst="triangle">
                            <a:avLst>
                              <a:gd name="adj" fmla="val 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grpSp>
                      <xdr:nvGrpSpPr>
                        <xdr:cNvPr id="31" name="Group 30">
                          <a:extLst>
                            <a:ext uri="{FF2B5EF4-FFF2-40B4-BE49-F238E27FC236}">
                              <a16:creationId xmlns:a16="http://schemas.microsoft.com/office/drawing/2014/main" id="{3584D6DB-880C-A767-D903-87A92EF24134}"/>
                            </a:ext>
                          </a:extLst>
                        </xdr:cNvPr>
                        <xdr:cNvGrpSpPr/>
                      </xdr:nvGrpSpPr>
                      <xdr:grpSpPr>
                        <a:xfrm flipH="1">
                          <a:off x="11935660" y="712765"/>
                          <a:ext cx="1111703" cy="693284"/>
                          <a:chOff x="5749018" y="0"/>
                          <a:chExt cx="1121908" cy="714375"/>
                        </a:xfrm>
                      </xdr:grpSpPr>
                      <xdr:sp macro="" textlink="">
                        <xdr:nvSpPr>
                          <xdr:cNvPr id="33" name="Isosceles Triangle 32">
                            <a:extLst>
                              <a:ext uri="{FF2B5EF4-FFF2-40B4-BE49-F238E27FC236}">
                                <a16:creationId xmlns:a16="http://schemas.microsoft.com/office/drawing/2014/main" id="{BF90597C-E001-8991-77E4-A7A3FF2282CD}"/>
                              </a:ext>
                            </a:extLst>
                          </xdr:cNvPr>
                          <xdr:cNvSpPr/>
                        </xdr:nvSpPr>
                        <xdr:spPr>
                          <a:xfrm>
                            <a:off x="5749018" y="0"/>
                            <a:ext cx="1114084" cy="714375"/>
                          </a:xfrm>
                          <a:prstGeom prst="triangle">
                            <a:avLst>
                              <a:gd name="adj" fmla="val 0"/>
                            </a:avLst>
                          </a:prstGeom>
                          <a:solidFill>
                            <a:srgbClr val="163B4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34" name="Isosceles Triangle 33">
                            <a:extLst>
                              <a:ext uri="{FF2B5EF4-FFF2-40B4-BE49-F238E27FC236}">
                                <a16:creationId xmlns:a16="http://schemas.microsoft.com/office/drawing/2014/main" id="{112F8047-99E2-7B6E-3B99-C4CA7E7C45C5}"/>
                              </a:ext>
                            </a:extLst>
                          </xdr:cNvPr>
                          <xdr:cNvSpPr/>
                        </xdr:nvSpPr>
                        <xdr:spPr>
                          <a:xfrm rot="10800000">
                            <a:off x="5756842" y="0"/>
                            <a:ext cx="1114084" cy="714375"/>
                          </a:xfrm>
                          <a:prstGeom prst="triangle">
                            <a:avLst>
                              <a:gd name="adj" fmla="val 0"/>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32" name="Rectangle: Rounded Corners 31">
                          <a:extLst>
                            <a:ext uri="{FF2B5EF4-FFF2-40B4-BE49-F238E27FC236}">
                              <a16:creationId xmlns:a16="http://schemas.microsoft.com/office/drawing/2014/main" id="{B721357A-E3A8-5C4D-30E0-BB530B2681F8}"/>
                            </a:ext>
                          </a:extLst>
                        </xdr:cNvPr>
                        <xdr:cNvSpPr/>
                      </xdr:nvSpPr>
                      <xdr:spPr>
                        <a:xfrm>
                          <a:off x="0" y="-2"/>
                          <a:ext cx="13037344" cy="7870033"/>
                        </a:xfrm>
                        <a:prstGeom prst="roundRect">
                          <a:avLst>
                            <a:gd name="adj" fmla="val 3203"/>
                          </a:avLst>
                        </a:prstGeom>
                        <a:noFill/>
                        <a:ln w="339725">
                          <a:solidFill>
                            <a:srgbClr val="7F778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6" name="Isosceles Triangle 5">
                        <a:extLst>
                          <a:ext uri="{FF2B5EF4-FFF2-40B4-BE49-F238E27FC236}">
                            <a16:creationId xmlns:a16="http://schemas.microsoft.com/office/drawing/2014/main" id="{FE753079-FEA1-72AD-BDD2-8CC47B9BDE76}"/>
                          </a:ext>
                        </a:extLst>
                      </xdr:cNvPr>
                      <xdr:cNvSpPr/>
                    </xdr:nvSpPr>
                    <xdr:spPr>
                      <a:xfrm rot="10800000">
                        <a:off x="0" y="0"/>
                        <a:ext cx="258042" cy="179367"/>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7" name="Isosceles Triangle 6">
                        <a:extLst>
                          <a:ext uri="{FF2B5EF4-FFF2-40B4-BE49-F238E27FC236}">
                            <a16:creationId xmlns:a16="http://schemas.microsoft.com/office/drawing/2014/main" id="{C62C98B4-4419-8D88-202A-00AE9B960E3B}"/>
                          </a:ext>
                        </a:extLst>
                      </xdr:cNvPr>
                      <xdr:cNvSpPr/>
                    </xdr:nvSpPr>
                    <xdr:spPr>
                      <a:xfrm rot="5400000">
                        <a:off x="82549" y="7550146"/>
                        <a:ext cx="419102" cy="584200"/>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8" name="Isosceles Triangle 7">
                        <a:extLst>
                          <a:ext uri="{FF2B5EF4-FFF2-40B4-BE49-F238E27FC236}">
                            <a16:creationId xmlns:a16="http://schemas.microsoft.com/office/drawing/2014/main" id="{986BF02D-C052-0166-216E-356EA101C6E4}"/>
                          </a:ext>
                        </a:extLst>
                      </xdr:cNvPr>
                      <xdr:cNvSpPr/>
                    </xdr:nvSpPr>
                    <xdr:spPr>
                      <a:xfrm>
                        <a:off x="12513818" y="7501457"/>
                        <a:ext cx="731313" cy="550333"/>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sp macro="" textlink="">
                    <xdr:nvSpPr>
                      <xdr:cNvPr id="9" name="Isosceles Triangle 8">
                        <a:extLst>
                          <a:ext uri="{FF2B5EF4-FFF2-40B4-BE49-F238E27FC236}">
                            <a16:creationId xmlns:a16="http://schemas.microsoft.com/office/drawing/2014/main" id="{19BCFA78-6221-E041-259A-BDA4BA4F1D91}"/>
                          </a:ext>
                        </a:extLst>
                      </xdr:cNvPr>
                      <xdr:cNvSpPr/>
                    </xdr:nvSpPr>
                    <xdr:spPr>
                      <a:xfrm rot="16200000">
                        <a:off x="12682508" y="119829"/>
                        <a:ext cx="703923" cy="464267"/>
                      </a:xfrm>
                      <a:prstGeom prst="triangle">
                        <a:avLst>
                          <a:gd name="adj" fmla="val 10000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4" name="Rectangle: Rounded Corners 3">
                      <a:extLst>
                        <a:ext uri="{FF2B5EF4-FFF2-40B4-BE49-F238E27FC236}">
                          <a16:creationId xmlns:a16="http://schemas.microsoft.com/office/drawing/2014/main" id="{EA90C13B-B52E-5223-0541-D485A0EA9AEE}"/>
                        </a:ext>
                      </a:extLst>
                    </xdr:cNvPr>
                    <xdr:cNvSpPr/>
                  </xdr:nvSpPr>
                  <xdr:spPr>
                    <a:xfrm>
                      <a:off x="381000" y="500061"/>
                      <a:ext cx="1976437" cy="6500813"/>
                    </a:xfrm>
                    <a:prstGeom prst="roundRect">
                      <a:avLst/>
                    </a:prstGeom>
                    <a:solidFill>
                      <a:srgbClr val="211D2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
                <xdr:nvSpPr>
                  <xdr:cNvPr id="52" name="TextBox 51">
                    <a:extLst>
                      <a:ext uri="{FF2B5EF4-FFF2-40B4-BE49-F238E27FC236}">
                        <a16:creationId xmlns:a16="http://schemas.microsoft.com/office/drawing/2014/main" id="{90553E1D-7F82-53B3-F978-DD34665DE29B}"/>
                      </a:ext>
                    </a:extLst>
                  </xdr:cNvPr>
                  <xdr:cNvSpPr txBox="1"/>
                </xdr:nvSpPr>
                <xdr:spPr>
                  <a:xfrm>
                    <a:off x="2645389" y="5661371"/>
                    <a:ext cx="1765727" cy="427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600" b="1">
                        <a:solidFill>
                          <a:schemeClr val="bg1"/>
                        </a:solidFill>
                      </a:rPr>
                      <a:t>Income</a:t>
                    </a:r>
                  </a:p>
                </xdr:txBody>
              </xdr:sp>
              <xdr:sp macro="" textlink="">
                <xdr:nvSpPr>
                  <xdr:cNvPr id="56" name="TextBox 55">
                    <a:extLst>
                      <a:ext uri="{FF2B5EF4-FFF2-40B4-BE49-F238E27FC236}">
                        <a16:creationId xmlns:a16="http://schemas.microsoft.com/office/drawing/2014/main" id="{0439AA45-BCE8-4B6C-B11D-2247EF80C4D5}"/>
                      </a:ext>
                    </a:extLst>
                  </xdr:cNvPr>
                  <xdr:cNvSpPr txBox="1"/>
                </xdr:nvSpPr>
                <xdr:spPr>
                  <a:xfrm>
                    <a:off x="2589360" y="6450506"/>
                    <a:ext cx="1835763" cy="41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600" b="1">
                        <a:solidFill>
                          <a:schemeClr val="bg1"/>
                        </a:solidFill>
                      </a:rPr>
                      <a:t>Expenses</a:t>
                    </a:r>
                  </a:p>
                </xdr:txBody>
              </xdr:sp>
              <xdr:sp macro="" textlink="">
                <xdr:nvSpPr>
                  <xdr:cNvPr id="59" name="TextBox 58">
                    <a:extLst>
                      <a:ext uri="{FF2B5EF4-FFF2-40B4-BE49-F238E27FC236}">
                        <a16:creationId xmlns:a16="http://schemas.microsoft.com/office/drawing/2014/main" id="{675A642F-7683-DD85-EEB6-BB7173559499}"/>
                      </a:ext>
                    </a:extLst>
                  </xdr:cNvPr>
                  <xdr:cNvSpPr txBox="1"/>
                </xdr:nvSpPr>
                <xdr:spPr>
                  <a:xfrm>
                    <a:off x="5506884" y="1639445"/>
                    <a:ext cx="672353" cy="300959"/>
                  </a:xfrm>
                  <a:prstGeom prst="rect">
                    <a:avLst/>
                  </a:prstGeom>
                  <a:solidFill>
                    <a:srgbClr val="F9F9F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300" b="1">
                        <a:solidFill>
                          <a:schemeClr val="bg2">
                            <a:lumMod val="50000"/>
                          </a:schemeClr>
                        </a:solidFill>
                        <a:latin typeface="Aptos" panose="020B0004020202020204" pitchFamily="34" charset="0"/>
                      </a:rPr>
                      <a:t>Date</a:t>
                    </a:r>
                  </a:p>
                </xdr:txBody>
              </xdr:sp>
              <xdr:sp macro="" textlink="">
                <xdr:nvSpPr>
                  <xdr:cNvPr id="60" name="TextBox 59">
                    <a:extLst>
                      <a:ext uri="{FF2B5EF4-FFF2-40B4-BE49-F238E27FC236}">
                        <a16:creationId xmlns:a16="http://schemas.microsoft.com/office/drawing/2014/main" id="{F0AF7C12-9BF8-4AD2-9F00-B309071AC880}"/>
                      </a:ext>
                    </a:extLst>
                  </xdr:cNvPr>
                  <xdr:cNvSpPr txBox="1"/>
                </xdr:nvSpPr>
                <xdr:spPr>
                  <a:xfrm>
                    <a:off x="6683243" y="1624125"/>
                    <a:ext cx="672353" cy="300959"/>
                  </a:xfrm>
                  <a:prstGeom prst="rect">
                    <a:avLst/>
                  </a:prstGeom>
                  <a:solidFill>
                    <a:srgbClr val="F9F9F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300" b="1">
                        <a:solidFill>
                          <a:schemeClr val="bg2">
                            <a:lumMod val="50000"/>
                          </a:schemeClr>
                        </a:solidFill>
                      </a:rPr>
                      <a:t>Type</a:t>
                    </a:r>
                  </a:p>
                </xdr:txBody>
              </xdr:sp>
              <xdr:sp macro="" textlink="">
                <xdr:nvSpPr>
                  <xdr:cNvPr id="61" name="TextBox 60">
                    <a:extLst>
                      <a:ext uri="{FF2B5EF4-FFF2-40B4-BE49-F238E27FC236}">
                        <a16:creationId xmlns:a16="http://schemas.microsoft.com/office/drawing/2014/main" id="{C2EC9A2B-0728-44D0-A897-D4B2A3365FBE}"/>
                      </a:ext>
                    </a:extLst>
                  </xdr:cNvPr>
                  <xdr:cNvSpPr txBox="1"/>
                </xdr:nvSpPr>
                <xdr:spPr>
                  <a:xfrm>
                    <a:off x="7784320" y="1613111"/>
                    <a:ext cx="983875" cy="353627"/>
                  </a:xfrm>
                  <a:prstGeom prst="rect">
                    <a:avLst/>
                  </a:prstGeom>
                  <a:solidFill>
                    <a:srgbClr val="F9F9F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300" b="1">
                        <a:solidFill>
                          <a:schemeClr val="bg2">
                            <a:lumMod val="50000"/>
                          </a:schemeClr>
                        </a:solidFill>
                      </a:rPr>
                      <a:t>Category</a:t>
                    </a:r>
                  </a:p>
                </xdr:txBody>
              </xdr:sp>
              <xdr:sp macro="" textlink="">
                <xdr:nvSpPr>
                  <xdr:cNvPr id="62" name="TextBox 61">
                    <a:extLst>
                      <a:ext uri="{FF2B5EF4-FFF2-40B4-BE49-F238E27FC236}">
                        <a16:creationId xmlns:a16="http://schemas.microsoft.com/office/drawing/2014/main" id="{14173857-5283-40CB-97E0-19BD7B908A3A}"/>
                      </a:ext>
                    </a:extLst>
                  </xdr:cNvPr>
                  <xdr:cNvSpPr txBox="1"/>
                </xdr:nvSpPr>
                <xdr:spPr>
                  <a:xfrm>
                    <a:off x="8974146" y="1595638"/>
                    <a:ext cx="1232084" cy="356988"/>
                  </a:xfrm>
                  <a:prstGeom prst="rect">
                    <a:avLst/>
                  </a:prstGeom>
                  <a:solidFill>
                    <a:srgbClr val="F9F9F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300" b="1">
                        <a:solidFill>
                          <a:schemeClr val="bg2">
                            <a:lumMod val="50000"/>
                          </a:schemeClr>
                        </a:solidFill>
                      </a:rPr>
                      <a:t>Sub-Category</a:t>
                    </a:r>
                  </a:p>
                </xdr:txBody>
              </xdr:sp>
              <xdr:sp macro="" textlink="Workspace!Q15">
                <xdr:nvSpPr>
                  <xdr:cNvPr id="66" name="Rectangle: Rounded Corners 65">
                    <a:extLst>
                      <a:ext uri="{FF2B5EF4-FFF2-40B4-BE49-F238E27FC236}">
                        <a16:creationId xmlns:a16="http://schemas.microsoft.com/office/drawing/2014/main" id="{15C9C305-139B-4A9C-A729-B6D0C7A23E02}"/>
                      </a:ext>
                    </a:extLst>
                  </xdr:cNvPr>
                  <xdr:cNvSpPr/>
                </xdr:nvSpPr>
                <xdr:spPr>
                  <a:xfrm>
                    <a:off x="2594573" y="2943064"/>
                    <a:ext cx="1781413" cy="866935"/>
                  </a:xfrm>
                  <a:prstGeom prst="roundRect">
                    <a:avLst>
                      <a:gd name="adj" fmla="val 7951"/>
                    </a:avLst>
                  </a:prstGeom>
                  <a:solidFill>
                    <a:srgbClr val="F04465"/>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pl-PL" sz="2800" b="1">
                      <a:solidFill>
                        <a:schemeClr val="bg1"/>
                      </a:solidFill>
                    </a:endParaRPr>
                  </a:p>
                </xdr:txBody>
              </xdr:sp>
              <xdr:sp macro="" textlink="Workspace!N10">
                <xdr:nvSpPr>
                  <xdr:cNvPr id="67" name="Rectangle: Rounded Corners 66">
                    <a:extLst>
                      <a:ext uri="{FF2B5EF4-FFF2-40B4-BE49-F238E27FC236}">
                        <a16:creationId xmlns:a16="http://schemas.microsoft.com/office/drawing/2014/main" id="{17BFB987-F1B0-49F3-981D-4BE5C64C1CE6}"/>
                      </a:ext>
                    </a:extLst>
                  </xdr:cNvPr>
                  <xdr:cNvSpPr/>
                </xdr:nvSpPr>
                <xdr:spPr>
                  <a:xfrm>
                    <a:off x="2594573" y="1807589"/>
                    <a:ext cx="1781413" cy="927447"/>
                  </a:xfrm>
                  <a:prstGeom prst="roundRect">
                    <a:avLst>
                      <a:gd name="adj" fmla="val 7951"/>
                    </a:avLst>
                  </a:prstGeom>
                  <a:solidFill>
                    <a:srgbClr val="9447F7"/>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pl-PL" sz="6000" b="1">
                      <a:solidFill>
                        <a:schemeClr val="bg1"/>
                      </a:solidFill>
                    </a:endParaRPr>
                  </a:p>
                </xdr:txBody>
              </xdr:sp>
              <xdr:sp macro="" textlink="">
                <xdr:nvSpPr>
                  <xdr:cNvPr id="68" name="TextBox 67">
                    <a:extLst>
                      <a:ext uri="{FF2B5EF4-FFF2-40B4-BE49-F238E27FC236}">
                        <a16:creationId xmlns:a16="http://schemas.microsoft.com/office/drawing/2014/main" id="{6CB30520-FD45-4BF3-A3E1-08A1ED0D695F}"/>
                      </a:ext>
                    </a:extLst>
                  </xdr:cNvPr>
                  <xdr:cNvSpPr txBox="1"/>
                </xdr:nvSpPr>
                <xdr:spPr>
                  <a:xfrm>
                    <a:off x="2602416" y="1921809"/>
                    <a:ext cx="1694555" cy="377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pl-PL" sz="1600" b="1">
                        <a:solidFill>
                          <a:schemeClr val="bg1"/>
                        </a:solidFill>
                      </a:rPr>
                      <a:t>Transportation</a:t>
                    </a:r>
                  </a:p>
                </xdr:txBody>
              </xdr:sp>
              <xdr:sp macro="" textlink="">
                <xdr:nvSpPr>
                  <xdr:cNvPr id="69" name="TextBox 68">
                    <a:extLst>
                      <a:ext uri="{FF2B5EF4-FFF2-40B4-BE49-F238E27FC236}">
                        <a16:creationId xmlns:a16="http://schemas.microsoft.com/office/drawing/2014/main" id="{B05B061A-883A-4AF7-A376-57CCD1155788}"/>
                      </a:ext>
                    </a:extLst>
                  </xdr:cNvPr>
                  <xdr:cNvSpPr txBox="1"/>
                </xdr:nvSpPr>
                <xdr:spPr>
                  <a:xfrm>
                    <a:off x="2602415" y="2945065"/>
                    <a:ext cx="1676576" cy="427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pl-PL" sz="1600" b="1">
                        <a:solidFill>
                          <a:schemeClr val="bg1"/>
                        </a:solidFill>
                      </a:rPr>
                      <a:t>Charity</a:t>
                    </a:r>
                  </a:p>
                </xdr:txBody>
              </xdr:sp>
              <xdr:sp macro="" textlink="Workspace!N6">
                <xdr:nvSpPr>
                  <xdr:cNvPr id="71" name="Rectangle: Rounded Corners 70">
                    <a:extLst>
                      <a:ext uri="{FF2B5EF4-FFF2-40B4-BE49-F238E27FC236}">
                        <a16:creationId xmlns:a16="http://schemas.microsoft.com/office/drawing/2014/main" id="{867C78CB-203D-0876-B87A-D32BEAC09172}"/>
                      </a:ext>
                    </a:extLst>
                  </xdr:cNvPr>
                  <xdr:cNvSpPr/>
                </xdr:nvSpPr>
                <xdr:spPr>
                  <a:xfrm>
                    <a:off x="2594573" y="4017708"/>
                    <a:ext cx="1781413" cy="867255"/>
                  </a:xfrm>
                  <a:prstGeom prst="roundRect">
                    <a:avLst>
                      <a:gd name="adj" fmla="val 7951"/>
                    </a:avLst>
                  </a:prstGeom>
                  <a:solidFill>
                    <a:srgbClr val="5CC6C7"/>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pl-PL" sz="2800" b="1">
                      <a:solidFill>
                        <a:schemeClr val="bg1"/>
                      </a:solidFill>
                    </a:endParaRPr>
                  </a:p>
                </xdr:txBody>
              </xdr:sp>
              <xdr:sp macro="" textlink="">
                <xdr:nvSpPr>
                  <xdr:cNvPr id="72" name="TextBox 71">
                    <a:extLst>
                      <a:ext uri="{FF2B5EF4-FFF2-40B4-BE49-F238E27FC236}">
                        <a16:creationId xmlns:a16="http://schemas.microsoft.com/office/drawing/2014/main" id="{A7610340-4AC8-2244-6E41-B033B33C1148}"/>
                      </a:ext>
                    </a:extLst>
                  </xdr:cNvPr>
                  <xdr:cNvSpPr txBox="1"/>
                </xdr:nvSpPr>
                <xdr:spPr>
                  <a:xfrm>
                    <a:off x="2602415" y="4036358"/>
                    <a:ext cx="1685566" cy="39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pl-PL" sz="1600" b="1">
                        <a:solidFill>
                          <a:schemeClr val="bg1"/>
                        </a:solidFill>
                      </a:rPr>
                      <a:t>Medical</a:t>
                    </a:r>
                  </a:p>
                </xdr:txBody>
              </xdr:sp>
              <xdr:sp macro="" textlink="Workspace!Q16">
                <xdr:nvSpPr>
                  <xdr:cNvPr id="73" name="Rectangle: Rounded Corners 72">
                    <a:extLst>
                      <a:ext uri="{FF2B5EF4-FFF2-40B4-BE49-F238E27FC236}">
                        <a16:creationId xmlns:a16="http://schemas.microsoft.com/office/drawing/2014/main" id="{0A1595C2-40E1-9153-4608-019377F57520}"/>
                      </a:ext>
                    </a:extLst>
                  </xdr:cNvPr>
                  <xdr:cNvSpPr/>
                </xdr:nvSpPr>
                <xdr:spPr>
                  <a:xfrm>
                    <a:off x="2594573" y="5063858"/>
                    <a:ext cx="1781413" cy="880507"/>
                  </a:xfrm>
                  <a:prstGeom prst="roundRect">
                    <a:avLst>
                      <a:gd name="adj" fmla="val 7951"/>
                    </a:avLst>
                  </a:prstGeom>
                  <a:solidFill>
                    <a:srgbClr val="211D25"/>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pl-PL" sz="2800" b="1">
                      <a:solidFill>
                        <a:schemeClr val="bg1"/>
                      </a:solidFill>
                    </a:endParaRPr>
                  </a:p>
                </xdr:txBody>
              </xdr:sp>
              <xdr:sp macro="" textlink="">
                <xdr:nvSpPr>
                  <xdr:cNvPr id="74" name="TextBox 73">
                    <a:extLst>
                      <a:ext uri="{FF2B5EF4-FFF2-40B4-BE49-F238E27FC236}">
                        <a16:creationId xmlns:a16="http://schemas.microsoft.com/office/drawing/2014/main" id="{3CAC69AC-7327-E680-FB1B-A3528182DE06}"/>
                      </a:ext>
                    </a:extLst>
                  </xdr:cNvPr>
                  <xdr:cNvSpPr txBox="1"/>
                </xdr:nvSpPr>
                <xdr:spPr>
                  <a:xfrm>
                    <a:off x="2602415" y="5086416"/>
                    <a:ext cx="1676576" cy="367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pl-PL" sz="1600" b="1">
                        <a:solidFill>
                          <a:schemeClr val="bg1"/>
                        </a:solidFill>
                      </a:rPr>
                      <a:t>Fashion</a:t>
                    </a:r>
                  </a:p>
                </xdr:txBody>
              </xdr:sp>
              <xdr:sp macro="" textlink="Workspace!B17">
                <xdr:nvSpPr>
                  <xdr:cNvPr id="75" name="Rectangle: Rounded Corners 74">
                    <a:extLst>
                      <a:ext uri="{FF2B5EF4-FFF2-40B4-BE49-F238E27FC236}">
                        <a16:creationId xmlns:a16="http://schemas.microsoft.com/office/drawing/2014/main" id="{52059AC4-C051-4FD0-63E8-DFAB8E14D4F5}"/>
                      </a:ext>
                    </a:extLst>
                  </xdr:cNvPr>
                  <xdr:cNvSpPr/>
                </xdr:nvSpPr>
                <xdr:spPr>
                  <a:xfrm>
                    <a:off x="2586729" y="6080553"/>
                    <a:ext cx="1797102" cy="920927"/>
                  </a:xfrm>
                  <a:prstGeom prst="roundRect">
                    <a:avLst>
                      <a:gd name="adj" fmla="val 7951"/>
                    </a:avLst>
                  </a:prstGeom>
                  <a:solidFill>
                    <a:srgbClr val="F18A19"/>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pl-PL" sz="1600" b="1">
                      <a:solidFill>
                        <a:schemeClr val="bg1"/>
                      </a:solidFill>
                    </a:endParaRPr>
                  </a:p>
                </xdr:txBody>
              </xdr:sp>
              <xdr:sp macro="" textlink="">
                <xdr:nvSpPr>
                  <xdr:cNvPr id="76" name="TextBox 75">
                    <a:extLst>
                      <a:ext uri="{FF2B5EF4-FFF2-40B4-BE49-F238E27FC236}">
                        <a16:creationId xmlns:a16="http://schemas.microsoft.com/office/drawing/2014/main" id="{7C1A31C3-55EE-63D3-1F70-A30650DF8AF0}"/>
                      </a:ext>
                    </a:extLst>
                  </xdr:cNvPr>
                  <xdr:cNvSpPr txBox="1"/>
                </xdr:nvSpPr>
                <xdr:spPr>
                  <a:xfrm>
                    <a:off x="2567400" y="6082249"/>
                    <a:ext cx="1675635" cy="426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pl-PL" sz="1600" b="1">
                        <a:solidFill>
                          <a:schemeClr val="bg1"/>
                        </a:solidFill>
                      </a:rPr>
                      <a:t>Expenses</a:t>
                    </a:r>
                  </a:p>
                </xdr:txBody>
              </xdr:sp>
            </xdr:grpSp>
            <xdr:cxnSp macro="">
              <xdr:nvCxnSpPr>
                <xdr:cNvPr id="86" name="Straight Connector 85">
                  <a:extLst>
                    <a:ext uri="{FF2B5EF4-FFF2-40B4-BE49-F238E27FC236}">
                      <a16:creationId xmlns:a16="http://schemas.microsoft.com/office/drawing/2014/main" id="{E1DFF0AD-6377-052F-D1AE-81F72F9D57A5}"/>
                    </a:ext>
                  </a:extLst>
                </xdr:cNvPr>
                <xdr:cNvCxnSpPr/>
              </xdr:nvCxnSpPr>
              <xdr:spPr>
                <a:xfrm>
                  <a:off x="5474181" y="2012949"/>
                  <a:ext cx="6295111" cy="17392"/>
                </a:xfrm>
                <a:prstGeom prst="line">
                  <a:avLst/>
                </a:prstGeom>
                <a:ln>
                  <a:solidFill>
                    <a:srgbClr val="5CC6C7"/>
                  </a:solidFill>
                </a:ln>
              </xdr:spPr>
              <xdr:style>
                <a:lnRef idx="1">
                  <a:schemeClr val="accent3"/>
                </a:lnRef>
                <a:fillRef idx="0">
                  <a:schemeClr val="accent3"/>
                </a:fillRef>
                <a:effectRef idx="0">
                  <a:schemeClr val="accent3"/>
                </a:effectRef>
                <a:fontRef idx="minor">
                  <a:schemeClr val="tx1"/>
                </a:fontRef>
              </xdr:style>
            </xdr:cxnSp>
            <xdr:sp macro="" textlink="">
              <xdr:nvSpPr>
                <xdr:cNvPr id="88" name="TextBox 87">
                  <a:hlinkClick xmlns:r="http://schemas.openxmlformats.org/officeDocument/2006/relationships" r:id="rId1"/>
                  <a:extLst>
                    <a:ext uri="{FF2B5EF4-FFF2-40B4-BE49-F238E27FC236}">
                      <a16:creationId xmlns:a16="http://schemas.microsoft.com/office/drawing/2014/main" id="{73BBCBBF-B870-4AEA-A0F4-209D9E6A6F3C}"/>
                    </a:ext>
                  </a:extLst>
                </xdr:cNvPr>
                <xdr:cNvSpPr txBox="1"/>
              </xdr:nvSpPr>
              <xdr:spPr>
                <a:xfrm>
                  <a:off x="747586" y="3012177"/>
                  <a:ext cx="1193800" cy="369908"/>
                </a:xfrm>
                <a:prstGeom prst="rect">
                  <a:avLst/>
                </a:prstGeom>
                <a:solidFill>
                  <a:srgbClr val="211D2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200" b="1">
                      <a:solidFill>
                        <a:srgbClr val="7F778A"/>
                      </a:solidFill>
                    </a:rPr>
                    <a:t>Dashboard</a:t>
                  </a:r>
                </a:p>
              </xdr:txBody>
            </xdr:sp>
            <xdr:sp macro="" textlink="">
              <xdr:nvSpPr>
                <xdr:cNvPr id="89" name="TextBox 88">
                  <a:hlinkClick xmlns:r="http://schemas.openxmlformats.org/officeDocument/2006/relationships" r:id="rId2"/>
                  <a:extLst>
                    <a:ext uri="{FF2B5EF4-FFF2-40B4-BE49-F238E27FC236}">
                      <a16:creationId xmlns:a16="http://schemas.microsoft.com/office/drawing/2014/main" id="{5F2FFEDC-5FD4-4752-8106-7BC9126011EE}"/>
                    </a:ext>
                  </a:extLst>
                </xdr:cNvPr>
                <xdr:cNvSpPr txBox="1"/>
              </xdr:nvSpPr>
              <xdr:spPr>
                <a:xfrm>
                  <a:off x="750332" y="3586169"/>
                  <a:ext cx="1524000" cy="369908"/>
                </a:xfrm>
                <a:prstGeom prst="rect">
                  <a:avLst/>
                </a:prstGeom>
                <a:solidFill>
                  <a:srgbClr val="211D2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200" b="1">
                      <a:solidFill>
                        <a:srgbClr val="F9F9F9"/>
                      </a:solidFill>
                    </a:rPr>
                    <a:t>Income &amp; Expenses</a:t>
                  </a:r>
                </a:p>
              </xdr:txBody>
            </xdr:sp>
            <xdr:pic>
              <xdr:nvPicPr>
                <xdr:cNvPr id="91" name="Graphic 90" descr="Dollar with solid fill">
                  <a:extLst>
                    <a:ext uri="{FF2B5EF4-FFF2-40B4-BE49-F238E27FC236}">
                      <a16:creationId xmlns:a16="http://schemas.microsoft.com/office/drawing/2014/main" id="{CAA2FE92-9504-32DD-0F75-D21AC58E1DC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84200" y="3644579"/>
                  <a:ext cx="215900" cy="215900"/>
                </a:xfrm>
                <a:prstGeom prst="rect">
                  <a:avLst/>
                </a:prstGeom>
              </xdr:spPr>
            </xdr:pic>
            <xdr:pic>
              <xdr:nvPicPr>
                <xdr:cNvPr id="93" name="Graphic 92" descr="Bar chart with solid fill">
                  <a:extLst>
                    <a:ext uri="{FF2B5EF4-FFF2-40B4-BE49-F238E27FC236}">
                      <a16:creationId xmlns:a16="http://schemas.microsoft.com/office/drawing/2014/main" id="{00C0FF50-F38C-C927-145F-EC2F501A748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9238" y="3047731"/>
                  <a:ext cx="254000" cy="254000"/>
                </a:xfrm>
                <a:prstGeom prst="rect">
                  <a:avLst/>
                </a:prstGeom>
              </xdr:spPr>
            </xdr:pic>
            <xdr:sp macro="" textlink="">
              <xdr:nvSpPr>
                <xdr:cNvPr id="94" name="TextBox 93">
                  <a:extLst>
                    <a:ext uri="{FF2B5EF4-FFF2-40B4-BE49-F238E27FC236}">
                      <a16:creationId xmlns:a16="http://schemas.microsoft.com/office/drawing/2014/main" id="{369B4DD4-9646-44DD-93DD-890A42B67EAE}"/>
                    </a:ext>
                  </a:extLst>
                </xdr:cNvPr>
                <xdr:cNvSpPr txBox="1"/>
              </xdr:nvSpPr>
              <xdr:spPr>
                <a:xfrm>
                  <a:off x="609600" y="6705600"/>
                  <a:ext cx="1524000" cy="369908"/>
                </a:xfrm>
                <a:prstGeom prst="rect">
                  <a:avLst/>
                </a:prstGeom>
                <a:solidFill>
                  <a:srgbClr val="211D2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l-PL" sz="1000" b="0">
                      <a:solidFill>
                        <a:srgbClr val="F9F9F9"/>
                      </a:solidFill>
                    </a:rPr>
                    <a:t>Personal</a:t>
                  </a:r>
                  <a:r>
                    <a:rPr lang="pl-PL" sz="1000" b="0" baseline="0">
                      <a:solidFill>
                        <a:srgbClr val="F9F9F9"/>
                      </a:solidFill>
                    </a:rPr>
                    <a:t> Finance Report</a:t>
                  </a:r>
                  <a:endParaRPr lang="pl-PL" sz="1000" b="0">
                    <a:solidFill>
                      <a:srgbClr val="F9F9F9"/>
                    </a:solidFill>
                  </a:endParaRPr>
                </a:p>
              </xdr:txBody>
            </xdr:sp>
            <xdr:sp macro="" textlink="">
              <xdr:nvSpPr>
                <xdr:cNvPr id="95" name="TextBox 94">
                  <a:extLst>
                    <a:ext uri="{FF2B5EF4-FFF2-40B4-BE49-F238E27FC236}">
                      <a16:creationId xmlns:a16="http://schemas.microsoft.com/office/drawing/2014/main" id="{7444383F-AA7C-4F86-A2DE-8A967FE88C4F}"/>
                    </a:ext>
                  </a:extLst>
                </xdr:cNvPr>
                <xdr:cNvSpPr txBox="1"/>
              </xdr:nvSpPr>
              <xdr:spPr>
                <a:xfrm>
                  <a:off x="596900" y="6908800"/>
                  <a:ext cx="1524000" cy="369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000" b="0">
                      <a:solidFill>
                        <a:schemeClr val="bg1"/>
                      </a:solidFill>
                    </a:rPr>
                    <a:t>github.com/</a:t>
                  </a:r>
                  <a:r>
                    <a:rPr lang="pl-PL" sz="1100" b="0" i="0">
                      <a:solidFill>
                        <a:schemeClr val="bg1"/>
                      </a:solidFill>
                      <a:effectLst/>
                      <a:latin typeface="+mn-lt"/>
                      <a:ea typeface="+mn-ea"/>
                      <a:cs typeface="+mn-cs"/>
                    </a:rPr>
                    <a:t>izabellx</a:t>
                  </a:r>
                  <a:endParaRPr lang="pl-PL" sz="1000" b="0">
                    <a:solidFill>
                      <a:schemeClr val="bg1"/>
                    </a:solidFill>
                  </a:endParaRPr>
                </a:p>
              </xdr:txBody>
            </xdr:sp>
          </xdr:grpSp>
          <xdr:sp macro="" textlink="">
            <xdr:nvSpPr>
              <xdr:cNvPr id="47" name="Oval 46">
                <a:extLst>
                  <a:ext uri="{FF2B5EF4-FFF2-40B4-BE49-F238E27FC236}">
                    <a16:creationId xmlns:a16="http://schemas.microsoft.com/office/drawing/2014/main" id="{2B34C854-4C42-9B7C-7F91-E8F6ABF3EC20}"/>
                  </a:ext>
                </a:extLst>
              </xdr:cNvPr>
              <xdr:cNvSpPr/>
            </xdr:nvSpPr>
            <xdr:spPr>
              <a:xfrm>
                <a:off x="12287250" y="7048500"/>
                <a:ext cx="412750" cy="396875"/>
              </a:xfrm>
              <a:prstGeom prst="ellipse">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grpSp>
        <xdr:sp macro="" textlink="Workspace!Q21">
          <xdr:nvSpPr>
            <xdr:cNvPr id="53" name="TextBox 52">
              <a:extLst>
                <a:ext uri="{FF2B5EF4-FFF2-40B4-BE49-F238E27FC236}">
                  <a16:creationId xmlns:a16="http://schemas.microsoft.com/office/drawing/2014/main" id="{1552965B-0DBB-455F-BD2A-CD98542BCB10}"/>
                </a:ext>
              </a:extLst>
            </xdr:cNvPr>
            <xdr:cNvSpPr txBox="1"/>
          </xdr:nvSpPr>
          <xdr:spPr>
            <a:xfrm>
              <a:off x="2583731" y="2265632"/>
              <a:ext cx="1672566" cy="392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0365F65D-5632-4F30-B217-F292EE92A89B}" type="TxLink">
                <a:rPr lang="en-US" sz="1600" b="1" i="0" u="none" strike="noStrike">
                  <a:solidFill>
                    <a:schemeClr val="bg1"/>
                  </a:solidFill>
                  <a:latin typeface="Calibri"/>
                  <a:cs typeface="Calibri"/>
                </a:rPr>
                <a:pPr algn="r"/>
                <a:t> $12,932 </a:t>
              </a:fld>
              <a:endParaRPr lang="pl-PL" sz="1600" b="1">
                <a:solidFill>
                  <a:schemeClr val="bg1"/>
                </a:solidFill>
              </a:endParaRPr>
            </a:p>
          </xdr:txBody>
        </xdr:sp>
        <xdr:sp macro="" textlink="Workspace!Q15">
          <xdr:nvSpPr>
            <xdr:cNvPr id="54" name="TextBox 53">
              <a:extLst>
                <a:ext uri="{FF2B5EF4-FFF2-40B4-BE49-F238E27FC236}">
                  <a16:creationId xmlns:a16="http://schemas.microsoft.com/office/drawing/2014/main" id="{1E31A291-CF1C-4872-90BD-A8A2F75C4301}"/>
                </a:ext>
              </a:extLst>
            </xdr:cNvPr>
            <xdr:cNvSpPr txBox="1"/>
          </xdr:nvSpPr>
          <xdr:spPr>
            <a:xfrm>
              <a:off x="2592358" y="3346569"/>
              <a:ext cx="1654953" cy="390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D5692F7-8F4B-4A16-8914-23AC097F870E}" type="TxLink">
                <a:rPr lang="en-US" sz="1600" b="1" i="0" u="none" strike="noStrike">
                  <a:solidFill>
                    <a:schemeClr val="bg1"/>
                  </a:solidFill>
                  <a:latin typeface="Calibri"/>
                  <a:cs typeface="Calibri"/>
                </a:rPr>
                <a:pPr algn="r"/>
                <a:t> $866 </a:t>
              </a:fld>
              <a:endParaRPr lang="pl-PL" sz="1600" b="1">
                <a:solidFill>
                  <a:schemeClr val="bg1"/>
                </a:solidFill>
              </a:endParaRPr>
            </a:p>
          </xdr:txBody>
        </xdr:sp>
        <xdr:sp macro="" textlink="Workspace!Q19">
          <xdr:nvSpPr>
            <xdr:cNvPr id="55" name="TextBox 54">
              <a:extLst>
                <a:ext uri="{FF2B5EF4-FFF2-40B4-BE49-F238E27FC236}">
                  <a16:creationId xmlns:a16="http://schemas.microsoft.com/office/drawing/2014/main" id="{2091E0A3-3EFF-44D2-BEF6-199587118E78}"/>
                </a:ext>
              </a:extLst>
            </xdr:cNvPr>
            <xdr:cNvSpPr txBox="1"/>
          </xdr:nvSpPr>
          <xdr:spPr>
            <a:xfrm>
              <a:off x="2583013" y="4479025"/>
              <a:ext cx="1655312" cy="392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0EDCDCCC-9E74-4958-BF3F-5A1E02E6B6E4}" type="TxLink">
                <a:rPr lang="en-US" sz="1600" b="1" i="0" u="none" strike="noStrike">
                  <a:solidFill>
                    <a:schemeClr val="bg1"/>
                  </a:solidFill>
                  <a:latin typeface="Calibri"/>
                  <a:cs typeface="Calibri"/>
                </a:rPr>
                <a:pPr algn="r"/>
                <a:t> $4,292 </a:t>
              </a:fld>
              <a:endParaRPr lang="pl-PL" sz="2400" b="1">
                <a:solidFill>
                  <a:schemeClr val="bg1"/>
                </a:solidFill>
              </a:endParaRPr>
            </a:p>
          </xdr:txBody>
        </xdr:sp>
        <xdr:sp macro="" textlink="Workspace!Q16">
          <xdr:nvSpPr>
            <xdr:cNvPr id="57" name="TextBox 56">
              <a:extLst>
                <a:ext uri="{FF2B5EF4-FFF2-40B4-BE49-F238E27FC236}">
                  <a16:creationId xmlns:a16="http://schemas.microsoft.com/office/drawing/2014/main" id="{C86BCC76-D810-4D01-A794-50EE837C52D1}"/>
                </a:ext>
              </a:extLst>
            </xdr:cNvPr>
            <xdr:cNvSpPr txBox="1"/>
          </xdr:nvSpPr>
          <xdr:spPr>
            <a:xfrm>
              <a:off x="2555695" y="5548581"/>
              <a:ext cx="1700601" cy="392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42C33E3-AD84-4449-920B-E5E06117D394}" type="TxLink">
                <a:rPr lang="en-US" sz="1600" b="1" i="0" u="none" strike="noStrike">
                  <a:solidFill>
                    <a:schemeClr val="bg1"/>
                  </a:solidFill>
                  <a:latin typeface="Calibri"/>
                  <a:cs typeface="Calibri"/>
                </a:rPr>
                <a:pPr algn="r"/>
                <a:t> $9,798 </a:t>
              </a:fld>
              <a:endParaRPr lang="pl-PL" sz="1600" b="1">
                <a:solidFill>
                  <a:schemeClr val="bg1"/>
                </a:solidFill>
              </a:endParaRPr>
            </a:p>
          </xdr:txBody>
        </xdr:sp>
        <xdr:sp macro="" textlink="Workspace!Q22">
          <xdr:nvSpPr>
            <xdr:cNvPr id="58" name="TextBox 57">
              <a:extLst>
                <a:ext uri="{FF2B5EF4-FFF2-40B4-BE49-F238E27FC236}">
                  <a16:creationId xmlns:a16="http://schemas.microsoft.com/office/drawing/2014/main" id="{D2E51C4B-C354-4584-86D5-8106883A9027}"/>
                </a:ext>
              </a:extLst>
            </xdr:cNvPr>
            <xdr:cNvSpPr txBox="1"/>
          </xdr:nvSpPr>
          <xdr:spPr>
            <a:xfrm>
              <a:off x="2528378" y="6611546"/>
              <a:ext cx="1700601" cy="390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145D533-358C-40DC-B715-94A1F16C6CD7}" type="TxLink">
                <a:rPr lang="en-US" sz="1600" b="1" i="0" u="none" strike="noStrike">
                  <a:solidFill>
                    <a:schemeClr val="bg1"/>
                  </a:solidFill>
                  <a:latin typeface="Calibri"/>
                  <a:cs typeface="Calibri"/>
                </a:rPr>
                <a:pPr algn="r"/>
                <a:t> $80,059 </a:t>
              </a:fld>
              <a:endParaRPr lang="pl-PL" sz="2400" b="1">
                <a:solidFill>
                  <a:schemeClr val="bg1"/>
                </a:solidFill>
              </a:endParaRPr>
            </a:p>
          </xdr:txBody>
        </xdr:sp>
        <xdr:pic>
          <xdr:nvPicPr>
            <xdr:cNvPr id="64" name="Graphic 63" descr="Coins with solid fill">
              <a:extLst>
                <a:ext uri="{FF2B5EF4-FFF2-40B4-BE49-F238E27FC236}">
                  <a16:creationId xmlns:a16="http://schemas.microsoft.com/office/drawing/2014/main" id="{F20FB3BA-E64E-6EF4-2A35-0FADFD50EF5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689532" y="6757628"/>
              <a:ext cx="350069" cy="377722"/>
            </a:xfrm>
            <a:prstGeom prst="rect">
              <a:avLst/>
            </a:prstGeom>
          </xdr:spPr>
        </xdr:pic>
        <xdr:pic>
          <xdr:nvPicPr>
            <xdr:cNvPr id="70" name="Graphic 69" descr="Dress with solid fill">
              <a:extLst>
                <a:ext uri="{FF2B5EF4-FFF2-40B4-BE49-F238E27FC236}">
                  <a16:creationId xmlns:a16="http://schemas.microsoft.com/office/drawing/2014/main" id="{97D2824A-59BE-9321-7CB9-A62259D6FC2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685903" y="5676547"/>
              <a:ext cx="350069" cy="369529"/>
            </a:xfrm>
            <a:prstGeom prst="rect">
              <a:avLst/>
            </a:prstGeom>
          </xdr:spPr>
        </xdr:pic>
        <xdr:pic>
          <xdr:nvPicPr>
            <xdr:cNvPr id="78" name="Graphic 77" descr="Child with balloon with solid fill">
              <a:extLst>
                <a:ext uri="{FF2B5EF4-FFF2-40B4-BE49-F238E27FC236}">
                  <a16:creationId xmlns:a16="http://schemas.microsoft.com/office/drawing/2014/main" id="{2969B5E8-C2EB-9251-7DE4-E7A7126F95A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651548" y="3463733"/>
              <a:ext cx="361335" cy="377722"/>
            </a:xfrm>
            <a:prstGeom prst="rect">
              <a:avLst/>
            </a:prstGeom>
          </xdr:spPr>
        </xdr:pic>
        <xdr:pic>
          <xdr:nvPicPr>
            <xdr:cNvPr id="80" name="Graphic 79" descr="Medical with solid fill">
              <a:extLst>
                <a:ext uri="{FF2B5EF4-FFF2-40B4-BE49-F238E27FC236}">
                  <a16:creationId xmlns:a16="http://schemas.microsoft.com/office/drawing/2014/main" id="{5B927F86-DB02-7D43-B1BE-B5422C85082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709371" y="4591837"/>
              <a:ext cx="350069" cy="369528"/>
            </a:xfrm>
            <a:prstGeom prst="rect">
              <a:avLst/>
            </a:prstGeom>
          </xdr:spPr>
        </xdr:pic>
        <xdr:pic>
          <xdr:nvPicPr>
            <xdr:cNvPr id="83" name="Graphic 82" descr="Bus with solid fill">
              <a:extLst>
                <a:ext uri="{FF2B5EF4-FFF2-40B4-BE49-F238E27FC236}">
                  <a16:creationId xmlns:a16="http://schemas.microsoft.com/office/drawing/2014/main" id="{36FC844C-22AD-83F6-62BC-E74F8A4C3B16}"/>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721105" y="2363660"/>
              <a:ext cx="350069" cy="369528"/>
            </a:xfrm>
            <a:prstGeom prst="rect">
              <a:avLst/>
            </a:prstGeom>
          </xdr:spPr>
        </xdr:pic>
      </xdr:grpSp>
      <mc:AlternateContent xmlns:mc="http://schemas.openxmlformats.org/markup-compatibility/2006" xmlns:sle15="http://schemas.microsoft.com/office/drawing/2012/slicer">
        <mc:Choice Requires="sle15">
          <xdr:graphicFrame macro="">
            <xdr:nvGraphicFramePr>
              <xdr:cNvPr id="50" name="Date2 1">
                <a:extLst>
                  <a:ext uri="{FF2B5EF4-FFF2-40B4-BE49-F238E27FC236}">
                    <a16:creationId xmlns:a16="http://schemas.microsoft.com/office/drawing/2014/main" id="{44DE3671-E0D5-3F56-2862-8C9605FD7365}"/>
                  </a:ext>
                </a:extLst>
              </xdr:cNvPr>
              <xdr:cNvGraphicFramePr/>
            </xdr:nvGraphicFramePr>
            <xdr:xfrm>
              <a:off x="487949" y="5080000"/>
              <a:ext cx="1816258" cy="1349420"/>
            </xdr:xfrm>
            <a:graphic>
              <a:graphicData uri="http://schemas.microsoft.com/office/drawing/2010/slicer">
                <sle:slicer xmlns:sle="http://schemas.microsoft.com/office/drawing/2010/slicer" name="Date2 1"/>
              </a:graphicData>
            </a:graphic>
          </xdr:graphicFrame>
        </mc:Choice>
        <mc:Fallback xmlns="">
          <xdr:sp macro="" textlink="">
            <xdr:nvSpPr>
              <xdr:cNvPr id="0" name=""/>
              <xdr:cNvSpPr>
                <a:spLocks noTextEdit="1"/>
              </xdr:cNvSpPr>
            </xdr:nvSpPr>
            <xdr:spPr>
              <a:xfrm>
                <a:off x="487949" y="5080001"/>
                <a:ext cx="1816258" cy="1349420"/>
              </a:xfrm>
              <a:prstGeom prst="rect">
                <a:avLst/>
              </a:prstGeom>
              <a:solidFill>
                <a:prstClr val="white"/>
              </a:solidFill>
              <a:ln w="1">
                <a:solidFill>
                  <a:prstClr val="green"/>
                </a:solidFill>
              </a:ln>
            </xdr:spPr>
            <xdr:txBody>
              <a:bodyPr vertOverflow="clip" horzOverflow="clip"/>
              <a:lstStyle/>
              <a:p>
                <a:r>
                  <a:rPr lang="pl-P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za rozmund" refreshedDate="45503.60667523148" createdVersion="8" refreshedVersion="8" minRefreshableVersion="3" recordCount="123" xr:uid="{58100142-ADC6-46F9-A699-3AC82F6B30D5}">
  <cacheSource type="worksheet">
    <worksheetSource name="Table4"/>
  </cacheSource>
  <cacheFields count="11">
    <cacheField name="Date" numFmtId="14">
      <sharedItems containsSemiMixedTypes="0" containsNonDate="0" containsDate="1" containsString="0" minDate="2022-01-02T00:00:00" maxDate="2022-12-31T00:00:00" count="97">
        <d v="2022-01-02T00:00:00"/>
        <d v="2022-01-14T00:00:00"/>
        <d v="2022-01-15T00:00:00"/>
        <d v="2022-01-16T00:00:00"/>
        <d v="2022-01-23T00:00:00"/>
        <d v="2022-01-25T00:00:00"/>
        <d v="2022-01-27T00:00:00"/>
        <d v="2022-01-29T00:00:00"/>
        <d v="2022-01-30T00:00:00"/>
        <d v="2022-01-31T00:00:00"/>
        <d v="2022-02-02T00:00:00"/>
        <d v="2022-02-03T00:00:00"/>
        <d v="2022-02-07T00:00:00"/>
        <d v="2022-02-09T00:00:00"/>
        <d v="2022-02-10T00:00:00"/>
        <d v="2022-02-11T00:00:00"/>
        <d v="2022-02-12T00:00:00"/>
        <d v="2022-02-13T00:00:00"/>
        <d v="2022-02-16T00:00:00"/>
        <d v="2022-02-18T00:00:00"/>
        <d v="2022-02-19T00:00:00"/>
        <d v="2022-02-22T00:00:00"/>
        <d v="2022-02-24T00:00:00"/>
        <d v="2022-02-27T00:00:00"/>
        <d v="2022-02-28T00:00:00"/>
        <d v="2022-03-02T00:00:00"/>
        <d v="2022-03-03T00:00:00"/>
        <d v="2022-03-04T00:00:00"/>
        <d v="2022-03-06T00:00:00"/>
        <d v="2022-03-07T00:00:00"/>
        <d v="2022-03-15T00:00:00"/>
        <d v="2022-03-17T00:00:00"/>
        <d v="2022-03-26T00:00:00"/>
        <d v="2022-03-27T00:00:00"/>
        <d v="2022-03-30T00:00:00"/>
        <d v="2022-03-31T00:00:00"/>
        <d v="2022-04-02T00:00:00"/>
        <d v="2022-04-06T00:00:00"/>
        <d v="2022-04-11T00:00:00"/>
        <d v="2022-04-19T00:00:00"/>
        <d v="2022-04-20T00:00:00"/>
        <d v="2022-04-25T00:00:00"/>
        <d v="2022-04-27T00:00:00"/>
        <d v="2022-04-30T00:00:00"/>
        <d v="2022-05-02T00:00:00"/>
        <d v="2022-05-12T00:00:00"/>
        <d v="2022-05-14T00:00:00"/>
        <d v="2022-05-15T00:00:00"/>
        <d v="2022-05-17T00:00:00"/>
        <d v="2022-05-31T00:00:00"/>
        <d v="2022-06-01T00:00:00"/>
        <d v="2022-06-02T00:00:00"/>
        <d v="2022-06-07T00:00:00"/>
        <d v="2022-06-08T00:00:00"/>
        <d v="2022-06-09T00:00:00"/>
        <d v="2022-06-15T00:00:00"/>
        <d v="2022-06-17T00:00:00"/>
        <d v="2022-06-18T00:00:00"/>
        <d v="2022-06-19T00:00:00"/>
        <d v="2022-07-01T00:00:00"/>
        <d v="2022-07-02T00:00:00"/>
        <d v="2022-07-15T00:00:00"/>
        <d v="2022-07-16T00:00:00"/>
        <d v="2022-07-19T00:00:00"/>
        <d v="2022-07-31T00:00:00"/>
        <d v="2022-08-02T00:00:00"/>
        <d v="2022-08-11T00:00:00"/>
        <d v="2022-08-15T00:00:00"/>
        <d v="2022-08-16T00:00:00"/>
        <d v="2022-08-28T00:00:00"/>
        <d v="2022-09-01T00:00:00"/>
        <d v="2022-09-02T00:00:00"/>
        <d v="2022-09-04T00:00:00"/>
        <d v="2022-09-12T00:00:00"/>
        <d v="2022-09-16T00:00:00"/>
        <d v="2022-09-21T00:00:00"/>
        <d v="2022-09-25T00:00:00"/>
        <d v="2022-10-02T00:00:00"/>
        <d v="2022-10-04T00:00:00"/>
        <d v="2022-10-06T00:00:00"/>
        <d v="2022-10-08T00:00:00"/>
        <d v="2022-10-14T00:00:00"/>
        <d v="2022-10-20T00:00:00"/>
        <d v="2022-10-29T00:00:00"/>
        <d v="2022-10-31T00:00:00"/>
        <d v="2022-11-01T00:00:00"/>
        <d v="2022-11-02T00:00:00"/>
        <d v="2022-11-09T00:00:00"/>
        <d v="2022-11-24T00:00:00"/>
        <d v="2022-11-25T00:00:00"/>
        <d v="2022-11-29T00:00:00"/>
        <d v="2022-12-02T00:00:00"/>
        <d v="2022-12-04T00:00:00"/>
        <d v="2022-04-07T00:00:00"/>
        <d v="2022-12-26T00:00:00"/>
        <d v="2022-12-29T00:00:00"/>
        <d v="2022-12-30T00:00:00"/>
      </sharedItems>
      <fieldGroup par="10"/>
    </cacheField>
    <cacheField name="Month" numFmtId="0">
      <sharedItems count="12">
        <s v="sty"/>
        <s v="lut"/>
        <s v="mar"/>
        <s v="kwi"/>
        <s v="maj"/>
        <s v="cze"/>
        <s v="lip"/>
        <s v="sie"/>
        <s v="wrz"/>
        <s v="paź"/>
        <s v="lis"/>
        <s v="gru"/>
      </sharedItems>
    </cacheField>
    <cacheField name="Category Type" numFmtId="0">
      <sharedItems count="2">
        <s v="income"/>
        <s v="expenses"/>
      </sharedItems>
    </cacheField>
    <cacheField name="Category" numFmtId="0">
      <sharedItems count="9">
        <s v="salary"/>
        <s v="living expenses"/>
        <s v="other expenses"/>
        <s v="transport"/>
        <s v="charity"/>
        <s v="medical"/>
        <s v="fashion"/>
        <s v="maintenance"/>
        <s v="savings"/>
      </sharedItems>
    </cacheField>
    <cacheField name="Sub-category" numFmtId="0">
      <sharedItems/>
    </cacheField>
    <cacheField name="Description" numFmtId="0">
      <sharedItems/>
    </cacheField>
    <cacheField name="Debit" numFmtId="0">
      <sharedItems containsSemiMixedTypes="0" containsString="0" containsNumber="1" containsInteger="1" minValue="0" maxValue="10000"/>
    </cacheField>
    <cacheField name="Credit" numFmtId="0">
      <sharedItems containsSemiMixedTypes="0" containsString="0" containsNumber="1" containsInteger="1" minValue="0" maxValue="30000"/>
    </cacheField>
    <cacheField name="Amount" numFmtId="167">
      <sharedItems containsSemiMixedTypes="0" containsString="0" containsNumber="1" containsInteger="1" minValue="15" maxValue="30000"/>
    </cacheField>
    <cacheField name="Days (Date)" numFmtId="0" databaseField="0">
      <fieldGroup base="0">
        <rangePr groupBy="days" startDate="2022-01-02T00:00:00" endDate="2022-12-31T00:00:00"/>
        <groupItems count="368">
          <s v="&lt;02.01.2022"/>
          <s v="01.sty"/>
          <s v="02.sty"/>
          <s v="03.sty"/>
          <s v="04.sty"/>
          <s v="05.sty"/>
          <s v="06.sty"/>
          <s v="07.sty"/>
          <s v="08.sty"/>
          <s v="09.sty"/>
          <s v="10.sty"/>
          <s v="11.sty"/>
          <s v="12.sty"/>
          <s v="13.sty"/>
          <s v="14.sty"/>
          <s v="15.sty"/>
          <s v="16.sty"/>
          <s v="17.sty"/>
          <s v="18.sty"/>
          <s v="19.sty"/>
          <s v="20.sty"/>
          <s v="21.sty"/>
          <s v="22.sty"/>
          <s v="23.sty"/>
          <s v="24.sty"/>
          <s v="25.sty"/>
          <s v="26.sty"/>
          <s v="27.sty"/>
          <s v="28.sty"/>
          <s v="29.sty"/>
          <s v="30.sty"/>
          <s v="31.sty"/>
          <s v="01.lut"/>
          <s v="02.lut"/>
          <s v="03.lut"/>
          <s v="04.lut"/>
          <s v="05.lut"/>
          <s v="06.lut"/>
          <s v="07.lut"/>
          <s v="08.lut"/>
          <s v="09.lut"/>
          <s v="10.lut"/>
          <s v="11.lut"/>
          <s v="12.lut"/>
          <s v="13.lut"/>
          <s v="14.lut"/>
          <s v="15.lut"/>
          <s v="16.lut"/>
          <s v="17.lut"/>
          <s v="18.lut"/>
          <s v="19.lut"/>
          <s v="20.lut"/>
          <s v="21.lut"/>
          <s v="22.lut"/>
          <s v="23.lut"/>
          <s v="24.lut"/>
          <s v="25.lut"/>
          <s v="26.lut"/>
          <s v="27.lut"/>
          <s v="28.lut"/>
          <s v="29.lut"/>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kwi"/>
          <s v="02.kwi"/>
          <s v="03.kwi"/>
          <s v="04.kwi"/>
          <s v="05.kwi"/>
          <s v="06.kwi"/>
          <s v="07.kwi"/>
          <s v="08.kwi"/>
          <s v="09.kwi"/>
          <s v="10.kwi"/>
          <s v="11.kwi"/>
          <s v="12.kwi"/>
          <s v="13.kwi"/>
          <s v="14.kwi"/>
          <s v="15.kwi"/>
          <s v="16.kwi"/>
          <s v="17.kwi"/>
          <s v="18.kwi"/>
          <s v="19.kwi"/>
          <s v="20.kwi"/>
          <s v="21.kwi"/>
          <s v="22.kwi"/>
          <s v="23.kwi"/>
          <s v="24.kwi"/>
          <s v="25.kwi"/>
          <s v="26.kwi"/>
          <s v="27.kwi"/>
          <s v="28.kwi"/>
          <s v="29.kwi"/>
          <s v="30.kwi"/>
          <s v="01.maj"/>
          <s v="02.maj"/>
          <s v="03.maj"/>
          <s v="04.maj"/>
          <s v="05.maj"/>
          <s v="06.maj"/>
          <s v="07.maj"/>
          <s v="08.maj"/>
          <s v="09.maj"/>
          <s v="10.maj"/>
          <s v="11.maj"/>
          <s v="12.maj"/>
          <s v="13.maj"/>
          <s v="14.maj"/>
          <s v="15.maj"/>
          <s v="16.maj"/>
          <s v="17.maj"/>
          <s v="18.maj"/>
          <s v="19.maj"/>
          <s v="20.maj"/>
          <s v="21.maj"/>
          <s v="22.maj"/>
          <s v="23.maj"/>
          <s v="24.maj"/>
          <s v="25.maj"/>
          <s v="26.maj"/>
          <s v="27.maj"/>
          <s v="28.maj"/>
          <s v="29.maj"/>
          <s v="30.maj"/>
          <s v="31.maj"/>
          <s v="01.cze"/>
          <s v="02.cze"/>
          <s v="03.cze"/>
          <s v="04.cze"/>
          <s v="05.cze"/>
          <s v="06.cze"/>
          <s v="07.cze"/>
          <s v="08.cze"/>
          <s v="09.cze"/>
          <s v="10.cze"/>
          <s v="11.cze"/>
          <s v="12.cze"/>
          <s v="13.cze"/>
          <s v="14.cze"/>
          <s v="15.cze"/>
          <s v="16.cze"/>
          <s v="17.cze"/>
          <s v="18.cze"/>
          <s v="19.cze"/>
          <s v="20.cze"/>
          <s v="21.cze"/>
          <s v="22.cze"/>
          <s v="23.cze"/>
          <s v="24.cze"/>
          <s v="25.cze"/>
          <s v="26.cze"/>
          <s v="27.cze"/>
          <s v="28.cze"/>
          <s v="29.cze"/>
          <s v="30.cze"/>
          <s v="01.lip"/>
          <s v="02.lip"/>
          <s v="03.lip"/>
          <s v="04.lip"/>
          <s v="05.lip"/>
          <s v="06.lip"/>
          <s v="07.lip"/>
          <s v="08.lip"/>
          <s v="09.lip"/>
          <s v="10.lip"/>
          <s v="11.lip"/>
          <s v="12.lip"/>
          <s v="13.lip"/>
          <s v="14.lip"/>
          <s v="15.lip"/>
          <s v="16.lip"/>
          <s v="17.lip"/>
          <s v="18.lip"/>
          <s v="19.lip"/>
          <s v="20.lip"/>
          <s v="21.lip"/>
          <s v="22.lip"/>
          <s v="23.lip"/>
          <s v="24.lip"/>
          <s v="25.lip"/>
          <s v="26.lip"/>
          <s v="27.lip"/>
          <s v="28.lip"/>
          <s v="29.lip"/>
          <s v="30.lip"/>
          <s v="31.lip"/>
          <s v="01.sie"/>
          <s v="02.sie"/>
          <s v="03.sie"/>
          <s v="04.sie"/>
          <s v="05.sie"/>
          <s v="06.sie"/>
          <s v="07.sie"/>
          <s v="08.sie"/>
          <s v="09.sie"/>
          <s v="10.sie"/>
          <s v="11.sie"/>
          <s v="12.sie"/>
          <s v="13.sie"/>
          <s v="14.sie"/>
          <s v="15.sie"/>
          <s v="16.sie"/>
          <s v="17.sie"/>
          <s v="18.sie"/>
          <s v="19.sie"/>
          <s v="20.sie"/>
          <s v="21.sie"/>
          <s v="22.sie"/>
          <s v="23.sie"/>
          <s v="24.sie"/>
          <s v="25.sie"/>
          <s v="26.sie"/>
          <s v="27.sie"/>
          <s v="28.sie"/>
          <s v="29.sie"/>
          <s v="30.sie"/>
          <s v="31.sie"/>
          <s v="01.wrz"/>
          <s v="02.wrz"/>
          <s v="03.wrz"/>
          <s v="04.wrz"/>
          <s v="05.wrz"/>
          <s v="06.wrz"/>
          <s v="07.wrz"/>
          <s v="08.wrz"/>
          <s v="09.wrz"/>
          <s v="10.wrz"/>
          <s v="11.wrz"/>
          <s v="12.wrz"/>
          <s v="13.wrz"/>
          <s v="14.wrz"/>
          <s v="15.wrz"/>
          <s v="16.wrz"/>
          <s v="17.wrz"/>
          <s v="18.wrz"/>
          <s v="19.wrz"/>
          <s v="20.wrz"/>
          <s v="21.wrz"/>
          <s v="22.wrz"/>
          <s v="23.wrz"/>
          <s v="24.wrz"/>
          <s v="25.wrz"/>
          <s v="26.wrz"/>
          <s v="27.wrz"/>
          <s v="28.wrz"/>
          <s v="29.wrz"/>
          <s v="30.wrz"/>
          <s v="01.paź"/>
          <s v="02.paź"/>
          <s v="03.paź"/>
          <s v="04.paź"/>
          <s v="05.paź"/>
          <s v="06.paź"/>
          <s v="07.paź"/>
          <s v="08.paź"/>
          <s v="09.paź"/>
          <s v="10.paź"/>
          <s v="11.paź"/>
          <s v="12.paź"/>
          <s v="13.paź"/>
          <s v="14.paź"/>
          <s v="15.paź"/>
          <s v="16.paź"/>
          <s v="17.paź"/>
          <s v="18.paź"/>
          <s v="19.paź"/>
          <s v="20.paź"/>
          <s v="21.paź"/>
          <s v="22.paź"/>
          <s v="23.paź"/>
          <s v="24.paź"/>
          <s v="25.paź"/>
          <s v="26.paź"/>
          <s v="27.paź"/>
          <s v="28.paź"/>
          <s v="29.paź"/>
          <s v="30.paź"/>
          <s v="31.paź"/>
          <s v="01.lis"/>
          <s v="02.lis"/>
          <s v="03.lis"/>
          <s v="04.lis"/>
          <s v="05.lis"/>
          <s v="06.lis"/>
          <s v="07.lis"/>
          <s v="08.lis"/>
          <s v="09.lis"/>
          <s v="10.lis"/>
          <s v="11.lis"/>
          <s v="12.lis"/>
          <s v="13.lis"/>
          <s v="14.lis"/>
          <s v="15.lis"/>
          <s v="16.lis"/>
          <s v="17.lis"/>
          <s v="18.lis"/>
          <s v="19.lis"/>
          <s v="20.lis"/>
          <s v="21.lis"/>
          <s v="22.lis"/>
          <s v="23.lis"/>
          <s v="24.lis"/>
          <s v="25.lis"/>
          <s v="26.lis"/>
          <s v="27.lis"/>
          <s v="28.lis"/>
          <s v="29.lis"/>
          <s v="30.lis"/>
          <s v="01.gru"/>
          <s v="02.gru"/>
          <s v="03.gru"/>
          <s v="04.gru"/>
          <s v="05.gru"/>
          <s v="06.gru"/>
          <s v="07.gru"/>
          <s v="08.gru"/>
          <s v="09.gru"/>
          <s v="10.gru"/>
          <s v="11.gru"/>
          <s v="12.gru"/>
          <s v="13.gru"/>
          <s v="14.gru"/>
          <s v="15.gru"/>
          <s v="16.gru"/>
          <s v="17.gru"/>
          <s v="18.gru"/>
          <s v="19.gru"/>
          <s v="20.gru"/>
          <s v="21.gru"/>
          <s v="22.gru"/>
          <s v="23.gru"/>
          <s v="24.gru"/>
          <s v="25.gru"/>
          <s v="26.gru"/>
          <s v="27.gru"/>
          <s v="28.gru"/>
          <s v="29.gru"/>
          <s v="30.gru"/>
          <s v="31.gru"/>
          <s v="&gt;31.12.2022"/>
        </groupItems>
      </fieldGroup>
    </cacheField>
    <cacheField name="Months (Date)" numFmtId="0" databaseField="0">
      <fieldGroup base="0">
        <rangePr groupBy="months" startDate="2022-01-02T00:00:00" endDate="2022-12-31T00:00:00"/>
        <groupItems count="14">
          <s v="&lt;02.01.2022"/>
          <s v="sty"/>
          <s v="lut"/>
          <s v="mar"/>
          <s v="kwi"/>
          <s v="maj"/>
          <s v="cze"/>
          <s v="lip"/>
          <s v="sie"/>
          <s v="wrz"/>
          <s v="paź"/>
          <s v="lis"/>
          <s v="gru"/>
          <s v="&gt;31.12.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za rozmund" refreshedDate="45503.732190740739" createdVersion="8" refreshedVersion="8" minRefreshableVersion="3" recordCount="2" xr:uid="{0DF4FD04-7CCD-44F5-814B-8693B30A6E02}">
  <cacheSource type="worksheet">
    <worksheetSource name="Table9"/>
  </cacheSource>
  <cacheFields count="2">
    <cacheField name="Income goal summary" numFmtId="0">
      <sharedItems count="2">
        <s v="Actual Income"/>
        <s v="The Rest"/>
      </sharedItems>
    </cacheField>
    <cacheField name="Amount" numFmtId="166">
      <sharedItems containsSemiMixedTypes="0" containsString="0" containsNumber="1" containsInteger="1" minValue="22158" maxValue="37784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
  <r>
    <x v="0"/>
    <x v="0"/>
    <x v="0"/>
    <x v="0"/>
    <s v="salary"/>
    <s v="salary"/>
    <n v="0"/>
    <n v="20900"/>
    <n v="20900"/>
  </r>
  <r>
    <x v="1"/>
    <x v="0"/>
    <x v="0"/>
    <x v="0"/>
    <s v="house rent "/>
    <s v="rent received"/>
    <n v="0"/>
    <n v="3112"/>
    <n v="3112"/>
  </r>
  <r>
    <x v="2"/>
    <x v="0"/>
    <x v="0"/>
    <x v="0"/>
    <s v="cultivator "/>
    <s v="agriculture"/>
    <n v="0"/>
    <n v="18000"/>
    <n v="18000"/>
  </r>
  <r>
    <x v="3"/>
    <x v="0"/>
    <x v="1"/>
    <x v="1"/>
    <s v="taxes"/>
    <s v="e nagarpalika"/>
    <n v="4736"/>
    <n v="0"/>
    <n v="4736"/>
  </r>
  <r>
    <x v="4"/>
    <x v="0"/>
    <x v="1"/>
    <x v="2"/>
    <s v="other "/>
    <s v="other"/>
    <n v="250"/>
    <n v="0"/>
    <n v="250"/>
  </r>
  <r>
    <x v="5"/>
    <x v="0"/>
    <x v="1"/>
    <x v="1"/>
    <s v="taxes"/>
    <s v="e nagarpalika"/>
    <n v="797"/>
    <n v="0"/>
    <n v="797"/>
  </r>
  <r>
    <x v="5"/>
    <x v="0"/>
    <x v="1"/>
    <x v="1"/>
    <s v="electricity bill"/>
    <s v="electricity bill"/>
    <n v="98"/>
    <n v="0"/>
    <n v="98"/>
  </r>
  <r>
    <x v="6"/>
    <x v="0"/>
    <x v="0"/>
    <x v="0"/>
    <s v="salary"/>
    <s v="money received"/>
    <n v="0"/>
    <n v="3000"/>
    <n v="3000"/>
  </r>
  <r>
    <x v="7"/>
    <x v="0"/>
    <x v="0"/>
    <x v="0"/>
    <s v="house rent "/>
    <s v="rent received"/>
    <n v="0"/>
    <n v="7000"/>
    <n v="7000"/>
  </r>
  <r>
    <x v="7"/>
    <x v="0"/>
    <x v="1"/>
    <x v="1"/>
    <s v="groceries &amp; foods"/>
    <s v="food"/>
    <n v="1000"/>
    <n v="0"/>
    <n v="1000"/>
  </r>
  <r>
    <x v="8"/>
    <x v="0"/>
    <x v="1"/>
    <x v="3"/>
    <s v="petrol"/>
    <s v="petrol"/>
    <n v="500"/>
    <n v="0"/>
    <n v="500"/>
  </r>
  <r>
    <x v="9"/>
    <x v="0"/>
    <x v="1"/>
    <x v="1"/>
    <s v="gas"/>
    <s v="gas"/>
    <n v="1000"/>
    <n v="0"/>
    <n v="1000"/>
  </r>
  <r>
    <x v="9"/>
    <x v="0"/>
    <x v="1"/>
    <x v="4"/>
    <s v="donation"/>
    <s v="trust"/>
    <n v="366"/>
    <n v="0"/>
    <n v="366"/>
  </r>
  <r>
    <x v="10"/>
    <x v="1"/>
    <x v="0"/>
    <x v="0"/>
    <s v="salary"/>
    <s v="salary"/>
    <n v="0"/>
    <n v="20900"/>
    <n v="20900"/>
  </r>
  <r>
    <x v="11"/>
    <x v="1"/>
    <x v="1"/>
    <x v="1"/>
    <s v="mobile phones"/>
    <s v="recharge"/>
    <n v="151"/>
    <n v="0"/>
    <n v="151"/>
  </r>
  <r>
    <x v="12"/>
    <x v="1"/>
    <x v="1"/>
    <x v="1"/>
    <s v="electricity bill"/>
    <s v="electricity bill"/>
    <n v="93"/>
    <n v="0"/>
    <n v="93"/>
  </r>
  <r>
    <x v="13"/>
    <x v="1"/>
    <x v="1"/>
    <x v="2"/>
    <s v="other "/>
    <s v="paid to someone"/>
    <n v="500"/>
    <n v="0"/>
    <n v="500"/>
  </r>
  <r>
    <x v="14"/>
    <x v="1"/>
    <x v="1"/>
    <x v="2"/>
    <s v="other "/>
    <s v="other"/>
    <n v="500"/>
    <n v="0"/>
    <n v="500"/>
  </r>
  <r>
    <x v="15"/>
    <x v="1"/>
    <x v="1"/>
    <x v="1"/>
    <s v="groceries &amp; foods"/>
    <s v="food"/>
    <n v="1000"/>
    <n v="0"/>
    <n v="1000"/>
  </r>
  <r>
    <x v="16"/>
    <x v="1"/>
    <x v="1"/>
    <x v="1"/>
    <s v="groceries &amp; foods"/>
    <s v="food"/>
    <n v="193"/>
    <n v="0"/>
    <n v="193"/>
  </r>
  <r>
    <x v="17"/>
    <x v="1"/>
    <x v="1"/>
    <x v="3"/>
    <s v="petrol"/>
    <s v="petrol"/>
    <n v="500"/>
    <n v="0"/>
    <n v="500"/>
  </r>
  <r>
    <x v="18"/>
    <x v="1"/>
    <x v="1"/>
    <x v="1"/>
    <s v="other "/>
    <s v="recharge"/>
    <n v="19"/>
    <n v="0"/>
    <n v="19"/>
  </r>
  <r>
    <x v="19"/>
    <x v="1"/>
    <x v="0"/>
    <x v="0"/>
    <s v="house rent "/>
    <s v="rent received"/>
    <n v="0"/>
    <n v="3000"/>
    <n v="3000"/>
  </r>
  <r>
    <x v="20"/>
    <x v="1"/>
    <x v="1"/>
    <x v="5"/>
    <s v="health"/>
    <s v="medical"/>
    <n v="86"/>
    <n v="0"/>
    <n v="86"/>
  </r>
  <r>
    <x v="21"/>
    <x v="1"/>
    <x v="0"/>
    <x v="0"/>
    <s v="salary"/>
    <s v="money received"/>
    <n v="0"/>
    <n v="2000"/>
    <n v="2000"/>
  </r>
  <r>
    <x v="22"/>
    <x v="1"/>
    <x v="1"/>
    <x v="1"/>
    <s v="mobile phones"/>
    <s v="recharge"/>
    <n v="151"/>
    <n v="0"/>
    <n v="151"/>
  </r>
  <r>
    <x v="23"/>
    <x v="1"/>
    <x v="1"/>
    <x v="2"/>
    <s v="other "/>
    <s v="other"/>
    <n v="1000"/>
    <n v="0"/>
    <n v="1000"/>
  </r>
  <r>
    <x v="24"/>
    <x v="1"/>
    <x v="1"/>
    <x v="2"/>
    <s v="other "/>
    <s v="other"/>
    <n v="4500"/>
    <n v="0"/>
    <n v="4500"/>
  </r>
  <r>
    <x v="25"/>
    <x v="2"/>
    <x v="0"/>
    <x v="0"/>
    <s v="salary"/>
    <s v="salary"/>
    <n v="0"/>
    <n v="20900"/>
    <n v="20900"/>
  </r>
  <r>
    <x v="25"/>
    <x v="2"/>
    <x v="1"/>
    <x v="1"/>
    <s v="groceries &amp; foods"/>
    <s v="food"/>
    <n v="500"/>
    <n v="0"/>
    <n v="500"/>
  </r>
  <r>
    <x v="26"/>
    <x v="2"/>
    <x v="1"/>
    <x v="3"/>
    <s v="petrol"/>
    <s v="petrol"/>
    <n v="1000"/>
    <n v="0"/>
    <n v="1000"/>
  </r>
  <r>
    <x v="27"/>
    <x v="2"/>
    <x v="1"/>
    <x v="2"/>
    <s v="other "/>
    <s v="other"/>
    <n v="1150"/>
    <n v="0"/>
    <n v="1150"/>
  </r>
  <r>
    <x v="28"/>
    <x v="2"/>
    <x v="1"/>
    <x v="2"/>
    <s v="other "/>
    <s v="other"/>
    <n v="1000"/>
    <n v="0"/>
    <n v="1000"/>
  </r>
  <r>
    <x v="29"/>
    <x v="2"/>
    <x v="1"/>
    <x v="1"/>
    <s v="electricity bill"/>
    <s v="electricity bill"/>
    <n v="93"/>
    <n v="0"/>
    <n v="93"/>
  </r>
  <r>
    <x v="30"/>
    <x v="2"/>
    <x v="0"/>
    <x v="0"/>
    <s v="house rent "/>
    <s v="rent received"/>
    <n v="0"/>
    <n v="3230"/>
    <n v="3230"/>
  </r>
  <r>
    <x v="31"/>
    <x v="2"/>
    <x v="1"/>
    <x v="2"/>
    <s v="other "/>
    <s v="other"/>
    <n v="150"/>
    <n v="0"/>
    <n v="150"/>
  </r>
  <r>
    <x v="31"/>
    <x v="2"/>
    <x v="0"/>
    <x v="0"/>
    <s v="house rent "/>
    <s v="rent received"/>
    <n v="0"/>
    <n v="7000"/>
    <n v="7000"/>
  </r>
  <r>
    <x v="32"/>
    <x v="2"/>
    <x v="1"/>
    <x v="2"/>
    <s v="other "/>
    <s v="other"/>
    <n v="50"/>
    <n v="0"/>
    <n v="50"/>
  </r>
  <r>
    <x v="33"/>
    <x v="2"/>
    <x v="0"/>
    <x v="0"/>
    <s v="salary"/>
    <s v="money received"/>
    <n v="0"/>
    <n v="5000"/>
    <n v="5000"/>
  </r>
  <r>
    <x v="34"/>
    <x v="2"/>
    <x v="1"/>
    <x v="2"/>
    <s v="other "/>
    <s v="other"/>
    <n v="2000"/>
    <n v="0"/>
    <n v="2000"/>
  </r>
  <r>
    <x v="35"/>
    <x v="2"/>
    <x v="0"/>
    <x v="0"/>
    <s v="salary"/>
    <s v="money received"/>
    <n v="0"/>
    <n v="2000"/>
    <n v="2000"/>
  </r>
  <r>
    <x v="36"/>
    <x v="3"/>
    <x v="0"/>
    <x v="0"/>
    <s v="salary"/>
    <s v="salary"/>
    <n v="0"/>
    <n v="20900"/>
    <n v="20900"/>
  </r>
  <r>
    <x v="37"/>
    <x v="3"/>
    <x v="1"/>
    <x v="1"/>
    <s v="electricity bill"/>
    <s v="electricity bill"/>
    <n v="93"/>
    <n v="0"/>
    <n v="93"/>
  </r>
  <r>
    <x v="38"/>
    <x v="3"/>
    <x v="1"/>
    <x v="1"/>
    <s v="mobile phones"/>
    <s v="recharge"/>
    <n v="0"/>
    <n v="17820"/>
    <n v="19"/>
  </r>
  <r>
    <x v="39"/>
    <x v="3"/>
    <x v="1"/>
    <x v="2"/>
    <s v="other "/>
    <s v="other"/>
    <n v="19"/>
    <n v="0"/>
    <n v="1000"/>
  </r>
  <r>
    <x v="40"/>
    <x v="3"/>
    <x v="1"/>
    <x v="2"/>
    <s v="other "/>
    <s v="other"/>
    <n v="1000"/>
    <n v="0"/>
    <n v="4000"/>
  </r>
  <r>
    <x v="40"/>
    <x v="3"/>
    <x v="0"/>
    <x v="0"/>
    <s v="house rent "/>
    <s v="rent received"/>
    <n v="4000"/>
    <n v="0"/>
    <n v="7000"/>
  </r>
  <r>
    <x v="41"/>
    <x v="3"/>
    <x v="1"/>
    <x v="1"/>
    <s v="mobile phones"/>
    <s v="recharge"/>
    <n v="0"/>
    <n v="7000"/>
    <n v="157"/>
  </r>
  <r>
    <x v="42"/>
    <x v="3"/>
    <x v="1"/>
    <x v="3"/>
    <s v="petrol"/>
    <s v="petrol"/>
    <n v="157"/>
    <n v="0"/>
    <n v="1000"/>
  </r>
  <r>
    <x v="43"/>
    <x v="3"/>
    <x v="1"/>
    <x v="1"/>
    <s v="electricity bill"/>
    <s v="electricity bill"/>
    <n v="1000"/>
    <n v="0"/>
    <n v="95"/>
  </r>
  <r>
    <x v="43"/>
    <x v="3"/>
    <x v="1"/>
    <x v="5"/>
    <s v="health"/>
    <s v="medical"/>
    <n v="95"/>
    <n v="0"/>
    <n v="58"/>
  </r>
  <r>
    <x v="44"/>
    <x v="4"/>
    <x v="1"/>
    <x v="1"/>
    <s v="gas"/>
    <s v="gas"/>
    <n v="58"/>
    <n v="0"/>
    <n v="1000"/>
  </r>
  <r>
    <x v="44"/>
    <x v="4"/>
    <x v="0"/>
    <x v="0"/>
    <s v="salary"/>
    <s v="salary"/>
    <n v="1000"/>
    <n v="0"/>
    <n v="20900"/>
  </r>
  <r>
    <x v="45"/>
    <x v="4"/>
    <x v="1"/>
    <x v="2"/>
    <s v="other "/>
    <s v="other"/>
    <n v="0"/>
    <n v="20900"/>
    <n v="120"/>
  </r>
  <r>
    <x v="46"/>
    <x v="4"/>
    <x v="1"/>
    <x v="3"/>
    <s v="petrol"/>
    <s v="petrol"/>
    <n v="120"/>
    <n v="0"/>
    <n v="500"/>
  </r>
  <r>
    <x v="47"/>
    <x v="4"/>
    <x v="0"/>
    <x v="0"/>
    <s v="cultivator "/>
    <s v="agriculture"/>
    <n v="500"/>
    <n v="0"/>
    <n v="30000"/>
  </r>
  <r>
    <x v="48"/>
    <x v="4"/>
    <x v="1"/>
    <x v="5"/>
    <s v="health"/>
    <s v="medical"/>
    <n v="0"/>
    <n v="30000"/>
    <n v="355"/>
  </r>
  <r>
    <x v="49"/>
    <x v="4"/>
    <x v="1"/>
    <x v="1"/>
    <s v="electricity bill"/>
    <s v="electricity bill"/>
    <n v="355"/>
    <n v="0"/>
    <n v="56"/>
  </r>
  <r>
    <x v="50"/>
    <x v="5"/>
    <x v="1"/>
    <x v="1"/>
    <s v="mobile phones"/>
    <s v="recharge"/>
    <n v="56"/>
    <n v="0"/>
    <n v="15"/>
  </r>
  <r>
    <x v="51"/>
    <x v="5"/>
    <x v="0"/>
    <x v="0"/>
    <s v="salary"/>
    <s v="salary"/>
    <n v="15"/>
    <n v="0"/>
    <n v="20900"/>
  </r>
  <r>
    <x v="52"/>
    <x v="5"/>
    <x v="1"/>
    <x v="1"/>
    <s v="mobile phones"/>
    <s v="recharge"/>
    <n v="0"/>
    <n v="20900"/>
    <n v="30"/>
  </r>
  <r>
    <x v="53"/>
    <x v="5"/>
    <x v="1"/>
    <x v="1"/>
    <s v="mobile phones"/>
    <s v="recharge"/>
    <n v="30"/>
    <n v="0"/>
    <n v="30"/>
  </r>
  <r>
    <x v="54"/>
    <x v="5"/>
    <x v="1"/>
    <x v="1"/>
    <s v="mobile phones"/>
    <s v="recharge"/>
    <n v="30"/>
    <n v="0"/>
    <n v="30"/>
  </r>
  <r>
    <x v="55"/>
    <x v="5"/>
    <x v="1"/>
    <x v="3"/>
    <s v="petrol"/>
    <s v="petrol"/>
    <n v="30"/>
    <n v="0"/>
    <n v="500"/>
  </r>
  <r>
    <x v="56"/>
    <x v="5"/>
    <x v="1"/>
    <x v="1"/>
    <s v="mobile phones"/>
    <s v="recharge"/>
    <n v="500"/>
    <n v="0"/>
    <n v="151"/>
  </r>
  <r>
    <x v="57"/>
    <x v="5"/>
    <x v="1"/>
    <x v="1"/>
    <s v="mobile phones"/>
    <s v="recharge"/>
    <n v="151"/>
    <n v="0"/>
    <n v="361"/>
  </r>
  <r>
    <x v="58"/>
    <x v="5"/>
    <x v="1"/>
    <x v="1"/>
    <s v="mobile phones"/>
    <s v="recharge"/>
    <n v="361"/>
    <n v="0"/>
    <n v="211"/>
  </r>
  <r>
    <x v="58"/>
    <x v="5"/>
    <x v="1"/>
    <x v="1"/>
    <s v="groceries &amp; foods"/>
    <s v="food"/>
    <n v="211"/>
    <n v="0"/>
    <n v="69"/>
  </r>
  <r>
    <x v="58"/>
    <x v="5"/>
    <x v="1"/>
    <x v="1"/>
    <s v="groceries &amp; foods"/>
    <s v="food"/>
    <n v="69"/>
    <n v="0"/>
    <n v="80"/>
  </r>
  <r>
    <x v="59"/>
    <x v="6"/>
    <x v="1"/>
    <x v="3"/>
    <s v="petrol"/>
    <s v="petrol"/>
    <n v="80"/>
    <n v="0"/>
    <n v="500"/>
  </r>
  <r>
    <x v="60"/>
    <x v="6"/>
    <x v="0"/>
    <x v="0"/>
    <s v="salary"/>
    <s v="salary"/>
    <n v="500"/>
    <n v="0"/>
    <n v="20900"/>
  </r>
  <r>
    <x v="60"/>
    <x v="6"/>
    <x v="1"/>
    <x v="1"/>
    <s v="electricity bill"/>
    <s v="electricity bill"/>
    <n v="0"/>
    <n v="20900"/>
    <n v="93"/>
  </r>
  <r>
    <x v="60"/>
    <x v="6"/>
    <x v="1"/>
    <x v="3"/>
    <s v="travelling"/>
    <s v="travel"/>
    <n v="93"/>
    <n v="0"/>
    <n v="2550"/>
  </r>
  <r>
    <x v="61"/>
    <x v="6"/>
    <x v="0"/>
    <x v="0"/>
    <s v="house rent "/>
    <s v="rent received"/>
    <n v="2550"/>
    <n v="0"/>
    <n v="3100"/>
  </r>
  <r>
    <x v="62"/>
    <x v="6"/>
    <x v="1"/>
    <x v="1"/>
    <s v="mobile phones"/>
    <s v="recharge"/>
    <n v="0"/>
    <n v="3100"/>
    <n v="211"/>
  </r>
  <r>
    <x v="63"/>
    <x v="6"/>
    <x v="1"/>
    <x v="1"/>
    <s v="mobile phones"/>
    <s v="recharge"/>
    <n v="211"/>
    <n v="0"/>
    <n v="181"/>
  </r>
  <r>
    <x v="64"/>
    <x v="6"/>
    <x v="1"/>
    <x v="6"/>
    <s v="clothes"/>
    <s v="clothes"/>
    <n v="181"/>
    <n v="0"/>
    <n v="500"/>
  </r>
  <r>
    <x v="65"/>
    <x v="7"/>
    <x v="0"/>
    <x v="0"/>
    <s v="salary"/>
    <s v="salary"/>
    <n v="500"/>
    <n v="0"/>
    <n v="20900"/>
  </r>
  <r>
    <x v="66"/>
    <x v="7"/>
    <x v="1"/>
    <x v="6"/>
    <s v="clothes"/>
    <s v="clothes"/>
    <n v="0"/>
    <n v="20900"/>
    <n v="2000"/>
  </r>
  <r>
    <x v="67"/>
    <x v="7"/>
    <x v="1"/>
    <x v="1"/>
    <s v="mobile phones"/>
    <s v="recharge"/>
    <n v="2000"/>
    <n v="0"/>
    <n v="211"/>
  </r>
  <r>
    <x v="67"/>
    <x v="7"/>
    <x v="1"/>
    <x v="3"/>
    <s v="petrol"/>
    <s v="petrol"/>
    <n v="211"/>
    <n v="0"/>
    <n v="500"/>
  </r>
  <r>
    <x v="67"/>
    <x v="7"/>
    <x v="1"/>
    <x v="6"/>
    <s v="clothes"/>
    <s v="clothes"/>
    <n v="500"/>
    <n v="0"/>
    <n v="2518"/>
  </r>
  <r>
    <x v="68"/>
    <x v="7"/>
    <x v="0"/>
    <x v="0"/>
    <s v="house rent "/>
    <s v="rent received"/>
    <n v="2518"/>
    <n v="0"/>
    <n v="3700"/>
  </r>
  <r>
    <x v="69"/>
    <x v="7"/>
    <x v="1"/>
    <x v="1"/>
    <s v="electricity bill"/>
    <s v="electricity bill"/>
    <n v="0"/>
    <n v="3700"/>
    <n v="59"/>
  </r>
  <r>
    <x v="70"/>
    <x v="8"/>
    <x v="1"/>
    <x v="3"/>
    <s v="travelling"/>
    <s v="travel"/>
    <n v="59"/>
    <n v="0"/>
    <n v="1706"/>
  </r>
  <r>
    <x v="71"/>
    <x v="8"/>
    <x v="0"/>
    <x v="0"/>
    <s v="salary"/>
    <s v="salary"/>
    <n v="1706"/>
    <n v="0"/>
    <n v="20900"/>
  </r>
  <r>
    <x v="72"/>
    <x v="8"/>
    <x v="1"/>
    <x v="1"/>
    <s v="gas"/>
    <s v="gas"/>
    <n v="0"/>
    <n v="20900"/>
    <n v="1000"/>
  </r>
  <r>
    <x v="73"/>
    <x v="8"/>
    <x v="0"/>
    <x v="0"/>
    <s v="house rent "/>
    <s v="rent received"/>
    <n v="1000"/>
    <n v="0"/>
    <n v="3400"/>
  </r>
  <r>
    <x v="74"/>
    <x v="8"/>
    <x v="1"/>
    <x v="6"/>
    <s v="clothes"/>
    <s v="clothes"/>
    <n v="0"/>
    <n v="3400"/>
    <n v="1652"/>
  </r>
  <r>
    <x v="75"/>
    <x v="8"/>
    <x v="1"/>
    <x v="4"/>
    <s v="donation"/>
    <s v="trust"/>
    <n v="1652"/>
    <n v="0"/>
    <n v="500"/>
  </r>
  <r>
    <x v="75"/>
    <x v="8"/>
    <x v="1"/>
    <x v="3"/>
    <s v="petrol"/>
    <s v="petrol"/>
    <n v="500"/>
    <n v="0"/>
    <n v="500"/>
  </r>
  <r>
    <x v="75"/>
    <x v="8"/>
    <x v="1"/>
    <x v="1"/>
    <s v="electricity bill"/>
    <s v="electricity bill"/>
    <n v="500"/>
    <n v="0"/>
    <n v="98"/>
  </r>
  <r>
    <x v="76"/>
    <x v="8"/>
    <x v="1"/>
    <x v="5"/>
    <s v="health"/>
    <s v="medical"/>
    <n v="98"/>
    <n v="0"/>
    <n v="120"/>
  </r>
  <r>
    <x v="77"/>
    <x v="9"/>
    <x v="0"/>
    <x v="0"/>
    <s v="salary"/>
    <s v="salary"/>
    <n v="120"/>
    <n v="0"/>
    <n v="20900"/>
  </r>
  <r>
    <x v="78"/>
    <x v="9"/>
    <x v="1"/>
    <x v="3"/>
    <s v="travelling"/>
    <s v="travel"/>
    <n v="0"/>
    <n v="20900"/>
    <n v="1676"/>
  </r>
  <r>
    <x v="79"/>
    <x v="9"/>
    <x v="1"/>
    <x v="6"/>
    <s v="clothes"/>
    <s v="clothes"/>
    <n v="1676"/>
    <n v="0"/>
    <n v="250"/>
  </r>
  <r>
    <x v="80"/>
    <x v="9"/>
    <x v="1"/>
    <x v="1"/>
    <s v="groceries &amp; foods"/>
    <s v="food"/>
    <n v="250"/>
    <n v="0"/>
    <n v="500"/>
  </r>
  <r>
    <x v="80"/>
    <x v="9"/>
    <x v="1"/>
    <x v="6"/>
    <s v="clothes"/>
    <s v="shopping"/>
    <n v="500"/>
    <n v="0"/>
    <n v="1247"/>
  </r>
  <r>
    <x v="81"/>
    <x v="9"/>
    <x v="1"/>
    <x v="7"/>
    <s v="house furnishing"/>
    <s v="house furnishing"/>
    <n v="1247"/>
    <n v="0"/>
    <n v="1950"/>
  </r>
  <r>
    <x v="82"/>
    <x v="9"/>
    <x v="1"/>
    <x v="6"/>
    <s v="clothes"/>
    <s v="clothes"/>
    <n v="1950"/>
    <n v="0"/>
    <n v="1261"/>
  </r>
  <r>
    <x v="82"/>
    <x v="9"/>
    <x v="1"/>
    <x v="3"/>
    <s v="petrol"/>
    <s v="petrol"/>
    <n v="1261"/>
    <n v="0"/>
    <n v="500"/>
  </r>
  <r>
    <x v="82"/>
    <x v="9"/>
    <x v="1"/>
    <x v="1"/>
    <s v="groceries &amp; foods"/>
    <s v="food"/>
    <n v="500"/>
    <n v="0"/>
    <n v="1180"/>
  </r>
  <r>
    <x v="83"/>
    <x v="9"/>
    <x v="1"/>
    <x v="1"/>
    <s v="electricity bill"/>
    <s v="electricity bill"/>
    <n v="1180"/>
    <n v="0"/>
    <n v="196"/>
  </r>
  <r>
    <x v="84"/>
    <x v="9"/>
    <x v="0"/>
    <x v="0"/>
    <s v="house rent "/>
    <s v="rent received"/>
    <n v="196"/>
    <n v="0"/>
    <n v="8000"/>
  </r>
  <r>
    <x v="85"/>
    <x v="10"/>
    <x v="0"/>
    <x v="8"/>
    <s v="fixed deposit"/>
    <s v="fixed deposit"/>
    <n v="0"/>
    <n v="8000"/>
    <n v="13500"/>
  </r>
  <r>
    <x v="86"/>
    <x v="10"/>
    <x v="0"/>
    <x v="0"/>
    <s v="salary"/>
    <s v="salary"/>
    <n v="0"/>
    <n v="13500"/>
    <n v="20900"/>
  </r>
  <r>
    <x v="87"/>
    <x v="10"/>
    <x v="1"/>
    <x v="1"/>
    <s v="groceries &amp; foods"/>
    <s v="food"/>
    <n v="0"/>
    <n v="20900"/>
    <n v="163"/>
  </r>
  <r>
    <x v="88"/>
    <x v="10"/>
    <x v="1"/>
    <x v="5"/>
    <s v="health"/>
    <s v="medical"/>
    <n v="163"/>
    <n v="0"/>
    <n v="130"/>
  </r>
  <r>
    <x v="88"/>
    <x v="10"/>
    <x v="1"/>
    <x v="6"/>
    <s v="clothes"/>
    <s v="clothes"/>
    <n v="130"/>
    <n v="0"/>
    <n v="370"/>
  </r>
  <r>
    <x v="89"/>
    <x v="10"/>
    <x v="1"/>
    <x v="3"/>
    <s v="petrol"/>
    <s v="petrol"/>
    <n v="370"/>
    <n v="0"/>
    <n v="500"/>
  </r>
  <r>
    <x v="90"/>
    <x v="10"/>
    <x v="0"/>
    <x v="0"/>
    <s v="house rent "/>
    <s v="rent received"/>
    <n v="500"/>
    <n v="0"/>
    <n v="5000"/>
  </r>
  <r>
    <x v="90"/>
    <x v="10"/>
    <x v="1"/>
    <x v="1"/>
    <s v="electricity bill"/>
    <s v="electricity bill"/>
    <n v="0"/>
    <n v="5000"/>
    <n v="93"/>
  </r>
  <r>
    <x v="91"/>
    <x v="11"/>
    <x v="0"/>
    <x v="0"/>
    <s v="salary"/>
    <s v="salary"/>
    <n v="93"/>
    <n v="0"/>
    <n v="20900"/>
  </r>
  <r>
    <x v="92"/>
    <x v="11"/>
    <x v="1"/>
    <x v="5"/>
    <s v="health"/>
    <s v="medical"/>
    <n v="0"/>
    <n v="20900"/>
    <n v="3500"/>
  </r>
  <r>
    <x v="92"/>
    <x v="11"/>
    <x v="1"/>
    <x v="5"/>
    <s v="health"/>
    <s v="medical"/>
    <n v="3500"/>
    <n v="0"/>
    <n v="43"/>
  </r>
  <r>
    <x v="93"/>
    <x v="3"/>
    <x v="1"/>
    <x v="1"/>
    <s v="mobile phones"/>
    <s v="recharge"/>
    <n v="43"/>
    <n v="0"/>
    <n v="211"/>
  </r>
  <r>
    <x v="94"/>
    <x v="11"/>
    <x v="1"/>
    <x v="7"/>
    <s v="house furnishing"/>
    <s v="house furnishing"/>
    <n v="211"/>
    <n v="0"/>
    <n v="10000"/>
  </r>
  <r>
    <x v="94"/>
    <x v="11"/>
    <x v="1"/>
    <x v="7"/>
    <s v="house furnishing"/>
    <s v="house furnishing"/>
    <n v="10000"/>
    <n v="0"/>
    <n v="860"/>
  </r>
  <r>
    <x v="94"/>
    <x v="11"/>
    <x v="1"/>
    <x v="1"/>
    <s v="electricity bill"/>
    <s v="electricity bill"/>
    <n v="860"/>
    <n v="0"/>
    <n v="93"/>
  </r>
  <r>
    <x v="94"/>
    <x v="11"/>
    <x v="1"/>
    <x v="3"/>
    <s v="petrol"/>
    <s v="petrol"/>
    <n v="93"/>
    <n v="0"/>
    <n v="500"/>
  </r>
  <r>
    <x v="95"/>
    <x v="11"/>
    <x v="1"/>
    <x v="7"/>
    <s v="house furnishing"/>
    <s v="house furnishing"/>
    <n v="500"/>
    <n v="0"/>
    <n v="5500"/>
  </r>
  <r>
    <x v="96"/>
    <x v="11"/>
    <x v="1"/>
    <x v="1"/>
    <s v="groceries &amp; foods"/>
    <s v="food"/>
    <n v="5500"/>
    <n v="0"/>
    <n v="124"/>
  </r>
  <r>
    <x v="96"/>
    <x v="11"/>
    <x v="1"/>
    <x v="1"/>
    <s v="gas"/>
    <s v="gas"/>
    <n v="124"/>
    <n v="0"/>
    <n v="1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377842"/>
  </r>
  <r>
    <x v="1"/>
    <n v="221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85C2E1-B2B2-4AEE-A37D-19250827CDA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C14" firstHeaderRow="0" firstDataRow="1" firstDataCol="1"/>
  <pivotFields count="11">
    <pivotField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93"/>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4"/>
        <item x="95"/>
        <item x="96"/>
        <item t="default"/>
      </items>
    </pivotField>
    <pivotField showAll="0"/>
    <pivotField showAll="0"/>
    <pivotField showAll="0"/>
    <pivotField showAll="0"/>
    <pivotField showAll="0"/>
    <pivotField dataField="1"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13">
    <i>
      <x v="1"/>
    </i>
    <i>
      <x v="2"/>
    </i>
    <i>
      <x v="3"/>
    </i>
    <i>
      <x v="4"/>
    </i>
    <i>
      <x v="5"/>
    </i>
    <i>
      <x v="6"/>
    </i>
    <i>
      <x v="7"/>
    </i>
    <i>
      <x v="8"/>
    </i>
    <i>
      <x v="9"/>
    </i>
    <i>
      <x v="10"/>
    </i>
    <i>
      <x v="11"/>
    </i>
    <i>
      <x v="12"/>
    </i>
    <i t="grand">
      <x/>
    </i>
  </rowItems>
  <colFields count="1">
    <field x="-2"/>
  </colFields>
  <colItems count="2">
    <i>
      <x/>
    </i>
    <i i="1">
      <x v="1"/>
    </i>
  </colItems>
  <dataFields count="2">
    <dataField name="Sum of Debit" fld="6" baseField="0" baseItem="0" numFmtId="166"/>
    <dataField name="Sum of Credit" fld="7" baseField="0" baseItem="0"/>
  </dataFields>
  <formats count="1">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D1158F-8150-4A18-899E-98649C9E308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X3:Y16" firstHeaderRow="1" firstDataRow="1" firstDataCol="1"/>
  <pivotFields count="11">
    <pivotField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93"/>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4"/>
        <item x="95"/>
        <item x="96"/>
        <item t="default"/>
      </items>
    </pivotField>
    <pivotField axis="axisRow" showAll="0">
      <items count="13">
        <item x="0"/>
        <item x="1"/>
        <item x="2"/>
        <item x="3"/>
        <item x="4"/>
        <item x="5"/>
        <item x="6"/>
        <item x="7"/>
        <item x="8"/>
        <item x="9"/>
        <item x="10"/>
        <item x="11"/>
        <item t="default"/>
      </items>
    </pivotField>
    <pivotField showAll="0">
      <items count="3">
        <item x="1"/>
        <item x="0"/>
        <item t="default"/>
      </items>
    </pivotField>
    <pivotField showAll="0">
      <items count="10">
        <item x="4"/>
        <item x="6"/>
        <item x="1"/>
        <item x="7"/>
        <item x="5"/>
        <item x="2"/>
        <item x="0"/>
        <item x="8"/>
        <item x="3"/>
        <item t="default"/>
      </items>
    </pivotField>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Sum of Amount" fld="8" baseField="0" baseItem="0"/>
  </dataFields>
  <formats count="1">
    <format dxfId="22">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9C52D3-775B-462B-B634-58D9955DA50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3:T6" firstHeaderRow="1" firstDataRow="1" firstDataCol="1" rowPageCount="1" colPageCount="1"/>
  <pivotFields count="11">
    <pivotField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93"/>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4"/>
        <item x="95"/>
        <item x="96"/>
        <item t="default"/>
      </items>
    </pivotField>
    <pivotField showAll="0"/>
    <pivotField axis="axisPage" showAll="0">
      <items count="3">
        <item x="1"/>
        <item x="0"/>
        <item t="default"/>
      </items>
    </pivotField>
    <pivotField axis="axisRow" showAll="0">
      <items count="10">
        <item x="4"/>
        <item x="6"/>
        <item x="1"/>
        <item x="7"/>
        <item x="5"/>
        <item x="2"/>
        <item x="0"/>
        <item x="8"/>
        <item x="3"/>
        <item t="default"/>
      </items>
    </pivotField>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3">
    <i>
      <x v="6"/>
    </i>
    <i>
      <x v="7"/>
    </i>
    <i t="grand">
      <x/>
    </i>
  </rowItems>
  <colItems count="1">
    <i/>
  </colItems>
  <pageFields count="1">
    <pageField fld="2" item="1" hier="-1"/>
  </pageFields>
  <dataFields count="1">
    <dataField name="Sum of Amount" fld="8" baseField="0" baseItem="0"/>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1F68F3-986B-4D13-A2D1-D54A95E4F0A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3:Q11" firstHeaderRow="1" firstDataRow="1" firstDataCol="1" rowPageCount="1" colPageCount="1"/>
  <pivotFields count="11">
    <pivotField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93"/>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4"/>
        <item x="95"/>
        <item x="96"/>
        <item t="default"/>
      </items>
    </pivotField>
    <pivotField showAll="0"/>
    <pivotField axis="axisPage" showAll="0">
      <items count="3">
        <item x="1"/>
        <item x="0"/>
        <item t="default"/>
      </items>
    </pivotField>
    <pivotField axis="axisRow" showAll="0">
      <items count="10">
        <item x="4"/>
        <item x="6"/>
        <item x="1"/>
        <item x="7"/>
        <item x="5"/>
        <item x="2"/>
        <item x="0"/>
        <item x="8"/>
        <item x="3"/>
        <item t="default"/>
      </items>
    </pivotField>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8">
    <i>
      <x/>
    </i>
    <i>
      <x v="1"/>
    </i>
    <i>
      <x v="2"/>
    </i>
    <i>
      <x v="3"/>
    </i>
    <i>
      <x v="4"/>
    </i>
    <i>
      <x v="5"/>
    </i>
    <i>
      <x v="8"/>
    </i>
    <i t="grand">
      <x/>
    </i>
  </rowItems>
  <colItems count="1">
    <i/>
  </colItems>
  <pageFields count="1">
    <pageField fld="2" item="0" hier="-1"/>
  </pageFields>
  <dataFields count="1">
    <dataField name="Sum of Amount" fld="8" baseField="0" baseItem="0"/>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5E7CC3-2C10-4EE1-8068-B4CB47EFAE0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A3:AB16" firstHeaderRow="1" firstDataRow="1" firstDataCol="1" rowPageCount="1" colPageCount="1"/>
  <pivotFields count="11">
    <pivotField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93"/>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4"/>
        <item x="95"/>
        <item x="96"/>
        <item t="default"/>
      </items>
    </pivotField>
    <pivotField axis="axisRow" showAll="0">
      <items count="13">
        <item x="0"/>
        <item x="1"/>
        <item x="2"/>
        <item x="3"/>
        <item x="4"/>
        <item x="5"/>
        <item x="6"/>
        <item x="7"/>
        <item x="8"/>
        <item x="9"/>
        <item x="10"/>
        <item x="11"/>
        <item t="default"/>
      </items>
    </pivotField>
    <pivotField axis="axisPage" showAll="0">
      <items count="3">
        <item x="1"/>
        <item x="0"/>
        <item t="default"/>
      </items>
    </pivotField>
    <pivotField showAll="0">
      <items count="10">
        <item x="4"/>
        <item x="6"/>
        <item x="1"/>
        <item x="7"/>
        <item x="5"/>
        <item x="2"/>
        <item x="0"/>
        <item x="8"/>
        <item x="3"/>
        <item t="default"/>
      </items>
    </pivotField>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13">
    <i>
      <x/>
    </i>
    <i>
      <x v="1"/>
    </i>
    <i>
      <x v="2"/>
    </i>
    <i>
      <x v="3"/>
    </i>
    <i>
      <x v="4"/>
    </i>
    <i>
      <x v="5"/>
    </i>
    <i>
      <x v="6"/>
    </i>
    <i>
      <x v="7"/>
    </i>
    <i>
      <x v="8"/>
    </i>
    <i>
      <x v="9"/>
    </i>
    <i>
      <x v="10"/>
    </i>
    <i>
      <x v="11"/>
    </i>
    <i t="grand">
      <x/>
    </i>
  </rowItems>
  <colItems count="1">
    <i/>
  </colItems>
  <pageFields count="1">
    <pageField fld="2" item="1" hier="-1"/>
  </pageFields>
  <dataFields count="1">
    <dataField name="Sum of Amount" fld="8" baseField="0" baseItem="0"/>
  </dataFields>
  <formats count="1">
    <format dxfId="25">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043BD6-5A3D-4C4D-9157-649757E1AAB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11" firstHeaderRow="1" firstDataRow="1" firstDataCol="1"/>
  <pivotFields count="11">
    <pivotField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93"/>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4"/>
        <item x="95"/>
        <item x="96"/>
        <item t="default"/>
      </items>
    </pivotField>
    <pivotField showAll="0"/>
    <pivotField showAll="0"/>
    <pivotField axis="axisRow" showAll="0">
      <items count="10">
        <item x="4"/>
        <item x="6"/>
        <item x="1"/>
        <item x="7"/>
        <item x="5"/>
        <item x="2"/>
        <item x="0"/>
        <item x="8"/>
        <item x="3"/>
        <item t="default"/>
      </items>
    </pivotField>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10">
    <i>
      <x/>
    </i>
    <i>
      <x v="1"/>
    </i>
    <i>
      <x v="2"/>
    </i>
    <i>
      <x v="3"/>
    </i>
    <i>
      <x v="4"/>
    </i>
    <i>
      <x v="5"/>
    </i>
    <i>
      <x v="6"/>
    </i>
    <i>
      <x v="7"/>
    </i>
    <i>
      <x v="8"/>
    </i>
    <i t="grand">
      <x/>
    </i>
  </rowItems>
  <colItems count="1">
    <i/>
  </colItems>
  <dataFields count="1">
    <dataField name="Sum of Amount" fld="8" baseField="0" baseItem="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9D0862-5375-4BE0-8ABB-6C5AB03A84C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K11" firstHeaderRow="1" firstDataRow="1" firstDataCol="1"/>
  <pivotFields count="11">
    <pivotField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93"/>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4"/>
        <item x="95"/>
        <item x="96"/>
        <item t="default"/>
      </items>
    </pivotField>
    <pivotField showAll="0"/>
    <pivotField showAll="0"/>
    <pivotField axis="axisRow" showAll="0">
      <items count="10">
        <item x="4"/>
        <item x="6"/>
        <item x="1"/>
        <item x="7"/>
        <item x="5"/>
        <item x="2"/>
        <item x="0"/>
        <item x="8"/>
        <item x="3"/>
        <item t="default"/>
      </items>
    </pivotField>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10">
    <i>
      <x/>
    </i>
    <i>
      <x v="1"/>
    </i>
    <i>
      <x v="2"/>
    </i>
    <i>
      <x v="3"/>
    </i>
    <i>
      <x v="4"/>
    </i>
    <i>
      <x v="5"/>
    </i>
    <i>
      <x v="6"/>
    </i>
    <i>
      <x v="7"/>
    </i>
    <i>
      <x v="8"/>
    </i>
    <i t="grand">
      <x/>
    </i>
  </rowItems>
  <colItems count="1">
    <i/>
  </colItems>
  <dataFields count="1">
    <dataField name="Sum of Amount" fld="8" baseField="0" baseItem="0"/>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27D18B-758B-44C6-8836-5D99D8DCDD79}"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D8:AF11" firstHeaderRow="0" firstDataRow="1" firstDataCol="1"/>
  <pivotFields count="2">
    <pivotField axis="axisRow" showAll="0">
      <items count="3">
        <item x="0"/>
        <item x="1"/>
        <item t="default"/>
      </items>
    </pivotField>
    <pivotField dataField="1" numFmtId="166" showAll="0"/>
  </pivotFields>
  <rowFields count="1">
    <field x="0"/>
  </rowFields>
  <rowItems count="3">
    <i>
      <x/>
    </i>
    <i>
      <x v="1"/>
    </i>
    <i t="grand">
      <x/>
    </i>
  </rowItems>
  <colFields count="1">
    <field x="-2"/>
  </colFields>
  <colItems count="2">
    <i>
      <x/>
    </i>
    <i i="1">
      <x v="1"/>
    </i>
  </colItems>
  <dataFields count="2">
    <dataField name="Sum of Amount" fld="1" baseField="0" baseItem="0"/>
    <dataField name="Sum of Amount2" fld="1" showDataAs="percentOfCol" baseField="0" baseItem="0" numFmtId="10"/>
  </dataFields>
  <formats count="1">
    <format dxfId="28">
      <pivotArea collapsedLevelsAreSubtotals="1" fieldPosition="0">
        <references count="2">
          <reference field="4294967294" count="1" selected="0">
            <x v="1"/>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2" xr10:uid="{9DD9120F-BAD6-47C6-B426-24CB60175C56}" sourceName="Date2">
  <extLst>
    <x:ext xmlns:x15="http://schemas.microsoft.com/office/spreadsheetml/2010/11/main" uri="{2F2917AC-EB37-4324-AD4E-5DD8C200BD13}">
      <x15:tableSlicerCache tableId="11" column="11"/>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2 1" xr10:uid="{9317F0A7-D163-4A3E-BCC9-88FEAD92EB70}" cache="Slicer_Date2" caption="Date2" columnCount="3" showCaption="0" style="SlicerStyleOther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D7EE5D-1633-48DA-B09F-14C422CF326C}" name="Table4" displayName="Table4" ref="A1:I124" totalsRowShown="0">
  <autoFilter ref="A1:I124" xr:uid="{60D7EE5D-1633-48DA-B09F-14C422CF326C}"/>
  <tableColumns count="9">
    <tableColumn id="2" xr3:uid="{B136F7C5-29AB-48AA-88F9-759A5269CFA9}" name="Date" dataDxfId="35"/>
    <tableColumn id="11" xr3:uid="{889424AC-10C4-4637-8540-E75F31F5A7A1}" name="Month" dataDxfId="34"/>
    <tableColumn id="9" xr3:uid="{EDBEC064-C965-4E69-AD74-6F934A2AA9B8}" name="Category Type" dataDxfId="33"/>
    <tableColumn id="8" xr3:uid="{5AFCFA51-BB6A-41FE-A443-883E48D4D907}" name="Category"/>
    <tableColumn id="7" xr3:uid="{D50EA257-443D-4B44-B3C6-4D680B10EA64}" name="Sub-category"/>
    <tableColumn id="1" xr3:uid="{380603D7-EE93-4DB8-8D88-1B4AAA69EF49}" name="Description" dataDxfId="32"/>
    <tableColumn id="15" xr3:uid="{C52BB64F-7CC3-47EC-A376-D663FCDC2240}" name="Debit"/>
    <tableColumn id="16" xr3:uid="{F5BDA82D-E93E-4DC5-AE75-5E0C78303E38}" name="Credit"/>
    <tableColumn id="6" xr3:uid="{6DFB2D20-CE2F-41E0-9484-DD3911C235D2}" name="Amount" dataDxfId="31" dataCellStyle="Comma"/>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84ADB7-9055-4C24-859B-B26E53853DF3}" name="Table2" displayName="Table2" ref="K1:L2" totalsRowShown="0">
  <autoFilter ref="K1:L2" xr:uid="{7584ADB7-9055-4C24-859B-B26E53853DF3}"/>
  <tableColumns count="2">
    <tableColumn id="1" xr3:uid="{D3D31273-88E6-4EC1-8093-951BC56EF815}" name="Year"/>
    <tableColumn id="3" xr3:uid="{935E3300-FBE4-467E-A578-617C84BA07F3}" name="Goal" dataDxfId="30" dataCellStyle="Comma"/>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D97397-3F4A-4E8A-AF95-28C37FD87779}" name="Table3" displayName="Table3" ref="N1:O5" totalsRowShown="0">
  <autoFilter ref="N1:O5" xr:uid="{2FD97397-3F4A-4E8A-AF95-28C37FD87779}"/>
  <tableColumns count="2">
    <tableColumn id="1" xr3:uid="{FD5B42B8-C772-4106-9243-3F4A388675F8}" name="Assets"/>
    <tableColumn id="2" xr3:uid="{D10A7E01-A1B1-4165-933D-DC71920DB60D}" name="Amount" dataDxfId="29" dataCellStyle="Comma"/>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C7B95B-DB01-4517-ADFA-A53F4FBE5B3C}" name="Table48" displayName="Table48" ref="A21:F145" totalsRowCount="1">
  <autoFilter ref="A21:F144" xr:uid="{ABC7B95B-DB01-4517-ADFA-A53F4FBE5B3C}"/>
  <tableColumns count="6">
    <tableColumn id="2" xr3:uid="{3FF981B0-E1E6-4BD0-B353-51F8E1CA086D}" name="Date" totalsRowLabel="Total" dataDxfId="20"/>
    <tableColumn id="11" xr3:uid="{6DD0F162-FC22-4CAE-A9BE-EB5D089744F0}" name="Month" dataDxfId="19">
      <calculatedColumnFormula>TEXT(A22,"mmm")</calculatedColumnFormula>
    </tableColumn>
    <tableColumn id="9" xr3:uid="{A8F09251-EE6D-4E53-AE0F-D5680CFFDF48}" name="Category Type" dataDxfId="18"/>
    <tableColumn id="8" xr3:uid="{0DD8B35B-5545-41A1-9A74-FF7AD897A0D5}" name="Category"/>
    <tableColumn id="7" xr3:uid="{6E3D8D4A-E4A6-4765-AC9D-3F312286A027}" name="Sub-category"/>
    <tableColumn id="6" xr3:uid="{72A0476F-5189-4673-8F10-E82F7BA9D6E4}" name="Amount" totalsRowFunction="sum" dataDxfId="17" totalsRowDxfId="1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92269D-CF3F-4420-B4E2-9FA75C85C5B0}" name="Table9" displayName="Table9" ref="AD4:AE6" totalsRowShown="0">
  <autoFilter ref="AD4:AE6" xr:uid="{C192269D-CF3F-4420-B4E2-9FA75C85C5B0}"/>
  <tableColumns count="2">
    <tableColumn id="1" xr3:uid="{46DC5CBB-BA67-4882-A046-AF0BD5FBAF47}" name="Income goal summary"/>
    <tableColumn id="2" xr3:uid="{2C01929E-329C-485F-B510-AB81C4797DC7}" name="Amount" dataDxfId="15">
      <calculatedColumnFormula>AE1-AE4</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E33ABF3-894E-4321-8E97-7EE6284F4BAC}" name="Table4812" displayName="Table4812" ref="H8:M131" headerRowDxfId="14" dataDxfId="13" totalsRowDxfId="12">
  <autoFilter ref="H8:M131" xr:uid="{FE33ABF3-894E-4321-8E97-7EE6284F4BAC}">
    <filterColumn colId="0" hiddenButton="1"/>
    <filterColumn colId="1" hiddenButton="1">
      <filters>
        <filter val="Jan"/>
      </filters>
    </filterColumn>
    <filterColumn colId="2" hiddenButton="1"/>
    <filterColumn colId="3" hiddenButton="1"/>
    <filterColumn colId="4" hiddenButton="1"/>
    <filterColumn colId="5" hiddenButton="1"/>
  </autoFilter>
  <tableColumns count="6">
    <tableColumn id="2" xr3:uid="{231AA369-31A2-4189-A641-E9DB00523106}" name="Date" totalsRowLabel="Total" dataDxfId="11" totalsRowDxfId="10"/>
    <tableColumn id="11" xr3:uid="{783AFB6D-9C61-494C-A401-FCCC2B9D049A}" name="Date2" dataDxfId="9" totalsRowDxfId="8">
      <calculatedColumnFormula>TEXT(H9,"mmm")</calculatedColumnFormula>
    </tableColumn>
    <tableColumn id="9" xr3:uid="{16719E40-B5E7-400D-BEF4-08D866383AB6}" name="Date3" dataDxfId="7" totalsRowDxfId="6"/>
    <tableColumn id="8" xr3:uid="{9E902F83-E401-41C1-A43A-BD3BEDCEC101}" name="Date4" dataDxfId="5" totalsRowDxfId="4"/>
    <tableColumn id="7" xr3:uid="{DC266984-BA14-411D-AFCD-BFDE1CD08DEE}" name="Date5" dataDxfId="3" totalsRowDxfId="2"/>
    <tableColumn id="6" xr3:uid="{8EFCD88C-1144-4C14-947E-F0803AD5D354}" name="Date6" totalsRowFunction="sum" dataDxfId="1" totalsRow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5.xml"/><Relationship Id="rId4" Type="http://schemas.openxmlformats.org/officeDocument/2006/relationships/pivotTable" Target="../pivotTables/pivotTable4.xml"/><Relationship Id="rId9"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C43E2-66A7-4162-A7EE-D46E07CE6CA4}">
  <dimension ref="A1:O124"/>
  <sheetViews>
    <sheetView topLeftCell="E1" workbookViewId="0">
      <selection activeCell="H65" sqref="H65"/>
    </sheetView>
  </sheetViews>
  <sheetFormatPr defaultRowHeight="15" x14ac:dyDescent="0.25"/>
  <cols>
    <col min="1" max="1" width="12.140625" customWidth="1"/>
    <col min="2" max="2" width="7.28515625" customWidth="1"/>
    <col min="3" max="3" width="15.140625" customWidth="1"/>
    <col min="4" max="4" width="16.7109375" customWidth="1"/>
    <col min="5" max="5" width="19.85546875" customWidth="1"/>
    <col min="6" max="6" width="16" bestFit="1" customWidth="1"/>
    <col min="7" max="7" width="17.85546875" customWidth="1"/>
    <col min="8" max="8" width="13.7109375" customWidth="1"/>
    <col min="9" max="9" width="10.42578125" bestFit="1" customWidth="1"/>
    <col min="12" max="12" width="12.140625" bestFit="1" customWidth="1"/>
    <col min="13" max="13" width="10.42578125" bestFit="1" customWidth="1"/>
    <col min="15" max="15" width="12.140625" bestFit="1" customWidth="1"/>
    <col min="16" max="16" width="10.28515625" customWidth="1"/>
  </cols>
  <sheetData>
    <row r="1" spans="1:15" ht="15.75" customHeight="1" x14ac:dyDescent="0.25">
      <c r="A1" t="s">
        <v>0</v>
      </c>
      <c r="B1" t="s">
        <v>43</v>
      </c>
      <c r="C1" t="s">
        <v>6</v>
      </c>
      <c r="D1" t="s">
        <v>5</v>
      </c>
      <c r="E1" t="s">
        <v>50</v>
      </c>
      <c r="F1" t="s">
        <v>1</v>
      </c>
      <c r="G1" t="s">
        <v>2</v>
      </c>
      <c r="H1" t="s">
        <v>3</v>
      </c>
      <c r="I1" t="s">
        <v>4</v>
      </c>
      <c r="K1" t="s">
        <v>81</v>
      </c>
      <c r="L1" t="s">
        <v>44</v>
      </c>
      <c r="N1" t="s">
        <v>46</v>
      </c>
      <c r="O1" t="s">
        <v>4</v>
      </c>
    </row>
    <row r="2" spans="1:15" x14ac:dyDescent="0.25">
      <c r="A2" s="1">
        <v>44563</v>
      </c>
      <c r="B2" t="str">
        <f t="shared" ref="B2:B33" si="0">TEXT(A2,"mmm")</f>
        <v>sty</v>
      </c>
      <c r="C2" t="s">
        <v>8</v>
      </c>
      <c r="D2" t="s">
        <v>7</v>
      </c>
      <c r="E2" t="s">
        <v>7</v>
      </c>
      <c r="F2" t="s">
        <v>7</v>
      </c>
      <c r="G2">
        <v>0</v>
      </c>
      <c r="H2">
        <v>20900</v>
      </c>
      <c r="I2" s="2">
        <v>20900</v>
      </c>
      <c r="K2">
        <v>2022</v>
      </c>
      <c r="L2" s="15">
        <v>400000</v>
      </c>
      <c r="N2" t="s">
        <v>47</v>
      </c>
      <c r="O2" s="15">
        <v>15700</v>
      </c>
    </row>
    <row r="3" spans="1:15" x14ac:dyDescent="0.25">
      <c r="A3" s="1">
        <v>44575</v>
      </c>
      <c r="B3" t="str">
        <f t="shared" si="0"/>
        <v>sty</v>
      </c>
      <c r="C3" t="s">
        <v>8</v>
      </c>
      <c r="D3" t="s">
        <v>7</v>
      </c>
      <c r="E3" t="s">
        <v>10</v>
      </c>
      <c r="F3" t="s">
        <v>9</v>
      </c>
      <c r="G3">
        <v>0</v>
      </c>
      <c r="H3">
        <v>3112</v>
      </c>
      <c r="I3" s="2">
        <v>3112</v>
      </c>
      <c r="L3" s="2"/>
      <c r="N3" t="s">
        <v>48</v>
      </c>
      <c r="O3" s="15">
        <v>135000</v>
      </c>
    </row>
    <row r="4" spans="1:15" x14ac:dyDescent="0.25">
      <c r="A4" s="1">
        <v>44576</v>
      </c>
      <c r="B4" t="str">
        <f t="shared" si="0"/>
        <v>sty</v>
      </c>
      <c r="C4" t="s">
        <v>8</v>
      </c>
      <c r="D4" t="s">
        <v>7</v>
      </c>
      <c r="E4" t="s">
        <v>12</v>
      </c>
      <c r="F4" t="s">
        <v>11</v>
      </c>
      <c r="G4">
        <v>0</v>
      </c>
      <c r="H4">
        <v>18000</v>
      </c>
      <c r="I4" s="2">
        <v>18000</v>
      </c>
      <c r="L4" s="2"/>
      <c r="N4" t="s">
        <v>76</v>
      </c>
      <c r="O4" s="15">
        <v>20000</v>
      </c>
    </row>
    <row r="5" spans="1:15" x14ac:dyDescent="0.25">
      <c r="A5" s="1">
        <v>44577</v>
      </c>
      <c r="B5" t="str">
        <f t="shared" si="0"/>
        <v>sty</v>
      </c>
      <c r="C5" t="s">
        <v>16</v>
      </c>
      <c r="D5" t="s">
        <v>15</v>
      </c>
      <c r="E5" t="s">
        <v>14</v>
      </c>
      <c r="F5" t="s">
        <v>13</v>
      </c>
      <c r="G5">
        <v>4736</v>
      </c>
      <c r="H5">
        <v>0</v>
      </c>
      <c r="I5" s="2">
        <v>4736</v>
      </c>
      <c r="L5" s="2"/>
      <c r="N5" t="s">
        <v>77</v>
      </c>
      <c r="O5" s="15">
        <v>233000</v>
      </c>
    </row>
    <row r="6" spans="1:15" x14ac:dyDescent="0.25">
      <c r="A6" s="1">
        <v>44584</v>
      </c>
      <c r="B6" t="str">
        <f t="shared" si="0"/>
        <v>sty</v>
      </c>
      <c r="C6" t="s">
        <v>16</v>
      </c>
      <c r="D6" t="s">
        <v>19</v>
      </c>
      <c r="E6" t="s">
        <v>18</v>
      </c>
      <c r="F6" t="s">
        <v>17</v>
      </c>
      <c r="G6">
        <v>250</v>
      </c>
      <c r="H6">
        <v>0</v>
      </c>
      <c r="I6" s="2">
        <v>250</v>
      </c>
      <c r="L6" s="2"/>
    </row>
    <row r="7" spans="1:15" x14ac:dyDescent="0.25">
      <c r="A7" s="1">
        <v>44586</v>
      </c>
      <c r="B7" t="str">
        <f t="shared" si="0"/>
        <v>sty</v>
      </c>
      <c r="C7" t="s">
        <v>16</v>
      </c>
      <c r="D7" t="s">
        <v>15</v>
      </c>
      <c r="E7" t="s">
        <v>14</v>
      </c>
      <c r="F7" t="s">
        <v>13</v>
      </c>
      <c r="G7">
        <v>797</v>
      </c>
      <c r="H7">
        <v>0</v>
      </c>
      <c r="I7" s="2">
        <v>797</v>
      </c>
      <c r="L7" s="2"/>
    </row>
    <row r="8" spans="1:15" x14ac:dyDescent="0.25">
      <c r="A8" s="1">
        <v>44586</v>
      </c>
      <c r="B8" t="str">
        <f t="shared" si="0"/>
        <v>sty</v>
      </c>
      <c r="C8" t="s">
        <v>16</v>
      </c>
      <c r="D8" t="s">
        <v>15</v>
      </c>
      <c r="E8" t="s">
        <v>20</v>
      </c>
      <c r="F8" t="s">
        <v>20</v>
      </c>
      <c r="G8">
        <v>98</v>
      </c>
      <c r="H8">
        <v>0</v>
      </c>
      <c r="I8" s="2">
        <v>98</v>
      </c>
      <c r="L8" s="2"/>
    </row>
    <row r="9" spans="1:15" x14ac:dyDescent="0.25">
      <c r="A9" s="1">
        <v>44588</v>
      </c>
      <c r="B9" t="str">
        <f t="shared" si="0"/>
        <v>sty</v>
      </c>
      <c r="C9" t="s">
        <v>8</v>
      </c>
      <c r="D9" t="s">
        <v>7</v>
      </c>
      <c r="E9" t="s">
        <v>7</v>
      </c>
      <c r="F9" t="s">
        <v>21</v>
      </c>
      <c r="G9">
        <v>0</v>
      </c>
      <c r="H9">
        <v>3000</v>
      </c>
      <c r="I9" s="2">
        <v>3000</v>
      </c>
      <c r="L9" s="2"/>
    </row>
    <row r="10" spans="1:15" x14ac:dyDescent="0.25">
      <c r="A10" s="1">
        <v>44590</v>
      </c>
      <c r="B10" t="str">
        <f t="shared" si="0"/>
        <v>sty</v>
      </c>
      <c r="C10" t="s">
        <v>8</v>
      </c>
      <c r="D10" t="s">
        <v>7</v>
      </c>
      <c r="E10" t="s">
        <v>10</v>
      </c>
      <c r="F10" t="s">
        <v>9</v>
      </c>
      <c r="G10">
        <v>0</v>
      </c>
      <c r="H10">
        <v>7000</v>
      </c>
      <c r="I10" s="2">
        <v>7000</v>
      </c>
      <c r="L10" s="2"/>
    </row>
    <row r="11" spans="1:15" x14ac:dyDescent="0.25">
      <c r="A11" s="1">
        <v>44590</v>
      </c>
      <c r="B11" t="str">
        <f t="shared" si="0"/>
        <v>sty</v>
      </c>
      <c r="C11" t="s">
        <v>16</v>
      </c>
      <c r="D11" t="s">
        <v>15</v>
      </c>
      <c r="E11" t="s">
        <v>23</v>
      </c>
      <c r="F11" t="s">
        <v>22</v>
      </c>
      <c r="G11">
        <v>1000</v>
      </c>
      <c r="H11">
        <v>0</v>
      </c>
      <c r="I11" s="2">
        <v>1000</v>
      </c>
      <c r="L11" s="2"/>
    </row>
    <row r="12" spans="1:15" x14ac:dyDescent="0.25">
      <c r="A12" s="1">
        <v>44591</v>
      </c>
      <c r="B12" t="str">
        <f t="shared" si="0"/>
        <v>sty</v>
      </c>
      <c r="C12" t="s">
        <v>16</v>
      </c>
      <c r="D12" t="s">
        <v>25</v>
      </c>
      <c r="E12" t="s">
        <v>24</v>
      </c>
      <c r="F12" t="s">
        <v>24</v>
      </c>
      <c r="G12">
        <v>500</v>
      </c>
      <c r="H12">
        <v>0</v>
      </c>
      <c r="I12" s="2">
        <v>500</v>
      </c>
      <c r="L12" s="2"/>
    </row>
    <row r="13" spans="1:15" x14ac:dyDescent="0.25">
      <c r="A13" s="1">
        <v>44592</v>
      </c>
      <c r="B13" t="str">
        <f t="shared" si="0"/>
        <v>sty</v>
      </c>
      <c r="C13" t="s">
        <v>16</v>
      </c>
      <c r="D13" t="s">
        <v>15</v>
      </c>
      <c r="E13" t="s">
        <v>26</v>
      </c>
      <c r="F13" t="s">
        <v>26</v>
      </c>
      <c r="G13">
        <v>1000</v>
      </c>
      <c r="H13">
        <v>0</v>
      </c>
      <c r="I13" s="2">
        <v>1000</v>
      </c>
      <c r="L13" s="2"/>
    </row>
    <row r="14" spans="1:15" x14ac:dyDescent="0.25">
      <c r="A14" s="1">
        <v>44592</v>
      </c>
      <c r="B14" t="str">
        <f t="shared" si="0"/>
        <v>sty</v>
      </c>
      <c r="C14" t="s">
        <v>16</v>
      </c>
      <c r="D14" t="s">
        <v>27</v>
      </c>
      <c r="E14" t="s">
        <v>51</v>
      </c>
      <c r="F14" t="s">
        <v>39</v>
      </c>
      <c r="G14">
        <v>366</v>
      </c>
      <c r="H14">
        <v>0</v>
      </c>
      <c r="I14" s="2">
        <v>366</v>
      </c>
    </row>
    <row r="15" spans="1:15" x14ac:dyDescent="0.25">
      <c r="A15" s="1">
        <v>44594</v>
      </c>
      <c r="B15" t="str">
        <f t="shared" si="0"/>
        <v>lut</v>
      </c>
      <c r="C15" t="s">
        <v>8</v>
      </c>
      <c r="D15" t="s">
        <v>7</v>
      </c>
      <c r="E15" t="s">
        <v>7</v>
      </c>
      <c r="F15" t="s">
        <v>7</v>
      </c>
      <c r="G15">
        <v>0</v>
      </c>
      <c r="H15">
        <v>20900</v>
      </c>
      <c r="I15" s="2">
        <v>20900</v>
      </c>
    </row>
    <row r="16" spans="1:15" x14ac:dyDescent="0.25">
      <c r="A16" s="1">
        <v>44595</v>
      </c>
      <c r="B16" t="str">
        <f t="shared" si="0"/>
        <v>lut</v>
      </c>
      <c r="C16" t="s">
        <v>16</v>
      </c>
      <c r="D16" t="s">
        <v>15</v>
      </c>
      <c r="E16" t="s">
        <v>29</v>
      </c>
      <c r="F16" t="s">
        <v>28</v>
      </c>
      <c r="G16">
        <v>151</v>
      </c>
      <c r="H16">
        <v>0</v>
      </c>
      <c r="I16" s="2">
        <v>151</v>
      </c>
    </row>
    <row r="17" spans="1:9" x14ac:dyDescent="0.25">
      <c r="A17" s="1">
        <v>44599</v>
      </c>
      <c r="B17" t="str">
        <f t="shared" si="0"/>
        <v>lut</v>
      </c>
      <c r="C17" t="s">
        <v>16</v>
      </c>
      <c r="D17" t="s">
        <v>15</v>
      </c>
      <c r="E17" t="s">
        <v>20</v>
      </c>
      <c r="F17" t="s">
        <v>20</v>
      </c>
      <c r="G17">
        <v>93</v>
      </c>
      <c r="H17">
        <v>0</v>
      </c>
      <c r="I17" s="2">
        <v>93</v>
      </c>
    </row>
    <row r="18" spans="1:9" x14ac:dyDescent="0.25">
      <c r="A18" s="1">
        <v>44601</v>
      </c>
      <c r="B18" t="str">
        <f t="shared" si="0"/>
        <v>lut</v>
      </c>
      <c r="C18" t="s">
        <v>16</v>
      </c>
      <c r="D18" t="s">
        <v>19</v>
      </c>
      <c r="E18" t="s">
        <v>18</v>
      </c>
      <c r="F18" t="s">
        <v>30</v>
      </c>
      <c r="G18">
        <v>500</v>
      </c>
      <c r="H18">
        <v>0</v>
      </c>
      <c r="I18" s="2">
        <v>500</v>
      </c>
    </row>
    <row r="19" spans="1:9" x14ac:dyDescent="0.25">
      <c r="A19" s="1">
        <v>44602</v>
      </c>
      <c r="B19" t="str">
        <f t="shared" si="0"/>
        <v>lut</v>
      </c>
      <c r="C19" t="s">
        <v>16</v>
      </c>
      <c r="D19" t="s">
        <v>19</v>
      </c>
      <c r="E19" t="s">
        <v>18</v>
      </c>
      <c r="F19" t="s">
        <v>17</v>
      </c>
      <c r="G19">
        <v>500</v>
      </c>
      <c r="H19">
        <v>0</v>
      </c>
      <c r="I19" s="2">
        <v>500</v>
      </c>
    </row>
    <row r="20" spans="1:9" x14ac:dyDescent="0.25">
      <c r="A20" s="1">
        <v>44603</v>
      </c>
      <c r="B20" t="str">
        <f t="shared" si="0"/>
        <v>lut</v>
      </c>
      <c r="C20" t="s">
        <v>16</v>
      </c>
      <c r="D20" t="s">
        <v>15</v>
      </c>
      <c r="E20" t="s">
        <v>23</v>
      </c>
      <c r="F20" t="s">
        <v>22</v>
      </c>
      <c r="G20">
        <v>1000</v>
      </c>
      <c r="H20">
        <v>0</v>
      </c>
      <c r="I20" s="2">
        <v>1000</v>
      </c>
    </row>
    <row r="21" spans="1:9" x14ac:dyDescent="0.25">
      <c r="A21" s="1">
        <v>44604</v>
      </c>
      <c r="B21" t="str">
        <f t="shared" si="0"/>
        <v>lut</v>
      </c>
      <c r="C21" t="s">
        <v>16</v>
      </c>
      <c r="D21" t="s">
        <v>15</v>
      </c>
      <c r="E21" t="s">
        <v>23</v>
      </c>
      <c r="F21" t="s">
        <v>22</v>
      </c>
      <c r="G21">
        <v>193</v>
      </c>
      <c r="H21">
        <v>0</v>
      </c>
      <c r="I21" s="2">
        <v>193</v>
      </c>
    </row>
    <row r="22" spans="1:9" x14ac:dyDescent="0.25">
      <c r="A22" s="1">
        <v>44605</v>
      </c>
      <c r="B22" t="str">
        <f t="shared" si="0"/>
        <v>lut</v>
      </c>
      <c r="C22" t="s">
        <v>16</v>
      </c>
      <c r="D22" t="s">
        <v>25</v>
      </c>
      <c r="E22" t="s">
        <v>24</v>
      </c>
      <c r="F22" t="s">
        <v>24</v>
      </c>
      <c r="G22">
        <v>500</v>
      </c>
      <c r="H22">
        <v>0</v>
      </c>
      <c r="I22" s="2">
        <v>500</v>
      </c>
    </row>
    <row r="23" spans="1:9" x14ac:dyDescent="0.25">
      <c r="A23" s="1">
        <v>44608</v>
      </c>
      <c r="B23" t="str">
        <f t="shared" si="0"/>
        <v>lut</v>
      </c>
      <c r="C23" t="s">
        <v>16</v>
      </c>
      <c r="D23" t="s">
        <v>15</v>
      </c>
      <c r="E23" t="s">
        <v>18</v>
      </c>
      <c r="F23" t="s">
        <v>28</v>
      </c>
      <c r="G23">
        <v>19</v>
      </c>
      <c r="H23">
        <v>0</v>
      </c>
      <c r="I23" s="2">
        <v>19</v>
      </c>
    </row>
    <row r="24" spans="1:9" x14ac:dyDescent="0.25">
      <c r="A24" s="1">
        <v>44610</v>
      </c>
      <c r="B24" t="str">
        <f t="shared" si="0"/>
        <v>lut</v>
      </c>
      <c r="C24" t="s">
        <v>8</v>
      </c>
      <c r="D24" t="s">
        <v>7</v>
      </c>
      <c r="E24" t="s">
        <v>10</v>
      </c>
      <c r="F24" t="s">
        <v>9</v>
      </c>
      <c r="G24">
        <v>0</v>
      </c>
      <c r="H24">
        <v>3000</v>
      </c>
      <c r="I24" s="2">
        <v>3000</v>
      </c>
    </row>
    <row r="25" spans="1:9" x14ac:dyDescent="0.25">
      <c r="A25" s="1">
        <v>44611</v>
      </c>
      <c r="B25" t="str">
        <f t="shared" si="0"/>
        <v>lut</v>
      </c>
      <c r="C25" t="s">
        <v>16</v>
      </c>
      <c r="D25" t="s">
        <v>31</v>
      </c>
      <c r="E25" t="s">
        <v>32</v>
      </c>
      <c r="F25" t="s">
        <v>31</v>
      </c>
      <c r="G25">
        <v>86</v>
      </c>
      <c r="H25">
        <v>0</v>
      </c>
      <c r="I25" s="2">
        <v>86</v>
      </c>
    </row>
    <row r="26" spans="1:9" x14ac:dyDescent="0.25">
      <c r="A26" s="1">
        <v>44614</v>
      </c>
      <c r="B26" t="str">
        <f t="shared" si="0"/>
        <v>lut</v>
      </c>
      <c r="C26" t="s">
        <v>8</v>
      </c>
      <c r="D26" t="s">
        <v>7</v>
      </c>
      <c r="E26" t="s">
        <v>7</v>
      </c>
      <c r="F26" t="s">
        <v>21</v>
      </c>
      <c r="G26">
        <v>0</v>
      </c>
      <c r="H26">
        <v>2000</v>
      </c>
      <c r="I26" s="2">
        <v>2000</v>
      </c>
    </row>
    <row r="27" spans="1:9" x14ac:dyDescent="0.25">
      <c r="A27" s="1">
        <v>44616</v>
      </c>
      <c r="B27" t="str">
        <f t="shared" si="0"/>
        <v>lut</v>
      </c>
      <c r="C27" t="s">
        <v>16</v>
      </c>
      <c r="D27" t="s">
        <v>15</v>
      </c>
      <c r="E27" t="s">
        <v>29</v>
      </c>
      <c r="F27" t="s">
        <v>28</v>
      </c>
      <c r="G27">
        <v>151</v>
      </c>
      <c r="H27">
        <v>0</v>
      </c>
      <c r="I27" s="2">
        <v>151</v>
      </c>
    </row>
    <row r="28" spans="1:9" x14ac:dyDescent="0.25">
      <c r="A28" s="1">
        <v>44619</v>
      </c>
      <c r="B28" t="str">
        <f t="shared" si="0"/>
        <v>lut</v>
      </c>
      <c r="C28" t="s">
        <v>16</v>
      </c>
      <c r="D28" t="s">
        <v>19</v>
      </c>
      <c r="E28" t="s">
        <v>18</v>
      </c>
      <c r="F28" t="s">
        <v>17</v>
      </c>
      <c r="G28">
        <v>1000</v>
      </c>
      <c r="H28">
        <v>0</v>
      </c>
      <c r="I28" s="2">
        <v>1000</v>
      </c>
    </row>
    <row r="29" spans="1:9" x14ac:dyDescent="0.25">
      <c r="A29" s="1">
        <v>44620</v>
      </c>
      <c r="B29" t="str">
        <f t="shared" si="0"/>
        <v>lut</v>
      </c>
      <c r="C29" t="s">
        <v>16</v>
      </c>
      <c r="D29" t="s">
        <v>19</v>
      </c>
      <c r="E29" t="s">
        <v>18</v>
      </c>
      <c r="F29" t="s">
        <v>17</v>
      </c>
      <c r="G29">
        <v>4500</v>
      </c>
      <c r="H29">
        <v>0</v>
      </c>
      <c r="I29" s="2">
        <v>4500</v>
      </c>
    </row>
    <row r="30" spans="1:9" x14ac:dyDescent="0.25">
      <c r="A30" s="1">
        <v>44622</v>
      </c>
      <c r="B30" t="str">
        <f t="shared" si="0"/>
        <v>mar</v>
      </c>
      <c r="C30" t="s">
        <v>8</v>
      </c>
      <c r="D30" t="s">
        <v>7</v>
      </c>
      <c r="E30" t="s">
        <v>7</v>
      </c>
      <c r="F30" t="s">
        <v>7</v>
      </c>
      <c r="G30">
        <v>0</v>
      </c>
      <c r="H30">
        <v>20900</v>
      </c>
      <c r="I30" s="2">
        <v>20900</v>
      </c>
    </row>
    <row r="31" spans="1:9" x14ac:dyDescent="0.25">
      <c r="A31" s="1">
        <v>44622</v>
      </c>
      <c r="B31" t="str">
        <f t="shared" si="0"/>
        <v>mar</v>
      </c>
      <c r="C31" t="s">
        <v>16</v>
      </c>
      <c r="D31" t="s">
        <v>15</v>
      </c>
      <c r="E31" t="s">
        <v>23</v>
      </c>
      <c r="F31" t="s">
        <v>22</v>
      </c>
      <c r="G31">
        <v>500</v>
      </c>
      <c r="H31">
        <v>0</v>
      </c>
      <c r="I31" s="2">
        <v>500</v>
      </c>
    </row>
    <row r="32" spans="1:9" x14ac:dyDescent="0.25">
      <c r="A32" s="1">
        <v>44623</v>
      </c>
      <c r="B32" t="str">
        <f t="shared" si="0"/>
        <v>mar</v>
      </c>
      <c r="C32" t="s">
        <v>16</v>
      </c>
      <c r="D32" t="s">
        <v>25</v>
      </c>
      <c r="E32" t="s">
        <v>24</v>
      </c>
      <c r="F32" t="s">
        <v>24</v>
      </c>
      <c r="G32">
        <v>1000</v>
      </c>
      <c r="H32">
        <v>0</v>
      </c>
      <c r="I32" s="2">
        <v>1000</v>
      </c>
    </row>
    <row r="33" spans="1:9" x14ac:dyDescent="0.25">
      <c r="A33" s="1">
        <v>44624</v>
      </c>
      <c r="B33" t="str">
        <f t="shared" si="0"/>
        <v>mar</v>
      </c>
      <c r="C33" t="s">
        <v>16</v>
      </c>
      <c r="D33" t="s">
        <v>19</v>
      </c>
      <c r="E33" t="s">
        <v>18</v>
      </c>
      <c r="F33" t="s">
        <v>17</v>
      </c>
      <c r="G33">
        <v>1150</v>
      </c>
      <c r="H33">
        <v>0</v>
      </c>
      <c r="I33" s="2">
        <v>1150</v>
      </c>
    </row>
    <row r="34" spans="1:9" x14ac:dyDescent="0.25">
      <c r="A34" s="1">
        <v>44626</v>
      </c>
      <c r="B34" t="str">
        <f t="shared" ref="B34:B64" si="1">TEXT(A34,"mmm")</f>
        <v>mar</v>
      </c>
      <c r="C34" t="s">
        <v>16</v>
      </c>
      <c r="D34" t="s">
        <v>19</v>
      </c>
      <c r="E34" t="s">
        <v>18</v>
      </c>
      <c r="F34" t="s">
        <v>17</v>
      </c>
      <c r="G34">
        <v>1000</v>
      </c>
      <c r="H34">
        <v>0</v>
      </c>
      <c r="I34" s="2">
        <v>1000</v>
      </c>
    </row>
    <row r="35" spans="1:9" x14ac:dyDescent="0.25">
      <c r="A35" s="1">
        <v>44627</v>
      </c>
      <c r="B35" t="str">
        <f t="shared" si="1"/>
        <v>mar</v>
      </c>
      <c r="C35" t="s">
        <v>16</v>
      </c>
      <c r="D35" t="s">
        <v>15</v>
      </c>
      <c r="E35" t="s">
        <v>20</v>
      </c>
      <c r="F35" t="s">
        <v>20</v>
      </c>
      <c r="G35">
        <v>93</v>
      </c>
      <c r="H35">
        <v>0</v>
      </c>
      <c r="I35" s="2">
        <v>93</v>
      </c>
    </row>
    <row r="36" spans="1:9" x14ac:dyDescent="0.25">
      <c r="A36" s="1">
        <v>44635</v>
      </c>
      <c r="B36" t="str">
        <f t="shared" si="1"/>
        <v>mar</v>
      </c>
      <c r="C36" t="s">
        <v>8</v>
      </c>
      <c r="D36" t="s">
        <v>7</v>
      </c>
      <c r="E36" t="s">
        <v>10</v>
      </c>
      <c r="F36" t="s">
        <v>9</v>
      </c>
      <c r="G36">
        <v>0</v>
      </c>
      <c r="H36">
        <v>3230</v>
      </c>
      <c r="I36" s="2">
        <v>3230</v>
      </c>
    </row>
    <row r="37" spans="1:9" x14ac:dyDescent="0.25">
      <c r="A37" s="1">
        <v>44637</v>
      </c>
      <c r="B37" t="str">
        <f t="shared" si="1"/>
        <v>mar</v>
      </c>
      <c r="C37" t="s">
        <v>16</v>
      </c>
      <c r="D37" t="s">
        <v>19</v>
      </c>
      <c r="E37" t="s">
        <v>18</v>
      </c>
      <c r="F37" t="s">
        <v>17</v>
      </c>
      <c r="G37">
        <v>150</v>
      </c>
      <c r="H37">
        <v>0</v>
      </c>
      <c r="I37" s="2">
        <v>150</v>
      </c>
    </row>
    <row r="38" spans="1:9" x14ac:dyDescent="0.25">
      <c r="A38" s="1">
        <v>44637</v>
      </c>
      <c r="B38" t="str">
        <f t="shared" si="1"/>
        <v>mar</v>
      </c>
      <c r="C38" t="s">
        <v>8</v>
      </c>
      <c r="D38" t="s">
        <v>7</v>
      </c>
      <c r="E38" t="s">
        <v>10</v>
      </c>
      <c r="F38" t="s">
        <v>9</v>
      </c>
      <c r="G38">
        <v>0</v>
      </c>
      <c r="H38">
        <v>7000</v>
      </c>
      <c r="I38" s="2">
        <v>7000</v>
      </c>
    </row>
    <row r="39" spans="1:9" x14ac:dyDescent="0.25">
      <c r="A39" s="1">
        <v>44646</v>
      </c>
      <c r="B39" t="str">
        <f t="shared" si="1"/>
        <v>mar</v>
      </c>
      <c r="C39" t="s">
        <v>16</v>
      </c>
      <c r="D39" t="s">
        <v>19</v>
      </c>
      <c r="E39" t="s">
        <v>18</v>
      </c>
      <c r="F39" t="s">
        <v>17</v>
      </c>
      <c r="G39">
        <v>50</v>
      </c>
      <c r="H39">
        <v>0</v>
      </c>
      <c r="I39" s="2">
        <v>50</v>
      </c>
    </row>
    <row r="40" spans="1:9" x14ac:dyDescent="0.25">
      <c r="A40" s="1">
        <v>44647</v>
      </c>
      <c r="B40" t="str">
        <f t="shared" si="1"/>
        <v>mar</v>
      </c>
      <c r="C40" t="s">
        <v>8</v>
      </c>
      <c r="D40" t="s">
        <v>7</v>
      </c>
      <c r="E40" t="s">
        <v>7</v>
      </c>
      <c r="F40" t="s">
        <v>21</v>
      </c>
      <c r="G40">
        <v>0</v>
      </c>
      <c r="H40">
        <v>5000</v>
      </c>
      <c r="I40" s="2">
        <v>5000</v>
      </c>
    </row>
    <row r="41" spans="1:9" x14ac:dyDescent="0.25">
      <c r="A41" s="1">
        <v>44650</v>
      </c>
      <c r="B41" t="str">
        <f t="shared" si="1"/>
        <v>mar</v>
      </c>
      <c r="C41" t="s">
        <v>16</v>
      </c>
      <c r="D41" t="s">
        <v>19</v>
      </c>
      <c r="E41" t="s">
        <v>18</v>
      </c>
      <c r="F41" t="s">
        <v>17</v>
      </c>
      <c r="G41">
        <v>2000</v>
      </c>
      <c r="H41">
        <v>0</v>
      </c>
      <c r="I41" s="2">
        <v>2000</v>
      </c>
    </row>
    <row r="42" spans="1:9" x14ac:dyDescent="0.25">
      <c r="A42" s="1">
        <v>44651</v>
      </c>
      <c r="B42" t="str">
        <f t="shared" si="1"/>
        <v>mar</v>
      </c>
      <c r="C42" t="s">
        <v>8</v>
      </c>
      <c r="D42" t="s">
        <v>7</v>
      </c>
      <c r="E42" t="s">
        <v>7</v>
      </c>
      <c r="F42" t="s">
        <v>21</v>
      </c>
      <c r="G42">
        <v>0</v>
      </c>
      <c r="H42">
        <v>2000</v>
      </c>
      <c r="I42" s="2">
        <v>2000</v>
      </c>
    </row>
    <row r="43" spans="1:9" x14ac:dyDescent="0.25">
      <c r="A43" s="1">
        <v>44653</v>
      </c>
      <c r="B43" t="str">
        <f t="shared" si="1"/>
        <v>kwi</v>
      </c>
      <c r="C43" t="s">
        <v>8</v>
      </c>
      <c r="D43" t="s">
        <v>7</v>
      </c>
      <c r="E43" t="s">
        <v>7</v>
      </c>
      <c r="F43" t="s">
        <v>7</v>
      </c>
      <c r="G43">
        <v>0</v>
      </c>
      <c r="H43">
        <v>20900</v>
      </c>
      <c r="I43" s="2">
        <v>20900</v>
      </c>
    </row>
    <row r="44" spans="1:9" x14ac:dyDescent="0.25">
      <c r="A44" s="1">
        <v>44657</v>
      </c>
      <c r="B44" t="str">
        <f t="shared" si="1"/>
        <v>kwi</v>
      </c>
      <c r="C44" t="s">
        <v>16</v>
      </c>
      <c r="D44" t="s">
        <v>15</v>
      </c>
      <c r="E44" t="s">
        <v>20</v>
      </c>
      <c r="F44" t="s">
        <v>20</v>
      </c>
      <c r="G44">
        <v>93</v>
      </c>
      <c r="H44">
        <v>0</v>
      </c>
      <c r="I44" s="2">
        <v>93</v>
      </c>
    </row>
    <row r="45" spans="1:9" x14ac:dyDescent="0.25">
      <c r="A45" s="1">
        <v>44662</v>
      </c>
      <c r="B45" t="str">
        <f t="shared" si="1"/>
        <v>kwi</v>
      </c>
      <c r="C45" t="s">
        <v>16</v>
      </c>
      <c r="D45" t="s">
        <v>15</v>
      </c>
      <c r="E45" t="s">
        <v>29</v>
      </c>
      <c r="F45" t="s">
        <v>28</v>
      </c>
      <c r="G45">
        <v>0</v>
      </c>
      <c r="H45">
        <v>17820</v>
      </c>
      <c r="I45" s="2">
        <v>19</v>
      </c>
    </row>
    <row r="46" spans="1:9" x14ac:dyDescent="0.25">
      <c r="A46" s="1">
        <v>44670</v>
      </c>
      <c r="B46" t="str">
        <f t="shared" si="1"/>
        <v>kwi</v>
      </c>
      <c r="C46" t="s">
        <v>16</v>
      </c>
      <c r="D46" t="s">
        <v>19</v>
      </c>
      <c r="E46" t="s">
        <v>18</v>
      </c>
      <c r="F46" t="s">
        <v>17</v>
      </c>
      <c r="G46">
        <v>19</v>
      </c>
      <c r="H46">
        <v>0</v>
      </c>
      <c r="I46" s="2">
        <v>1000</v>
      </c>
    </row>
    <row r="47" spans="1:9" x14ac:dyDescent="0.25">
      <c r="A47" s="1">
        <v>44671</v>
      </c>
      <c r="B47" t="str">
        <f t="shared" si="1"/>
        <v>kwi</v>
      </c>
      <c r="C47" t="s">
        <v>16</v>
      </c>
      <c r="D47" t="s">
        <v>19</v>
      </c>
      <c r="E47" t="s">
        <v>18</v>
      </c>
      <c r="F47" t="s">
        <v>17</v>
      </c>
      <c r="G47">
        <v>1000</v>
      </c>
      <c r="H47">
        <v>0</v>
      </c>
      <c r="I47" s="2">
        <v>4000</v>
      </c>
    </row>
    <row r="48" spans="1:9" x14ac:dyDescent="0.25">
      <c r="A48" s="1">
        <v>44671</v>
      </c>
      <c r="B48" t="str">
        <f t="shared" si="1"/>
        <v>kwi</v>
      </c>
      <c r="C48" t="s">
        <v>8</v>
      </c>
      <c r="D48" t="s">
        <v>7</v>
      </c>
      <c r="E48" t="s">
        <v>10</v>
      </c>
      <c r="F48" t="s">
        <v>9</v>
      </c>
      <c r="G48">
        <v>4000</v>
      </c>
      <c r="H48">
        <v>0</v>
      </c>
      <c r="I48" s="2">
        <v>7000</v>
      </c>
    </row>
    <row r="49" spans="1:9" x14ac:dyDescent="0.25">
      <c r="A49" s="1">
        <v>44676</v>
      </c>
      <c r="B49" t="str">
        <f t="shared" si="1"/>
        <v>kwi</v>
      </c>
      <c r="C49" t="s">
        <v>16</v>
      </c>
      <c r="D49" t="s">
        <v>15</v>
      </c>
      <c r="E49" t="s">
        <v>29</v>
      </c>
      <c r="F49" t="s">
        <v>28</v>
      </c>
      <c r="G49">
        <v>0</v>
      </c>
      <c r="H49">
        <v>7000</v>
      </c>
      <c r="I49" s="2">
        <v>157</v>
      </c>
    </row>
    <row r="50" spans="1:9" x14ac:dyDescent="0.25">
      <c r="A50" s="1">
        <v>44678</v>
      </c>
      <c r="B50" t="str">
        <f t="shared" si="1"/>
        <v>kwi</v>
      </c>
      <c r="C50" t="s">
        <v>16</v>
      </c>
      <c r="D50" t="s">
        <v>25</v>
      </c>
      <c r="E50" t="s">
        <v>24</v>
      </c>
      <c r="F50" t="s">
        <v>24</v>
      </c>
      <c r="G50">
        <v>157</v>
      </c>
      <c r="H50">
        <v>0</v>
      </c>
      <c r="I50" s="2">
        <v>1000</v>
      </c>
    </row>
    <row r="51" spans="1:9" x14ac:dyDescent="0.25">
      <c r="A51" s="1">
        <v>44681</v>
      </c>
      <c r="B51" t="str">
        <f t="shared" si="1"/>
        <v>kwi</v>
      </c>
      <c r="C51" t="s">
        <v>16</v>
      </c>
      <c r="D51" t="s">
        <v>15</v>
      </c>
      <c r="E51" t="s">
        <v>20</v>
      </c>
      <c r="F51" t="s">
        <v>20</v>
      </c>
      <c r="G51">
        <v>1000</v>
      </c>
      <c r="H51">
        <v>0</v>
      </c>
      <c r="I51" s="2">
        <v>95</v>
      </c>
    </row>
    <row r="52" spans="1:9" x14ac:dyDescent="0.25">
      <c r="A52" s="1">
        <v>44681</v>
      </c>
      <c r="B52" t="str">
        <f t="shared" si="1"/>
        <v>kwi</v>
      </c>
      <c r="C52" t="s">
        <v>16</v>
      </c>
      <c r="D52" t="s">
        <v>31</v>
      </c>
      <c r="E52" t="s">
        <v>32</v>
      </c>
      <c r="F52" t="s">
        <v>31</v>
      </c>
      <c r="G52">
        <v>95</v>
      </c>
      <c r="H52">
        <v>0</v>
      </c>
      <c r="I52" s="2">
        <v>58</v>
      </c>
    </row>
    <row r="53" spans="1:9" x14ac:dyDescent="0.25">
      <c r="A53" s="1">
        <v>44683</v>
      </c>
      <c r="B53" t="str">
        <f t="shared" si="1"/>
        <v>maj</v>
      </c>
      <c r="C53" t="s">
        <v>16</v>
      </c>
      <c r="D53" t="s">
        <v>15</v>
      </c>
      <c r="E53" t="s">
        <v>26</v>
      </c>
      <c r="F53" t="s">
        <v>26</v>
      </c>
      <c r="G53">
        <v>58</v>
      </c>
      <c r="H53">
        <v>0</v>
      </c>
      <c r="I53" s="2">
        <v>1000</v>
      </c>
    </row>
    <row r="54" spans="1:9" x14ac:dyDescent="0.25">
      <c r="A54" s="1">
        <v>44683</v>
      </c>
      <c r="B54" t="str">
        <f t="shared" si="1"/>
        <v>maj</v>
      </c>
      <c r="C54" t="s">
        <v>8</v>
      </c>
      <c r="D54" t="s">
        <v>7</v>
      </c>
      <c r="E54" t="s">
        <v>7</v>
      </c>
      <c r="F54" t="s">
        <v>7</v>
      </c>
      <c r="G54">
        <v>1000</v>
      </c>
      <c r="H54">
        <v>0</v>
      </c>
      <c r="I54" s="2">
        <v>20900</v>
      </c>
    </row>
    <row r="55" spans="1:9" x14ac:dyDescent="0.25">
      <c r="A55" s="1">
        <v>44693</v>
      </c>
      <c r="B55" t="str">
        <f t="shared" si="1"/>
        <v>maj</v>
      </c>
      <c r="C55" t="s">
        <v>16</v>
      </c>
      <c r="D55" t="s">
        <v>19</v>
      </c>
      <c r="E55" t="s">
        <v>18</v>
      </c>
      <c r="F55" t="s">
        <v>17</v>
      </c>
      <c r="G55">
        <v>0</v>
      </c>
      <c r="H55">
        <v>20900</v>
      </c>
      <c r="I55" s="2">
        <v>120</v>
      </c>
    </row>
    <row r="56" spans="1:9" x14ac:dyDescent="0.25">
      <c r="A56" s="1">
        <v>44695</v>
      </c>
      <c r="B56" t="str">
        <f t="shared" si="1"/>
        <v>maj</v>
      </c>
      <c r="C56" t="s">
        <v>16</v>
      </c>
      <c r="D56" t="s">
        <v>25</v>
      </c>
      <c r="E56" t="s">
        <v>24</v>
      </c>
      <c r="F56" t="s">
        <v>24</v>
      </c>
      <c r="G56">
        <v>120</v>
      </c>
      <c r="H56">
        <v>0</v>
      </c>
      <c r="I56" s="2">
        <v>500</v>
      </c>
    </row>
    <row r="57" spans="1:9" x14ac:dyDescent="0.25">
      <c r="A57" s="1">
        <v>44696</v>
      </c>
      <c r="B57" t="str">
        <f t="shared" si="1"/>
        <v>maj</v>
      </c>
      <c r="C57" t="s">
        <v>8</v>
      </c>
      <c r="D57" t="s">
        <v>7</v>
      </c>
      <c r="E57" t="s">
        <v>12</v>
      </c>
      <c r="F57" t="s">
        <v>11</v>
      </c>
      <c r="G57">
        <v>500</v>
      </c>
      <c r="H57">
        <v>0</v>
      </c>
      <c r="I57" s="2">
        <v>30000</v>
      </c>
    </row>
    <row r="58" spans="1:9" x14ac:dyDescent="0.25">
      <c r="A58" s="1">
        <v>44698</v>
      </c>
      <c r="B58" t="str">
        <f t="shared" si="1"/>
        <v>maj</v>
      </c>
      <c r="C58" t="s">
        <v>16</v>
      </c>
      <c r="D58" t="s">
        <v>31</v>
      </c>
      <c r="E58" t="s">
        <v>32</v>
      </c>
      <c r="F58" t="s">
        <v>31</v>
      </c>
      <c r="G58">
        <v>0</v>
      </c>
      <c r="H58">
        <v>30000</v>
      </c>
      <c r="I58" s="2">
        <v>355</v>
      </c>
    </row>
    <row r="59" spans="1:9" x14ac:dyDescent="0.25">
      <c r="A59" s="1">
        <v>44712</v>
      </c>
      <c r="B59" t="str">
        <f t="shared" si="1"/>
        <v>maj</v>
      </c>
      <c r="C59" t="s">
        <v>16</v>
      </c>
      <c r="D59" t="s">
        <v>15</v>
      </c>
      <c r="E59" t="s">
        <v>20</v>
      </c>
      <c r="F59" t="s">
        <v>20</v>
      </c>
      <c r="G59">
        <v>355</v>
      </c>
      <c r="H59">
        <v>0</v>
      </c>
      <c r="I59" s="2">
        <v>56</v>
      </c>
    </row>
    <row r="60" spans="1:9" x14ac:dyDescent="0.25">
      <c r="A60" s="1">
        <v>44713</v>
      </c>
      <c r="B60" t="str">
        <f t="shared" si="1"/>
        <v>cze</v>
      </c>
      <c r="C60" t="s">
        <v>16</v>
      </c>
      <c r="D60" t="s">
        <v>15</v>
      </c>
      <c r="E60" t="s">
        <v>29</v>
      </c>
      <c r="F60" t="s">
        <v>28</v>
      </c>
      <c r="G60">
        <v>56</v>
      </c>
      <c r="H60">
        <v>0</v>
      </c>
      <c r="I60" s="2">
        <v>15</v>
      </c>
    </row>
    <row r="61" spans="1:9" x14ac:dyDescent="0.25">
      <c r="A61" s="1">
        <v>44714</v>
      </c>
      <c r="B61" t="str">
        <f t="shared" si="1"/>
        <v>cze</v>
      </c>
      <c r="C61" t="s">
        <v>8</v>
      </c>
      <c r="D61" t="s">
        <v>7</v>
      </c>
      <c r="E61" t="s">
        <v>7</v>
      </c>
      <c r="F61" t="s">
        <v>7</v>
      </c>
      <c r="G61">
        <v>15</v>
      </c>
      <c r="H61">
        <v>0</v>
      </c>
      <c r="I61" s="2">
        <v>20900</v>
      </c>
    </row>
    <row r="62" spans="1:9" x14ac:dyDescent="0.25">
      <c r="A62" s="1">
        <v>44719</v>
      </c>
      <c r="B62" t="str">
        <f t="shared" si="1"/>
        <v>cze</v>
      </c>
      <c r="C62" t="s">
        <v>16</v>
      </c>
      <c r="D62" t="s">
        <v>15</v>
      </c>
      <c r="E62" t="s">
        <v>29</v>
      </c>
      <c r="F62" t="s">
        <v>28</v>
      </c>
      <c r="G62">
        <v>0</v>
      </c>
      <c r="H62">
        <v>20900</v>
      </c>
      <c r="I62" s="2">
        <v>30</v>
      </c>
    </row>
    <row r="63" spans="1:9" x14ac:dyDescent="0.25">
      <c r="A63" s="1">
        <v>44720</v>
      </c>
      <c r="B63" t="str">
        <f t="shared" si="1"/>
        <v>cze</v>
      </c>
      <c r="C63" t="s">
        <v>16</v>
      </c>
      <c r="D63" t="s">
        <v>15</v>
      </c>
      <c r="E63" t="s">
        <v>29</v>
      </c>
      <c r="F63" t="s">
        <v>28</v>
      </c>
      <c r="G63">
        <v>30</v>
      </c>
      <c r="H63">
        <v>0</v>
      </c>
      <c r="I63" s="2">
        <v>30</v>
      </c>
    </row>
    <row r="64" spans="1:9" x14ac:dyDescent="0.25">
      <c r="A64" s="1">
        <v>44721</v>
      </c>
      <c r="B64" t="str">
        <f t="shared" si="1"/>
        <v>cze</v>
      </c>
      <c r="C64" t="s">
        <v>16</v>
      </c>
      <c r="D64" t="s">
        <v>15</v>
      </c>
      <c r="E64" t="s">
        <v>29</v>
      </c>
      <c r="F64" t="s">
        <v>28</v>
      </c>
      <c r="G64">
        <v>30</v>
      </c>
      <c r="H64">
        <v>0</v>
      </c>
      <c r="I64" s="2">
        <v>30</v>
      </c>
    </row>
    <row r="65" spans="1:9" x14ac:dyDescent="0.25">
      <c r="A65" s="1">
        <v>44727</v>
      </c>
      <c r="B65" t="str">
        <f t="shared" ref="B65:B96" si="2">TEXT(A65,"mmm")</f>
        <v>cze</v>
      </c>
      <c r="C65" t="s">
        <v>16</v>
      </c>
      <c r="D65" t="s">
        <v>25</v>
      </c>
      <c r="E65" t="s">
        <v>24</v>
      </c>
      <c r="F65" t="s">
        <v>24</v>
      </c>
      <c r="G65">
        <v>30</v>
      </c>
      <c r="H65">
        <v>0</v>
      </c>
      <c r="I65" s="2">
        <v>500</v>
      </c>
    </row>
    <row r="66" spans="1:9" x14ac:dyDescent="0.25">
      <c r="A66" s="1">
        <v>44729</v>
      </c>
      <c r="B66" t="str">
        <f t="shared" si="2"/>
        <v>cze</v>
      </c>
      <c r="C66" t="s">
        <v>16</v>
      </c>
      <c r="D66" t="s">
        <v>15</v>
      </c>
      <c r="E66" t="s">
        <v>29</v>
      </c>
      <c r="F66" t="s">
        <v>28</v>
      </c>
      <c r="G66">
        <v>500</v>
      </c>
      <c r="H66">
        <v>0</v>
      </c>
      <c r="I66" s="2">
        <v>151</v>
      </c>
    </row>
    <row r="67" spans="1:9" x14ac:dyDescent="0.25">
      <c r="A67" s="1">
        <v>44730</v>
      </c>
      <c r="B67" t="str">
        <f t="shared" si="2"/>
        <v>cze</v>
      </c>
      <c r="C67" t="s">
        <v>16</v>
      </c>
      <c r="D67" t="s">
        <v>15</v>
      </c>
      <c r="E67" t="s">
        <v>29</v>
      </c>
      <c r="F67" t="s">
        <v>28</v>
      </c>
      <c r="G67">
        <v>151</v>
      </c>
      <c r="H67">
        <v>0</v>
      </c>
      <c r="I67" s="2">
        <v>361</v>
      </c>
    </row>
    <row r="68" spans="1:9" x14ac:dyDescent="0.25">
      <c r="A68" s="1">
        <v>44731</v>
      </c>
      <c r="B68" t="str">
        <f t="shared" si="2"/>
        <v>cze</v>
      </c>
      <c r="C68" t="s">
        <v>16</v>
      </c>
      <c r="D68" t="s">
        <v>15</v>
      </c>
      <c r="E68" t="s">
        <v>29</v>
      </c>
      <c r="F68" t="s">
        <v>28</v>
      </c>
      <c r="G68">
        <v>361</v>
      </c>
      <c r="H68">
        <v>0</v>
      </c>
      <c r="I68" s="2">
        <v>211</v>
      </c>
    </row>
    <row r="69" spans="1:9" x14ac:dyDescent="0.25">
      <c r="A69" s="1">
        <v>44731</v>
      </c>
      <c r="B69" t="str">
        <f t="shared" si="2"/>
        <v>cze</v>
      </c>
      <c r="C69" t="s">
        <v>16</v>
      </c>
      <c r="D69" t="s">
        <v>15</v>
      </c>
      <c r="E69" t="s">
        <v>23</v>
      </c>
      <c r="F69" t="s">
        <v>22</v>
      </c>
      <c r="G69">
        <v>211</v>
      </c>
      <c r="H69">
        <v>0</v>
      </c>
      <c r="I69" s="2">
        <v>69</v>
      </c>
    </row>
    <row r="70" spans="1:9" x14ac:dyDescent="0.25">
      <c r="A70" s="1">
        <v>44731</v>
      </c>
      <c r="B70" t="str">
        <f t="shared" si="2"/>
        <v>cze</v>
      </c>
      <c r="C70" t="s">
        <v>16</v>
      </c>
      <c r="D70" t="s">
        <v>15</v>
      </c>
      <c r="E70" t="s">
        <v>23</v>
      </c>
      <c r="F70" t="s">
        <v>22</v>
      </c>
      <c r="G70">
        <v>69</v>
      </c>
      <c r="H70">
        <v>0</v>
      </c>
      <c r="I70" s="2">
        <v>80</v>
      </c>
    </row>
    <row r="71" spans="1:9" x14ac:dyDescent="0.25">
      <c r="A71" s="1">
        <v>44743</v>
      </c>
      <c r="B71" t="str">
        <f t="shared" si="2"/>
        <v>lip</v>
      </c>
      <c r="C71" t="s">
        <v>16</v>
      </c>
      <c r="D71" t="s">
        <v>25</v>
      </c>
      <c r="E71" t="s">
        <v>24</v>
      </c>
      <c r="F71" t="s">
        <v>24</v>
      </c>
      <c r="G71">
        <v>80</v>
      </c>
      <c r="H71">
        <v>0</v>
      </c>
      <c r="I71" s="2">
        <v>500</v>
      </c>
    </row>
    <row r="72" spans="1:9" x14ac:dyDescent="0.25">
      <c r="A72" s="1">
        <v>44744</v>
      </c>
      <c r="B72" t="str">
        <f t="shared" si="2"/>
        <v>lip</v>
      </c>
      <c r="C72" t="s">
        <v>8</v>
      </c>
      <c r="D72" t="s">
        <v>7</v>
      </c>
      <c r="E72" t="s">
        <v>7</v>
      </c>
      <c r="F72" t="s">
        <v>7</v>
      </c>
      <c r="G72">
        <v>500</v>
      </c>
      <c r="H72">
        <v>0</v>
      </c>
      <c r="I72" s="2">
        <v>20900</v>
      </c>
    </row>
    <row r="73" spans="1:9" x14ac:dyDescent="0.25">
      <c r="A73" s="1">
        <v>44744</v>
      </c>
      <c r="B73" t="str">
        <f t="shared" si="2"/>
        <v>lip</v>
      </c>
      <c r="C73" t="s">
        <v>16</v>
      </c>
      <c r="D73" t="s">
        <v>15</v>
      </c>
      <c r="E73" t="s">
        <v>20</v>
      </c>
      <c r="F73" t="s">
        <v>20</v>
      </c>
      <c r="G73">
        <v>0</v>
      </c>
      <c r="H73">
        <v>20900</v>
      </c>
      <c r="I73" s="2">
        <v>93</v>
      </c>
    </row>
    <row r="74" spans="1:9" x14ac:dyDescent="0.25">
      <c r="A74" s="1">
        <v>44744</v>
      </c>
      <c r="B74" t="str">
        <f t="shared" si="2"/>
        <v>lip</v>
      </c>
      <c r="C74" t="s">
        <v>16</v>
      </c>
      <c r="D74" t="s">
        <v>25</v>
      </c>
      <c r="E74" t="s">
        <v>36</v>
      </c>
      <c r="F74" t="s">
        <v>35</v>
      </c>
      <c r="G74">
        <v>93</v>
      </c>
      <c r="H74">
        <v>0</v>
      </c>
      <c r="I74" s="2">
        <v>2550</v>
      </c>
    </row>
    <row r="75" spans="1:9" x14ac:dyDescent="0.25">
      <c r="A75" s="1">
        <v>44757</v>
      </c>
      <c r="B75" t="str">
        <f t="shared" si="2"/>
        <v>lip</v>
      </c>
      <c r="C75" t="s">
        <v>8</v>
      </c>
      <c r="D75" t="s">
        <v>7</v>
      </c>
      <c r="E75" t="s">
        <v>10</v>
      </c>
      <c r="F75" t="s">
        <v>9</v>
      </c>
      <c r="G75">
        <v>2550</v>
      </c>
      <c r="H75">
        <v>0</v>
      </c>
      <c r="I75" s="2">
        <v>3100</v>
      </c>
    </row>
    <row r="76" spans="1:9" x14ac:dyDescent="0.25">
      <c r="A76" s="1">
        <v>44758</v>
      </c>
      <c r="B76" t="str">
        <f t="shared" si="2"/>
        <v>lip</v>
      </c>
      <c r="C76" t="s">
        <v>16</v>
      </c>
      <c r="D76" t="s">
        <v>15</v>
      </c>
      <c r="E76" t="s">
        <v>29</v>
      </c>
      <c r="F76" t="s">
        <v>28</v>
      </c>
      <c r="G76">
        <v>0</v>
      </c>
      <c r="H76">
        <v>3100</v>
      </c>
      <c r="I76" s="2">
        <v>211</v>
      </c>
    </row>
    <row r="77" spans="1:9" x14ac:dyDescent="0.25">
      <c r="A77" s="1">
        <v>44761</v>
      </c>
      <c r="B77" t="str">
        <f t="shared" si="2"/>
        <v>lip</v>
      </c>
      <c r="C77" t="s">
        <v>16</v>
      </c>
      <c r="D77" t="s">
        <v>15</v>
      </c>
      <c r="E77" t="s">
        <v>29</v>
      </c>
      <c r="F77" t="s">
        <v>28</v>
      </c>
      <c r="G77">
        <v>211</v>
      </c>
      <c r="H77">
        <v>0</v>
      </c>
      <c r="I77" s="2">
        <v>181</v>
      </c>
    </row>
    <row r="78" spans="1:9" x14ac:dyDescent="0.25">
      <c r="A78" s="1">
        <v>44773</v>
      </c>
      <c r="B78" t="str">
        <f t="shared" si="2"/>
        <v>lip</v>
      </c>
      <c r="C78" t="s">
        <v>16</v>
      </c>
      <c r="D78" t="s">
        <v>38</v>
      </c>
      <c r="E78" t="s">
        <v>37</v>
      </c>
      <c r="F78" t="s">
        <v>37</v>
      </c>
      <c r="G78">
        <v>181</v>
      </c>
      <c r="H78">
        <v>0</v>
      </c>
      <c r="I78" s="2">
        <v>500</v>
      </c>
    </row>
    <row r="79" spans="1:9" x14ac:dyDescent="0.25">
      <c r="A79" s="1">
        <v>44775</v>
      </c>
      <c r="B79" t="str">
        <f t="shared" si="2"/>
        <v>sie</v>
      </c>
      <c r="C79" t="s">
        <v>8</v>
      </c>
      <c r="D79" t="s">
        <v>7</v>
      </c>
      <c r="E79" t="s">
        <v>7</v>
      </c>
      <c r="F79" t="s">
        <v>7</v>
      </c>
      <c r="G79">
        <v>500</v>
      </c>
      <c r="H79">
        <v>0</v>
      </c>
      <c r="I79" s="2">
        <v>20900</v>
      </c>
    </row>
    <row r="80" spans="1:9" x14ac:dyDescent="0.25">
      <c r="A80" s="1">
        <v>44784</v>
      </c>
      <c r="B80" t="str">
        <f t="shared" si="2"/>
        <v>sie</v>
      </c>
      <c r="C80" t="s">
        <v>16</v>
      </c>
      <c r="D80" t="s">
        <v>38</v>
      </c>
      <c r="E80" t="s">
        <v>37</v>
      </c>
      <c r="F80" t="s">
        <v>37</v>
      </c>
      <c r="G80">
        <v>0</v>
      </c>
      <c r="H80">
        <v>20900</v>
      </c>
      <c r="I80" s="2">
        <v>2000</v>
      </c>
    </row>
    <row r="81" spans="1:9" x14ac:dyDescent="0.25">
      <c r="A81" s="1">
        <v>44788</v>
      </c>
      <c r="B81" t="str">
        <f t="shared" si="2"/>
        <v>sie</v>
      </c>
      <c r="C81" t="s">
        <v>16</v>
      </c>
      <c r="D81" t="s">
        <v>15</v>
      </c>
      <c r="E81" t="s">
        <v>29</v>
      </c>
      <c r="F81" t="s">
        <v>28</v>
      </c>
      <c r="G81">
        <v>2000</v>
      </c>
      <c r="H81">
        <v>0</v>
      </c>
      <c r="I81" s="2">
        <v>211</v>
      </c>
    </row>
    <row r="82" spans="1:9" x14ac:dyDescent="0.25">
      <c r="A82" s="1">
        <v>44788</v>
      </c>
      <c r="B82" t="str">
        <f t="shared" si="2"/>
        <v>sie</v>
      </c>
      <c r="C82" t="s">
        <v>16</v>
      </c>
      <c r="D82" t="s">
        <v>25</v>
      </c>
      <c r="E82" t="s">
        <v>24</v>
      </c>
      <c r="F82" t="s">
        <v>24</v>
      </c>
      <c r="G82">
        <v>211</v>
      </c>
      <c r="H82">
        <v>0</v>
      </c>
      <c r="I82" s="2">
        <v>500</v>
      </c>
    </row>
    <row r="83" spans="1:9" x14ac:dyDescent="0.25">
      <c r="A83" s="1">
        <v>44788</v>
      </c>
      <c r="B83" t="str">
        <f t="shared" si="2"/>
        <v>sie</v>
      </c>
      <c r="C83" t="s">
        <v>16</v>
      </c>
      <c r="D83" t="s">
        <v>38</v>
      </c>
      <c r="E83" t="s">
        <v>37</v>
      </c>
      <c r="F83" t="s">
        <v>37</v>
      </c>
      <c r="G83">
        <v>500</v>
      </c>
      <c r="H83">
        <v>0</v>
      </c>
      <c r="I83" s="2">
        <v>2518</v>
      </c>
    </row>
    <row r="84" spans="1:9" x14ac:dyDescent="0.25">
      <c r="A84" s="1">
        <v>44789</v>
      </c>
      <c r="B84" t="str">
        <f t="shared" si="2"/>
        <v>sie</v>
      </c>
      <c r="C84" t="s">
        <v>8</v>
      </c>
      <c r="D84" t="s">
        <v>7</v>
      </c>
      <c r="E84" t="s">
        <v>10</v>
      </c>
      <c r="F84" t="s">
        <v>9</v>
      </c>
      <c r="G84">
        <v>2518</v>
      </c>
      <c r="H84">
        <v>0</v>
      </c>
      <c r="I84" s="2">
        <v>3700</v>
      </c>
    </row>
    <row r="85" spans="1:9" x14ac:dyDescent="0.25">
      <c r="A85" s="1">
        <v>44801</v>
      </c>
      <c r="B85" t="str">
        <f t="shared" si="2"/>
        <v>sie</v>
      </c>
      <c r="C85" t="s">
        <v>16</v>
      </c>
      <c r="D85" t="s">
        <v>15</v>
      </c>
      <c r="E85" t="s">
        <v>20</v>
      </c>
      <c r="F85" t="s">
        <v>20</v>
      </c>
      <c r="G85">
        <v>0</v>
      </c>
      <c r="H85">
        <v>3700</v>
      </c>
      <c r="I85" s="2">
        <v>59</v>
      </c>
    </row>
    <row r="86" spans="1:9" x14ac:dyDescent="0.25">
      <c r="A86" s="1">
        <v>44805</v>
      </c>
      <c r="B86" t="str">
        <f t="shared" si="2"/>
        <v>wrz</v>
      </c>
      <c r="C86" t="s">
        <v>16</v>
      </c>
      <c r="D86" t="s">
        <v>25</v>
      </c>
      <c r="E86" t="s">
        <v>36</v>
      </c>
      <c r="F86" t="s">
        <v>35</v>
      </c>
      <c r="G86">
        <v>59</v>
      </c>
      <c r="H86">
        <v>0</v>
      </c>
      <c r="I86" s="2">
        <v>1706</v>
      </c>
    </row>
    <row r="87" spans="1:9" x14ac:dyDescent="0.25">
      <c r="A87" s="1">
        <v>44806</v>
      </c>
      <c r="B87" t="str">
        <f t="shared" si="2"/>
        <v>wrz</v>
      </c>
      <c r="C87" t="s">
        <v>8</v>
      </c>
      <c r="D87" t="s">
        <v>7</v>
      </c>
      <c r="E87" t="s">
        <v>7</v>
      </c>
      <c r="F87" t="s">
        <v>7</v>
      </c>
      <c r="G87">
        <v>1706</v>
      </c>
      <c r="H87">
        <v>0</v>
      </c>
      <c r="I87" s="2">
        <v>20900</v>
      </c>
    </row>
    <row r="88" spans="1:9" x14ac:dyDescent="0.25">
      <c r="A88" s="1">
        <v>44808</v>
      </c>
      <c r="B88" t="str">
        <f t="shared" si="2"/>
        <v>wrz</v>
      </c>
      <c r="C88" t="s">
        <v>16</v>
      </c>
      <c r="D88" t="s">
        <v>15</v>
      </c>
      <c r="E88" t="s">
        <v>26</v>
      </c>
      <c r="F88" t="s">
        <v>26</v>
      </c>
      <c r="G88">
        <v>0</v>
      </c>
      <c r="H88">
        <v>20900</v>
      </c>
      <c r="I88" s="2">
        <v>1000</v>
      </c>
    </row>
    <row r="89" spans="1:9" x14ac:dyDescent="0.25">
      <c r="A89" s="1">
        <v>44816</v>
      </c>
      <c r="B89" t="str">
        <f t="shared" si="2"/>
        <v>wrz</v>
      </c>
      <c r="C89" t="s">
        <v>8</v>
      </c>
      <c r="D89" t="s">
        <v>7</v>
      </c>
      <c r="E89" t="s">
        <v>10</v>
      </c>
      <c r="F89" t="s">
        <v>9</v>
      </c>
      <c r="G89">
        <v>1000</v>
      </c>
      <c r="H89">
        <v>0</v>
      </c>
      <c r="I89" s="2">
        <v>3400</v>
      </c>
    </row>
    <row r="90" spans="1:9" x14ac:dyDescent="0.25">
      <c r="A90" s="1">
        <v>44820</v>
      </c>
      <c r="B90" t="str">
        <f t="shared" si="2"/>
        <v>wrz</v>
      </c>
      <c r="C90" t="s">
        <v>16</v>
      </c>
      <c r="D90" t="s">
        <v>38</v>
      </c>
      <c r="E90" t="s">
        <v>37</v>
      </c>
      <c r="F90" t="s">
        <v>37</v>
      </c>
      <c r="G90">
        <v>0</v>
      </c>
      <c r="H90">
        <v>3400</v>
      </c>
      <c r="I90" s="2">
        <v>1652</v>
      </c>
    </row>
    <row r="91" spans="1:9" x14ac:dyDescent="0.25">
      <c r="A91" s="1">
        <v>44825</v>
      </c>
      <c r="B91" t="str">
        <f t="shared" si="2"/>
        <v>wrz</v>
      </c>
      <c r="C91" t="s">
        <v>16</v>
      </c>
      <c r="D91" t="s">
        <v>27</v>
      </c>
      <c r="E91" t="s">
        <v>51</v>
      </c>
      <c r="F91" t="s">
        <v>39</v>
      </c>
      <c r="G91">
        <v>1652</v>
      </c>
      <c r="H91">
        <v>0</v>
      </c>
      <c r="I91" s="2">
        <v>500</v>
      </c>
    </row>
    <row r="92" spans="1:9" x14ac:dyDescent="0.25">
      <c r="A92" s="1">
        <v>44825</v>
      </c>
      <c r="B92" t="str">
        <f t="shared" si="2"/>
        <v>wrz</v>
      </c>
      <c r="C92" t="s">
        <v>16</v>
      </c>
      <c r="D92" t="s">
        <v>25</v>
      </c>
      <c r="E92" t="s">
        <v>24</v>
      </c>
      <c r="F92" t="s">
        <v>24</v>
      </c>
      <c r="G92">
        <v>500</v>
      </c>
      <c r="H92">
        <v>0</v>
      </c>
      <c r="I92" s="2">
        <v>500</v>
      </c>
    </row>
    <row r="93" spans="1:9" x14ac:dyDescent="0.25">
      <c r="A93" s="1">
        <v>44825</v>
      </c>
      <c r="B93" t="str">
        <f t="shared" si="2"/>
        <v>wrz</v>
      </c>
      <c r="C93" t="s">
        <v>16</v>
      </c>
      <c r="D93" t="s">
        <v>15</v>
      </c>
      <c r="E93" t="s">
        <v>20</v>
      </c>
      <c r="F93" t="s">
        <v>20</v>
      </c>
      <c r="G93">
        <v>500</v>
      </c>
      <c r="H93">
        <v>0</v>
      </c>
      <c r="I93" s="2">
        <v>98</v>
      </c>
    </row>
    <row r="94" spans="1:9" x14ac:dyDescent="0.25">
      <c r="A94" s="1">
        <v>44829</v>
      </c>
      <c r="B94" t="str">
        <f t="shared" si="2"/>
        <v>wrz</v>
      </c>
      <c r="C94" t="s">
        <v>16</v>
      </c>
      <c r="D94" t="s">
        <v>31</v>
      </c>
      <c r="E94" t="s">
        <v>32</v>
      </c>
      <c r="F94" t="s">
        <v>31</v>
      </c>
      <c r="G94">
        <v>98</v>
      </c>
      <c r="H94">
        <v>0</v>
      </c>
      <c r="I94" s="2">
        <v>120</v>
      </c>
    </row>
    <row r="95" spans="1:9" x14ac:dyDescent="0.25">
      <c r="A95" s="1">
        <v>44836</v>
      </c>
      <c r="B95" t="str">
        <f t="shared" si="2"/>
        <v>paź</v>
      </c>
      <c r="C95" t="s">
        <v>8</v>
      </c>
      <c r="D95" t="s">
        <v>7</v>
      </c>
      <c r="E95" t="s">
        <v>7</v>
      </c>
      <c r="F95" t="s">
        <v>7</v>
      </c>
      <c r="G95">
        <v>120</v>
      </c>
      <c r="H95">
        <v>0</v>
      </c>
      <c r="I95" s="2">
        <v>20900</v>
      </c>
    </row>
    <row r="96" spans="1:9" x14ac:dyDescent="0.25">
      <c r="A96" s="1">
        <v>44838</v>
      </c>
      <c r="B96" t="str">
        <f t="shared" si="2"/>
        <v>paź</v>
      </c>
      <c r="C96" t="s">
        <v>16</v>
      </c>
      <c r="D96" t="s">
        <v>25</v>
      </c>
      <c r="E96" t="s">
        <v>36</v>
      </c>
      <c r="F96" t="s">
        <v>35</v>
      </c>
      <c r="G96">
        <v>0</v>
      </c>
      <c r="H96">
        <v>20900</v>
      </c>
      <c r="I96" s="2">
        <v>1676</v>
      </c>
    </row>
    <row r="97" spans="1:9" x14ac:dyDescent="0.25">
      <c r="A97" s="1">
        <v>44840</v>
      </c>
      <c r="B97" t="str">
        <f t="shared" ref="B97:B124" si="3">TEXT(A97,"mmm")</f>
        <v>paź</v>
      </c>
      <c r="C97" t="s">
        <v>16</v>
      </c>
      <c r="D97" t="s">
        <v>38</v>
      </c>
      <c r="E97" t="s">
        <v>37</v>
      </c>
      <c r="F97" t="s">
        <v>37</v>
      </c>
      <c r="G97">
        <v>1676</v>
      </c>
      <c r="H97">
        <v>0</v>
      </c>
      <c r="I97" s="2">
        <v>250</v>
      </c>
    </row>
    <row r="98" spans="1:9" x14ac:dyDescent="0.25">
      <c r="A98" s="1">
        <v>44842</v>
      </c>
      <c r="B98" t="str">
        <f t="shared" si="3"/>
        <v>paź</v>
      </c>
      <c r="C98" t="s">
        <v>16</v>
      </c>
      <c r="D98" t="s">
        <v>15</v>
      </c>
      <c r="E98" t="s">
        <v>23</v>
      </c>
      <c r="F98" t="s">
        <v>22</v>
      </c>
      <c r="G98">
        <v>250</v>
      </c>
      <c r="H98">
        <v>0</v>
      </c>
      <c r="I98" s="2">
        <v>500</v>
      </c>
    </row>
    <row r="99" spans="1:9" x14ac:dyDescent="0.25">
      <c r="A99" s="1">
        <v>44842</v>
      </c>
      <c r="B99" t="str">
        <f t="shared" si="3"/>
        <v>paź</v>
      </c>
      <c r="C99" t="s">
        <v>16</v>
      </c>
      <c r="D99" t="s">
        <v>38</v>
      </c>
      <c r="E99" t="s">
        <v>37</v>
      </c>
      <c r="F99" t="s">
        <v>40</v>
      </c>
      <c r="G99">
        <v>500</v>
      </c>
      <c r="H99">
        <v>0</v>
      </c>
      <c r="I99" s="2">
        <v>1247</v>
      </c>
    </row>
    <row r="100" spans="1:9" x14ac:dyDescent="0.25">
      <c r="A100" s="1">
        <v>44848</v>
      </c>
      <c r="B100" t="str">
        <f t="shared" si="3"/>
        <v>paź</v>
      </c>
      <c r="C100" t="s">
        <v>16</v>
      </c>
      <c r="D100" t="s">
        <v>42</v>
      </c>
      <c r="E100" t="s">
        <v>41</v>
      </c>
      <c r="F100" t="s">
        <v>41</v>
      </c>
      <c r="G100">
        <v>1247</v>
      </c>
      <c r="H100">
        <v>0</v>
      </c>
      <c r="I100" s="2">
        <v>1950</v>
      </c>
    </row>
    <row r="101" spans="1:9" x14ac:dyDescent="0.25">
      <c r="A101" s="1">
        <v>44854</v>
      </c>
      <c r="B101" t="str">
        <f t="shared" si="3"/>
        <v>paź</v>
      </c>
      <c r="C101" t="s">
        <v>16</v>
      </c>
      <c r="D101" t="s">
        <v>38</v>
      </c>
      <c r="E101" t="s">
        <v>37</v>
      </c>
      <c r="F101" t="s">
        <v>37</v>
      </c>
      <c r="G101">
        <v>1950</v>
      </c>
      <c r="H101">
        <v>0</v>
      </c>
      <c r="I101" s="2">
        <v>1261</v>
      </c>
    </row>
    <row r="102" spans="1:9" x14ac:dyDescent="0.25">
      <c r="A102" s="1">
        <v>44854</v>
      </c>
      <c r="B102" t="str">
        <f t="shared" si="3"/>
        <v>paź</v>
      </c>
      <c r="C102" t="s">
        <v>16</v>
      </c>
      <c r="D102" t="s">
        <v>25</v>
      </c>
      <c r="E102" t="s">
        <v>24</v>
      </c>
      <c r="F102" t="s">
        <v>24</v>
      </c>
      <c r="G102">
        <v>1261</v>
      </c>
      <c r="H102">
        <v>0</v>
      </c>
      <c r="I102" s="2">
        <v>500</v>
      </c>
    </row>
    <row r="103" spans="1:9" x14ac:dyDescent="0.25">
      <c r="A103" s="1">
        <v>44854</v>
      </c>
      <c r="B103" t="str">
        <f t="shared" si="3"/>
        <v>paź</v>
      </c>
      <c r="C103" t="s">
        <v>16</v>
      </c>
      <c r="D103" t="s">
        <v>15</v>
      </c>
      <c r="E103" t="s">
        <v>23</v>
      </c>
      <c r="F103" t="s">
        <v>22</v>
      </c>
      <c r="G103">
        <v>500</v>
      </c>
      <c r="H103">
        <v>0</v>
      </c>
      <c r="I103" s="2">
        <v>1180</v>
      </c>
    </row>
    <row r="104" spans="1:9" x14ac:dyDescent="0.25">
      <c r="A104" s="1">
        <v>44863</v>
      </c>
      <c r="B104" t="str">
        <f t="shared" si="3"/>
        <v>paź</v>
      </c>
      <c r="C104" t="s">
        <v>16</v>
      </c>
      <c r="D104" t="s">
        <v>15</v>
      </c>
      <c r="E104" t="s">
        <v>20</v>
      </c>
      <c r="F104" t="s">
        <v>20</v>
      </c>
      <c r="G104">
        <v>1180</v>
      </c>
      <c r="H104">
        <v>0</v>
      </c>
      <c r="I104" s="2">
        <v>196</v>
      </c>
    </row>
    <row r="105" spans="1:9" x14ac:dyDescent="0.25">
      <c r="A105" s="1">
        <v>44865</v>
      </c>
      <c r="B105" t="str">
        <f t="shared" si="3"/>
        <v>paź</v>
      </c>
      <c r="C105" t="s">
        <v>8</v>
      </c>
      <c r="D105" t="s">
        <v>7</v>
      </c>
      <c r="E105" t="s">
        <v>10</v>
      </c>
      <c r="F105" t="s">
        <v>9</v>
      </c>
      <c r="G105">
        <v>196</v>
      </c>
      <c r="H105">
        <v>0</v>
      </c>
      <c r="I105" s="2">
        <v>8000</v>
      </c>
    </row>
    <row r="106" spans="1:9" x14ac:dyDescent="0.25">
      <c r="A106" s="1">
        <v>44866</v>
      </c>
      <c r="B106" t="str">
        <f t="shared" si="3"/>
        <v>lis</v>
      </c>
      <c r="C106" t="s">
        <v>8</v>
      </c>
      <c r="D106" t="s">
        <v>34</v>
      </c>
      <c r="E106" t="s">
        <v>33</v>
      </c>
      <c r="F106" t="s">
        <v>33</v>
      </c>
      <c r="G106">
        <v>0</v>
      </c>
      <c r="H106">
        <v>8000</v>
      </c>
      <c r="I106" s="2">
        <v>13500</v>
      </c>
    </row>
    <row r="107" spans="1:9" x14ac:dyDescent="0.25">
      <c r="A107" s="1">
        <v>44867</v>
      </c>
      <c r="B107" t="str">
        <f t="shared" si="3"/>
        <v>lis</v>
      </c>
      <c r="C107" t="s">
        <v>8</v>
      </c>
      <c r="D107" t="s">
        <v>7</v>
      </c>
      <c r="E107" t="s">
        <v>7</v>
      </c>
      <c r="F107" t="s">
        <v>7</v>
      </c>
      <c r="G107">
        <v>0</v>
      </c>
      <c r="H107">
        <v>13500</v>
      </c>
      <c r="I107" s="2">
        <v>20900</v>
      </c>
    </row>
    <row r="108" spans="1:9" x14ac:dyDescent="0.25">
      <c r="A108" s="1">
        <v>44874</v>
      </c>
      <c r="B108" t="str">
        <f t="shared" si="3"/>
        <v>lis</v>
      </c>
      <c r="C108" t="s">
        <v>16</v>
      </c>
      <c r="D108" t="s">
        <v>15</v>
      </c>
      <c r="E108" t="s">
        <v>23</v>
      </c>
      <c r="F108" t="s">
        <v>22</v>
      </c>
      <c r="G108">
        <v>0</v>
      </c>
      <c r="H108">
        <v>20900</v>
      </c>
      <c r="I108" s="2">
        <v>163</v>
      </c>
    </row>
    <row r="109" spans="1:9" x14ac:dyDescent="0.25">
      <c r="A109" s="1">
        <v>44889</v>
      </c>
      <c r="B109" t="str">
        <f t="shared" si="3"/>
        <v>lis</v>
      </c>
      <c r="C109" t="s">
        <v>16</v>
      </c>
      <c r="D109" t="s">
        <v>31</v>
      </c>
      <c r="E109" t="s">
        <v>32</v>
      </c>
      <c r="F109" t="s">
        <v>31</v>
      </c>
      <c r="G109">
        <v>163</v>
      </c>
      <c r="H109">
        <v>0</v>
      </c>
      <c r="I109" s="2">
        <v>130</v>
      </c>
    </row>
    <row r="110" spans="1:9" x14ac:dyDescent="0.25">
      <c r="A110" s="1">
        <v>44889</v>
      </c>
      <c r="B110" t="str">
        <f t="shared" si="3"/>
        <v>lis</v>
      </c>
      <c r="C110" t="s">
        <v>16</v>
      </c>
      <c r="D110" t="s">
        <v>38</v>
      </c>
      <c r="E110" t="s">
        <v>37</v>
      </c>
      <c r="F110" t="s">
        <v>37</v>
      </c>
      <c r="G110">
        <v>130</v>
      </c>
      <c r="H110">
        <v>0</v>
      </c>
      <c r="I110" s="2">
        <v>370</v>
      </c>
    </row>
    <row r="111" spans="1:9" x14ac:dyDescent="0.25">
      <c r="A111" s="1">
        <v>44890</v>
      </c>
      <c r="B111" t="str">
        <f t="shared" si="3"/>
        <v>lis</v>
      </c>
      <c r="C111" t="s">
        <v>16</v>
      </c>
      <c r="D111" t="s">
        <v>25</v>
      </c>
      <c r="E111" t="s">
        <v>24</v>
      </c>
      <c r="F111" t="s">
        <v>24</v>
      </c>
      <c r="G111">
        <v>370</v>
      </c>
      <c r="H111">
        <v>0</v>
      </c>
      <c r="I111" s="2">
        <v>500</v>
      </c>
    </row>
    <row r="112" spans="1:9" x14ac:dyDescent="0.25">
      <c r="A112" s="1">
        <v>44894</v>
      </c>
      <c r="B112" t="str">
        <f t="shared" si="3"/>
        <v>lis</v>
      </c>
      <c r="C112" t="s">
        <v>8</v>
      </c>
      <c r="D112" t="s">
        <v>7</v>
      </c>
      <c r="E112" t="s">
        <v>10</v>
      </c>
      <c r="F112" t="s">
        <v>9</v>
      </c>
      <c r="G112">
        <v>500</v>
      </c>
      <c r="H112">
        <v>0</v>
      </c>
      <c r="I112" s="2">
        <v>5000</v>
      </c>
    </row>
    <row r="113" spans="1:9" x14ac:dyDescent="0.25">
      <c r="A113" s="1">
        <v>44894</v>
      </c>
      <c r="B113" t="str">
        <f t="shared" si="3"/>
        <v>lis</v>
      </c>
      <c r="C113" t="s">
        <v>16</v>
      </c>
      <c r="D113" t="s">
        <v>15</v>
      </c>
      <c r="E113" t="s">
        <v>20</v>
      </c>
      <c r="F113" t="s">
        <v>20</v>
      </c>
      <c r="G113">
        <v>0</v>
      </c>
      <c r="H113">
        <v>5000</v>
      </c>
      <c r="I113" s="2">
        <v>93</v>
      </c>
    </row>
    <row r="114" spans="1:9" x14ac:dyDescent="0.25">
      <c r="A114" s="1">
        <v>44897</v>
      </c>
      <c r="B114" t="str">
        <f t="shared" si="3"/>
        <v>gru</v>
      </c>
      <c r="C114" t="s">
        <v>8</v>
      </c>
      <c r="D114" t="s">
        <v>7</v>
      </c>
      <c r="E114" t="s">
        <v>7</v>
      </c>
      <c r="F114" t="s">
        <v>7</v>
      </c>
      <c r="G114">
        <v>93</v>
      </c>
      <c r="H114">
        <v>0</v>
      </c>
      <c r="I114" s="2">
        <v>20900</v>
      </c>
    </row>
    <row r="115" spans="1:9" x14ac:dyDescent="0.25">
      <c r="A115" s="1">
        <v>44899</v>
      </c>
      <c r="B115" t="str">
        <f t="shared" si="3"/>
        <v>gru</v>
      </c>
      <c r="C115" t="s">
        <v>16</v>
      </c>
      <c r="D115" t="s">
        <v>31</v>
      </c>
      <c r="E115" t="s">
        <v>32</v>
      </c>
      <c r="F115" t="s">
        <v>31</v>
      </c>
      <c r="G115">
        <v>0</v>
      </c>
      <c r="H115">
        <v>20900</v>
      </c>
      <c r="I115" s="2">
        <v>3500</v>
      </c>
    </row>
    <row r="116" spans="1:9" x14ac:dyDescent="0.25">
      <c r="A116" s="1">
        <v>44899</v>
      </c>
      <c r="B116" t="str">
        <f t="shared" si="3"/>
        <v>gru</v>
      </c>
      <c r="C116" t="s">
        <v>16</v>
      </c>
      <c r="D116" t="s">
        <v>31</v>
      </c>
      <c r="E116" t="s">
        <v>32</v>
      </c>
      <c r="F116" t="s">
        <v>31</v>
      </c>
      <c r="G116">
        <v>3500</v>
      </c>
      <c r="H116">
        <v>0</v>
      </c>
      <c r="I116" s="2">
        <v>43</v>
      </c>
    </row>
    <row r="117" spans="1:9" x14ac:dyDescent="0.25">
      <c r="A117" s="1">
        <v>44658</v>
      </c>
      <c r="B117" t="str">
        <f t="shared" si="3"/>
        <v>kwi</v>
      </c>
      <c r="C117" t="s">
        <v>16</v>
      </c>
      <c r="D117" t="s">
        <v>15</v>
      </c>
      <c r="E117" t="s">
        <v>29</v>
      </c>
      <c r="F117" t="s">
        <v>28</v>
      </c>
      <c r="G117">
        <v>43</v>
      </c>
      <c r="H117">
        <v>0</v>
      </c>
      <c r="I117" s="2">
        <v>211</v>
      </c>
    </row>
    <row r="118" spans="1:9" x14ac:dyDescent="0.25">
      <c r="A118" s="1">
        <v>44921</v>
      </c>
      <c r="B118" t="str">
        <f t="shared" si="3"/>
        <v>gru</v>
      </c>
      <c r="C118" t="s">
        <v>16</v>
      </c>
      <c r="D118" t="s">
        <v>42</v>
      </c>
      <c r="E118" t="s">
        <v>41</v>
      </c>
      <c r="F118" t="s">
        <v>41</v>
      </c>
      <c r="G118">
        <v>211</v>
      </c>
      <c r="H118">
        <v>0</v>
      </c>
      <c r="I118" s="2">
        <v>10000</v>
      </c>
    </row>
    <row r="119" spans="1:9" x14ac:dyDescent="0.25">
      <c r="A119" s="1">
        <v>44921</v>
      </c>
      <c r="B119" t="str">
        <f t="shared" si="3"/>
        <v>gru</v>
      </c>
      <c r="C119" t="s">
        <v>16</v>
      </c>
      <c r="D119" t="s">
        <v>42</v>
      </c>
      <c r="E119" t="s">
        <v>41</v>
      </c>
      <c r="F119" t="s">
        <v>41</v>
      </c>
      <c r="G119">
        <v>10000</v>
      </c>
      <c r="H119">
        <v>0</v>
      </c>
      <c r="I119" s="2">
        <v>860</v>
      </c>
    </row>
    <row r="120" spans="1:9" x14ac:dyDescent="0.25">
      <c r="A120" s="1">
        <v>44921</v>
      </c>
      <c r="B120" t="str">
        <f t="shared" si="3"/>
        <v>gru</v>
      </c>
      <c r="C120" t="s">
        <v>16</v>
      </c>
      <c r="D120" t="s">
        <v>15</v>
      </c>
      <c r="E120" t="s">
        <v>20</v>
      </c>
      <c r="F120" t="s">
        <v>20</v>
      </c>
      <c r="G120">
        <v>860</v>
      </c>
      <c r="H120">
        <v>0</v>
      </c>
      <c r="I120" s="2">
        <v>93</v>
      </c>
    </row>
    <row r="121" spans="1:9" x14ac:dyDescent="0.25">
      <c r="A121" s="1">
        <v>44921</v>
      </c>
      <c r="B121" t="str">
        <f t="shared" si="3"/>
        <v>gru</v>
      </c>
      <c r="C121" t="s">
        <v>16</v>
      </c>
      <c r="D121" t="s">
        <v>25</v>
      </c>
      <c r="E121" t="s">
        <v>24</v>
      </c>
      <c r="F121" t="s">
        <v>24</v>
      </c>
      <c r="G121">
        <v>93</v>
      </c>
      <c r="H121">
        <v>0</v>
      </c>
      <c r="I121" s="2">
        <v>500</v>
      </c>
    </row>
    <row r="122" spans="1:9" x14ac:dyDescent="0.25">
      <c r="A122" s="1">
        <v>44924</v>
      </c>
      <c r="B122" t="str">
        <f t="shared" si="3"/>
        <v>gru</v>
      </c>
      <c r="C122" t="s">
        <v>16</v>
      </c>
      <c r="D122" t="s">
        <v>42</v>
      </c>
      <c r="E122" t="s">
        <v>41</v>
      </c>
      <c r="F122" t="s">
        <v>41</v>
      </c>
      <c r="G122">
        <v>500</v>
      </c>
      <c r="H122">
        <v>0</v>
      </c>
      <c r="I122" s="2">
        <v>5500</v>
      </c>
    </row>
    <row r="123" spans="1:9" x14ac:dyDescent="0.25">
      <c r="A123" s="1">
        <v>44925</v>
      </c>
      <c r="B123" t="str">
        <f t="shared" si="3"/>
        <v>gru</v>
      </c>
      <c r="C123" t="s">
        <v>16</v>
      </c>
      <c r="D123" t="s">
        <v>15</v>
      </c>
      <c r="E123" t="s">
        <v>23</v>
      </c>
      <c r="F123" t="s">
        <v>22</v>
      </c>
      <c r="G123">
        <v>5500</v>
      </c>
      <c r="H123">
        <v>0</v>
      </c>
      <c r="I123" s="2">
        <v>124</v>
      </c>
    </row>
    <row r="124" spans="1:9" x14ac:dyDescent="0.25">
      <c r="A124" s="1">
        <v>44925</v>
      </c>
      <c r="B124" t="str">
        <f t="shared" si="3"/>
        <v>gru</v>
      </c>
      <c r="C124" t="s">
        <v>16</v>
      </c>
      <c r="D124" t="s">
        <v>15</v>
      </c>
      <c r="E124" t="s">
        <v>26</v>
      </c>
      <c r="F124" t="s">
        <v>26</v>
      </c>
      <c r="G124">
        <v>124</v>
      </c>
      <c r="H124">
        <v>0</v>
      </c>
      <c r="I124" s="2">
        <v>1000</v>
      </c>
    </row>
  </sheetData>
  <phoneticPr fontId="2" type="noConversion"/>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F5C3D-64F3-44DD-80FB-82EF9A9D5C96}">
  <dimension ref="A1:AH145"/>
  <sheetViews>
    <sheetView topLeftCell="T1" zoomScale="98" zoomScaleNormal="98" workbookViewId="0">
      <selection activeCell="AH2" sqref="AH2"/>
    </sheetView>
  </sheetViews>
  <sheetFormatPr defaultRowHeight="15" x14ac:dyDescent="0.25"/>
  <cols>
    <col min="1" max="1" width="13.140625" bestFit="1" customWidth="1"/>
    <col min="2" max="2" width="12.42578125" bestFit="1" customWidth="1"/>
    <col min="3" max="4" width="13.140625" bestFit="1" customWidth="1"/>
    <col min="5" max="6" width="14.85546875" bestFit="1" customWidth="1"/>
    <col min="9" max="9" width="12.140625" bestFit="1" customWidth="1"/>
    <col min="10" max="11" width="14.85546875" bestFit="1" customWidth="1"/>
    <col min="13" max="13" width="14.85546875" bestFit="1" customWidth="1"/>
    <col min="14" max="14" width="12.140625" bestFit="1" customWidth="1"/>
    <col min="16" max="17" width="14.85546875" bestFit="1" customWidth="1"/>
    <col min="19" max="19" width="13.7109375" bestFit="1" customWidth="1"/>
    <col min="20" max="20" width="14.85546875" bestFit="1" customWidth="1"/>
    <col min="22" max="22" width="12.7109375" bestFit="1" customWidth="1"/>
    <col min="23" max="23" width="9.5703125" bestFit="1" customWidth="1"/>
    <col min="24" max="24" width="13.140625" bestFit="1" customWidth="1"/>
    <col min="25" max="25" width="14.85546875" bestFit="1" customWidth="1"/>
    <col min="27" max="27" width="13.7109375" bestFit="1" customWidth="1"/>
    <col min="28" max="28" width="14.85546875" bestFit="1" customWidth="1"/>
    <col min="30" max="30" width="13.7109375" bestFit="1" customWidth="1"/>
    <col min="31" max="31" width="14.85546875" bestFit="1" customWidth="1"/>
    <col min="32" max="32" width="15.85546875" bestFit="1" customWidth="1"/>
    <col min="33" max="33" width="11.28515625" bestFit="1" customWidth="1"/>
    <col min="34" max="34" width="10.28515625" bestFit="1" customWidth="1"/>
  </cols>
  <sheetData>
    <row r="1" spans="1:34" x14ac:dyDescent="0.25">
      <c r="A1" s="3" t="s">
        <v>52</v>
      </c>
      <c r="B1" t="s">
        <v>67</v>
      </c>
      <c r="C1" t="s">
        <v>68</v>
      </c>
      <c r="E1" s="3" t="s">
        <v>52</v>
      </c>
      <c r="F1" t="s">
        <v>66</v>
      </c>
      <c r="H1" t="s">
        <v>46</v>
      </c>
      <c r="I1" s="5">
        <f>SUM(Table3[Amount])</f>
        <v>403700</v>
      </c>
      <c r="J1" s="3" t="s">
        <v>52</v>
      </c>
      <c r="K1" t="s">
        <v>66</v>
      </c>
      <c r="P1" s="3" t="s">
        <v>6</v>
      </c>
      <c r="Q1" t="s">
        <v>16</v>
      </c>
      <c r="S1" s="3" t="s">
        <v>6</v>
      </c>
      <c r="T1" t="s">
        <v>8</v>
      </c>
      <c r="AA1" s="3" t="s">
        <v>6</v>
      </c>
      <c r="AB1" t="s">
        <v>8</v>
      </c>
    </row>
    <row r="2" spans="1:34" x14ac:dyDescent="0.25">
      <c r="A2" s="4" t="s">
        <v>54</v>
      </c>
      <c r="B2" s="5">
        <v>8747</v>
      </c>
      <c r="C2" s="5">
        <v>52012</v>
      </c>
      <c r="E2" s="4" t="s">
        <v>27</v>
      </c>
      <c r="F2" s="5">
        <v>866</v>
      </c>
      <c r="J2" s="4" t="s">
        <v>27</v>
      </c>
      <c r="K2" s="5">
        <v>866</v>
      </c>
      <c r="M2" t="str">
        <f>J2</f>
        <v>charity</v>
      </c>
      <c r="N2" s="5">
        <f>K2</f>
        <v>866</v>
      </c>
      <c r="AD2" t="s">
        <v>82</v>
      </c>
      <c r="AE2" s="5" cm="1">
        <f t="array" ref="AE2">Table2[Goal]</f>
        <v>400000</v>
      </c>
      <c r="AH2" s="1">
        <f ca="1">TODAY()</f>
        <v>45504</v>
      </c>
    </row>
    <row r="3" spans="1:34" x14ac:dyDescent="0.25">
      <c r="A3" s="4" t="s">
        <v>55</v>
      </c>
      <c r="B3" s="5">
        <v>8693</v>
      </c>
      <c r="C3" s="5">
        <v>25900</v>
      </c>
      <c r="E3" s="4" t="s">
        <v>38</v>
      </c>
      <c r="F3" s="5">
        <v>9798</v>
      </c>
      <c r="J3" s="4" t="s">
        <v>38</v>
      </c>
      <c r="K3" s="5">
        <v>9798</v>
      </c>
      <c r="M3" t="str">
        <f t="shared" ref="M3:N10" si="0">J3</f>
        <v>fashion</v>
      </c>
      <c r="N3" s="5">
        <f t="shared" si="0"/>
        <v>9798</v>
      </c>
      <c r="P3" s="3" t="s">
        <v>52</v>
      </c>
      <c r="Q3" t="s">
        <v>66</v>
      </c>
      <c r="S3" s="3" t="s">
        <v>52</v>
      </c>
      <c r="T3" t="s">
        <v>66</v>
      </c>
      <c r="X3" s="3" t="s">
        <v>52</v>
      </c>
      <c r="Y3" t="s">
        <v>66</v>
      </c>
      <c r="AA3" s="3" t="s">
        <v>52</v>
      </c>
      <c r="AB3" t="s">
        <v>66</v>
      </c>
      <c r="AE3" s="6"/>
      <c r="AF3" s="17"/>
      <c r="AG3" s="19"/>
    </row>
    <row r="4" spans="1:34" x14ac:dyDescent="0.25">
      <c r="A4" s="4" t="s">
        <v>56</v>
      </c>
      <c r="B4" s="5">
        <v>5943</v>
      </c>
      <c r="C4" s="5">
        <v>38130</v>
      </c>
      <c r="E4" s="4" t="s">
        <v>15</v>
      </c>
      <c r="F4" s="5">
        <v>17641</v>
      </c>
      <c r="J4" s="4" t="s">
        <v>15</v>
      </c>
      <c r="K4" s="5">
        <v>17641</v>
      </c>
      <c r="M4" t="str">
        <f t="shared" si="0"/>
        <v>living expenses</v>
      </c>
      <c r="N4" s="5">
        <f>K4</f>
        <v>17641</v>
      </c>
      <c r="P4" s="4" t="s">
        <v>27</v>
      </c>
      <c r="Q4" s="5">
        <v>866</v>
      </c>
      <c r="S4" s="4" t="s">
        <v>7</v>
      </c>
      <c r="T4" s="5">
        <v>364342</v>
      </c>
      <c r="X4" s="4" t="s">
        <v>54</v>
      </c>
      <c r="Y4" s="5">
        <v>60759</v>
      </c>
      <c r="AA4" s="4" t="s">
        <v>54</v>
      </c>
      <c r="AB4" s="5">
        <v>52012</v>
      </c>
      <c r="AD4" t="s">
        <v>85</v>
      </c>
      <c r="AE4" t="s">
        <v>4</v>
      </c>
    </row>
    <row r="5" spans="1:34" x14ac:dyDescent="0.25">
      <c r="A5" s="4" t="s">
        <v>57</v>
      </c>
      <c r="B5" s="5">
        <v>6407</v>
      </c>
      <c r="C5" s="5">
        <v>45720</v>
      </c>
      <c r="E5" s="4" t="s">
        <v>42</v>
      </c>
      <c r="F5" s="5">
        <v>18310</v>
      </c>
      <c r="J5" s="4" t="s">
        <v>42</v>
      </c>
      <c r="K5" s="5">
        <v>18310</v>
      </c>
      <c r="M5" t="str">
        <f t="shared" si="0"/>
        <v>maintenance</v>
      </c>
      <c r="N5" s="5">
        <f t="shared" si="0"/>
        <v>18310</v>
      </c>
      <c r="P5" s="4" t="s">
        <v>38</v>
      </c>
      <c r="Q5" s="5">
        <v>9798</v>
      </c>
      <c r="S5" s="4" t="s">
        <v>34</v>
      </c>
      <c r="T5" s="5">
        <v>13500</v>
      </c>
      <c r="X5" s="4" t="s">
        <v>55</v>
      </c>
      <c r="Y5" s="5">
        <v>34593</v>
      </c>
      <c r="AA5" s="4" t="s">
        <v>55</v>
      </c>
      <c r="AB5" s="5">
        <v>25900</v>
      </c>
      <c r="AD5" t="s">
        <v>83</v>
      </c>
      <c r="AE5" s="5">
        <f>GETPIVOTDATA("Amount",$AA$3)</f>
        <v>377842</v>
      </c>
      <c r="AF5" s="17"/>
    </row>
    <row r="6" spans="1:34" x14ac:dyDescent="0.25">
      <c r="A6" s="4" t="s">
        <v>58</v>
      </c>
      <c r="B6" s="5">
        <v>2033</v>
      </c>
      <c r="C6" s="5">
        <v>50900</v>
      </c>
      <c r="E6" s="4" t="s">
        <v>31</v>
      </c>
      <c r="F6" s="5">
        <v>4292</v>
      </c>
      <c r="J6" s="4" t="s">
        <v>31</v>
      </c>
      <c r="K6" s="5">
        <v>4292</v>
      </c>
      <c r="M6" t="str">
        <f t="shared" si="0"/>
        <v>medical</v>
      </c>
      <c r="N6" s="5">
        <f t="shared" si="0"/>
        <v>4292</v>
      </c>
      <c r="P6" s="4" t="s">
        <v>15</v>
      </c>
      <c r="Q6" s="5">
        <v>17641</v>
      </c>
      <c r="S6" s="4" t="s">
        <v>53</v>
      </c>
      <c r="T6" s="5">
        <v>377842</v>
      </c>
      <c r="X6" s="4" t="s">
        <v>56</v>
      </c>
      <c r="Y6" s="5">
        <v>44073</v>
      </c>
      <c r="AA6" s="4" t="s">
        <v>56</v>
      </c>
      <c r="AB6" s="5">
        <v>38130</v>
      </c>
      <c r="AD6" t="s">
        <v>84</v>
      </c>
      <c r="AE6" s="5">
        <f>AE2-AE5</f>
        <v>22158</v>
      </c>
      <c r="AF6" s="19"/>
    </row>
    <row r="7" spans="1:34" x14ac:dyDescent="0.25">
      <c r="A7" s="4" t="s">
        <v>59</v>
      </c>
      <c r="B7" s="5">
        <v>1453</v>
      </c>
      <c r="C7" s="5">
        <v>20900</v>
      </c>
      <c r="E7" s="4" t="s">
        <v>19</v>
      </c>
      <c r="F7" s="5">
        <v>16220</v>
      </c>
      <c r="J7" s="4" t="s">
        <v>19</v>
      </c>
      <c r="K7" s="5">
        <v>16220</v>
      </c>
      <c r="M7" t="str">
        <f t="shared" si="0"/>
        <v>other expenses</v>
      </c>
      <c r="N7" s="5">
        <f t="shared" si="0"/>
        <v>16220</v>
      </c>
      <c r="P7" s="4" t="s">
        <v>42</v>
      </c>
      <c r="Q7" s="5">
        <v>18310</v>
      </c>
      <c r="X7" s="4" t="s">
        <v>57</v>
      </c>
      <c r="Y7" s="5">
        <v>34533</v>
      </c>
      <c r="AA7" s="4" t="s">
        <v>57</v>
      </c>
      <c r="AB7" s="5">
        <v>27900</v>
      </c>
    </row>
    <row r="8" spans="1:34" x14ac:dyDescent="0.25">
      <c r="A8" s="4" t="s">
        <v>60</v>
      </c>
      <c r="B8" s="5">
        <v>3615</v>
      </c>
      <c r="C8" s="5">
        <v>24000</v>
      </c>
      <c r="E8" s="4" t="s">
        <v>7</v>
      </c>
      <c r="F8" s="5">
        <v>364342</v>
      </c>
      <c r="J8" s="4" t="s">
        <v>7</v>
      </c>
      <c r="K8" s="5">
        <v>364342</v>
      </c>
      <c r="M8" t="str">
        <f t="shared" si="0"/>
        <v>salary</v>
      </c>
      <c r="N8" s="5">
        <f t="shared" si="0"/>
        <v>364342</v>
      </c>
      <c r="P8" s="4" t="s">
        <v>31</v>
      </c>
      <c r="Q8" s="5">
        <v>4292</v>
      </c>
      <c r="X8" s="4" t="s">
        <v>58</v>
      </c>
      <c r="Y8" s="5">
        <v>52931</v>
      </c>
      <c r="AA8" s="4" t="s">
        <v>58</v>
      </c>
      <c r="AB8" s="5">
        <v>50900</v>
      </c>
      <c r="AD8" s="3" t="s">
        <v>52</v>
      </c>
      <c r="AE8" t="s">
        <v>66</v>
      </c>
      <c r="AF8" t="s">
        <v>86</v>
      </c>
    </row>
    <row r="9" spans="1:34" x14ac:dyDescent="0.25">
      <c r="A9" s="4" t="s">
        <v>61</v>
      </c>
      <c r="B9" s="5">
        <v>5729</v>
      </c>
      <c r="C9" s="5">
        <v>24600</v>
      </c>
      <c r="E9" s="4" t="s">
        <v>34</v>
      </c>
      <c r="F9" s="5">
        <v>13500</v>
      </c>
      <c r="J9" s="4" t="s">
        <v>34</v>
      </c>
      <c r="K9" s="5">
        <v>13500</v>
      </c>
      <c r="M9" t="str">
        <f t="shared" si="0"/>
        <v>savings</v>
      </c>
      <c r="N9" s="5">
        <f t="shared" si="0"/>
        <v>13500</v>
      </c>
      <c r="P9" s="4" t="s">
        <v>19</v>
      </c>
      <c r="Q9" s="5">
        <v>16220</v>
      </c>
      <c r="X9" s="4" t="s">
        <v>59</v>
      </c>
      <c r="Y9" s="5">
        <v>22377</v>
      </c>
      <c r="AA9" s="4" t="s">
        <v>59</v>
      </c>
      <c r="AB9" s="5">
        <v>20900</v>
      </c>
      <c r="AD9" s="4" t="s">
        <v>83</v>
      </c>
      <c r="AE9">
        <v>377842</v>
      </c>
      <c r="AF9" s="19">
        <v>0.94460500000000003</v>
      </c>
    </row>
    <row r="10" spans="1:34" x14ac:dyDescent="0.25">
      <c r="A10" s="4" t="s">
        <v>62</v>
      </c>
      <c r="B10" s="5">
        <v>5515</v>
      </c>
      <c r="C10" s="5">
        <v>24300</v>
      </c>
      <c r="E10" s="4" t="s">
        <v>25</v>
      </c>
      <c r="F10" s="5">
        <v>12932</v>
      </c>
      <c r="J10" s="4" t="s">
        <v>25</v>
      </c>
      <c r="K10" s="5">
        <v>12932</v>
      </c>
      <c r="M10" t="str">
        <f t="shared" si="0"/>
        <v>transport</v>
      </c>
      <c r="N10" s="5">
        <f t="shared" si="0"/>
        <v>12932</v>
      </c>
      <c r="P10" s="4" t="s">
        <v>25</v>
      </c>
      <c r="Q10" s="5">
        <v>12932</v>
      </c>
      <c r="X10" s="4" t="s">
        <v>60</v>
      </c>
      <c r="Y10" s="5">
        <v>28035</v>
      </c>
      <c r="AA10" s="4" t="s">
        <v>60</v>
      </c>
      <c r="AB10" s="5">
        <v>24000</v>
      </c>
      <c r="AD10" s="4" t="s">
        <v>84</v>
      </c>
      <c r="AE10">
        <v>22158</v>
      </c>
      <c r="AF10" s="19">
        <v>5.5395E-2</v>
      </c>
    </row>
    <row r="11" spans="1:34" x14ac:dyDescent="0.25">
      <c r="A11" s="4" t="s">
        <v>63</v>
      </c>
      <c r="B11" s="5">
        <v>8880</v>
      </c>
      <c r="C11" s="5">
        <v>20900</v>
      </c>
      <c r="E11" s="4" t="s">
        <v>53</v>
      </c>
      <c r="F11" s="5">
        <v>457901</v>
      </c>
      <c r="J11" s="4" t="s">
        <v>53</v>
      </c>
      <c r="K11" s="5">
        <v>457901</v>
      </c>
      <c r="P11" s="4" t="s">
        <v>53</v>
      </c>
      <c r="Q11" s="5">
        <v>80059</v>
      </c>
      <c r="X11" s="4" t="s">
        <v>61</v>
      </c>
      <c r="Y11" s="5">
        <v>29888</v>
      </c>
      <c r="AA11" s="4" t="s">
        <v>61</v>
      </c>
      <c r="AB11" s="5">
        <v>24600</v>
      </c>
      <c r="AD11" s="4" t="s">
        <v>53</v>
      </c>
      <c r="AE11">
        <v>400000</v>
      </c>
      <c r="AF11" s="18">
        <v>1</v>
      </c>
    </row>
    <row r="12" spans="1:34" x14ac:dyDescent="0.25">
      <c r="A12" s="4" t="s">
        <v>64</v>
      </c>
      <c r="B12" s="5">
        <v>1163</v>
      </c>
      <c r="C12" s="5">
        <v>47400</v>
      </c>
      <c r="X12" s="4" t="s">
        <v>62</v>
      </c>
      <c r="Y12" s="5">
        <v>29876</v>
      </c>
      <c r="AA12" s="4" t="s">
        <v>62</v>
      </c>
      <c r="AB12" s="5">
        <v>24300</v>
      </c>
    </row>
    <row r="13" spans="1:34" x14ac:dyDescent="0.25">
      <c r="A13" s="4" t="s">
        <v>65</v>
      </c>
      <c r="B13" s="5">
        <v>20881</v>
      </c>
      <c r="C13" s="5">
        <v>20900</v>
      </c>
      <c r="X13" s="4" t="s">
        <v>63</v>
      </c>
      <c r="Y13" s="5">
        <v>37660</v>
      </c>
      <c r="AA13" s="4" t="s">
        <v>63</v>
      </c>
      <c r="AB13" s="5">
        <v>28900</v>
      </c>
    </row>
    <row r="14" spans="1:34" x14ac:dyDescent="0.25">
      <c r="A14" s="4" t="s">
        <v>53</v>
      </c>
      <c r="B14" s="5">
        <v>79059</v>
      </c>
      <c r="C14" s="5">
        <v>395662</v>
      </c>
      <c r="P14" s="10" t="s">
        <v>49</v>
      </c>
      <c r="S14" s="11" t="s">
        <v>45</v>
      </c>
      <c r="V14" s="11" t="s">
        <v>75</v>
      </c>
      <c r="W14" s="5">
        <f>T17-Q22</f>
        <v>297783</v>
      </c>
      <c r="X14" s="4" t="s">
        <v>64</v>
      </c>
      <c r="Y14" s="5">
        <v>40656</v>
      </c>
      <c r="AA14" s="4" t="s">
        <v>64</v>
      </c>
      <c r="AB14" s="5">
        <v>39400</v>
      </c>
    </row>
    <row r="15" spans="1:34" x14ac:dyDescent="0.25">
      <c r="P15" s="12" t="s">
        <v>27</v>
      </c>
      <c r="Q15" s="5">
        <f>VLOOKUP(P15,$P$4:$Q$10,2,0)</f>
        <v>866</v>
      </c>
      <c r="S15" s="12" t="s">
        <v>79</v>
      </c>
      <c r="T15" s="5">
        <f>VLOOKUP(S15,$S$4:$T$5,2,0)</f>
        <v>364342</v>
      </c>
      <c r="X15" s="4" t="s">
        <v>65</v>
      </c>
      <c r="Y15" s="5">
        <v>42520</v>
      </c>
      <c r="AA15" s="4" t="s">
        <v>65</v>
      </c>
      <c r="AB15" s="5">
        <v>20900</v>
      </c>
    </row>
    <row r="16" spans="1:34" x14ac:dyDescent="0.25">
      <c r="B16" t="s">
        <v>49</v>
      </c>
      <c r="C16" t="s">
        <v>45</v>
      </c>
      <c r="P16" s="12" t="s">
        <v>38</v>
      </c>
      <c r="Q16" s="5">
        <f t="shared" ref="Q16:Q21" si="1">VLOOKUP(P16,$P$4:$Q$10,2,0)</f>
        <v>9798</v>
      </c>
      <c r="S16" s="13" t="s">
        <v>80</v>
      </c>
      <c r="T16" s="14">
        <f>VLOOKUP(S16,$S$4:$T$5,2,0)</f>
        <v>13500</v>
      </c>
      <c r="X16" s="4" t="s">
        <v>53</v>
      </c>
      <c r="Y16" s="5">
        <v>457901</v>
      </c>
      <c r="AA16" s="4" t="s">
        <v>53</v>
      </c>
      <c r="AB16" s="5">
        <v>377842</v>
      </c>
    </row>
    <row r="17" spans="1:33" x14ac:dyDescent="0.25">
      <c r="B17" s="5">
        <f>B14</f>
        <v>79059</v>
      </c>
      <c r="C17" s="5">
        <f>C14</f>
        <v>395662</v>
      </c>
      <c r="P17" s="12" t="s">
        <v>15</v>
      </c>
      <c r="Q17" s="5">
        <f t="shared" si="1"/>
        <v>17641</v>
      </c>
      <c r="S17" s="11" t="s">
        <v>69</v>
      </c>
      <c r="T17" s="5">
        <f>SUM(T15:T16)</f>
        <v>377842</v>
      </c>
    </row>
    <row r="18" spans="1:33" x14ac:dyDescent="0.25">
      <c r="P18" s="12" t="s">
        <v>42</v>
      </c>
      <c r="Q18" s="5">
        <f t="shared" si="1"/>
        <v>18310</v>
      </c>
    </row>
    <row r="19" spans="1:33" x14ac:dyDescent="0.25">
      <c r="P19" s="12" t="s">
        <v>31</v>
      </c>
      <c r="Q19" s="5">
        <f t="shared" si="1"/>
        <v>4292</v>
      </c>
    </row>
    <row r="20" spans="1:33" x14ac:dyDescent="0.25">
      <c r="P20" s="12" t="s">
        <v>19</v>
      </c>
      <c r="Q20" s="5">
        <f t="shared" si="1"/>
        <v>16220</v>
      </c>
    </row>
    <row r="21" spans="1:33" x14ac:dyDescent="0.25">
      <c r="A21" t="s">
        <v>0</v>
      </c>
      <c r="B21" t="s">
        <v>43</v>
      </c>
      <c r="C21" t="s">
        <v>6</v>
      </c>
      <c r="D21" t="s">
        <v>5</v>
      </c>
      <c r="E21" t="s">
        <v>50</v>
      </c>
      <c r="F21" t="s">
        <v>4</v>
      </c>
      <c r="P21" s="13" t="s">
        <v>25</v>
      </c>
      <c r="Q21" s="14">
        <f t="shared" si="1"/>
        <v>12932</v>
      </c>
    </row>
    <row r="22" spans="1:33" x14ac:dyDescent="0.25">
      <c r="A22" s="1">
        <v>44563</v>
      </c>
      <c r="B22" t="str">
        <f t="shared" ref="B22:B53" si="2">TEXT(A22,"mmm")</f>
        <v>sty</v>
      </c>
      <c r="C22" t="s">
        <v>8</v>
      </c>
      <c r="D22" t="s">
        <v>7</v>
      </c>
      <c r="E22" t="s">
        <v>7</v>
      </c>
      <c r="F22" s="6">
        <v>20900</v>
      </c>
      <c r="P22" s="11" t="s">
        <v>69</v>
      </c>
      <c r="Q22" s="5">
        <f>SUM(Q15:Q21)</f>
        <v>80059</v>
      </c>
    </row>
    <row r="23" spans="1:33" x14ac:dyDescent="0.25">
      <c r="A23" s="1">
        <v>44575</v>
      </c>
      <c r="B23" t="str">
        <f t="shared" si="2"/>
        <v>sty</v>
      </c>
      <c r="C23" t="s">
        <v>8</v>
      </c>
      <c r="D23" t="s">
        <v>7</v>
      </c>
      <c r="E23" t="s">
        <v>10</v>
      </c>
      <c r="F23" s="6">
        <v>3112</v>
      </c>
      <c r="AG23" s="17"/>
    </row>
    <row r="24" spans="1:33" x14ac:dyDescent="0.25">
      <c r="A24" s="1">
        <v>44576</v>
      </c>
      <c r="B24" t="str">
        <f t="shared" si="2"/>
        <v>sty</v>
      </c>
      <c r="C24" t="s">
        <v>8</v>
      </c>
      <c r="D24" t="s">
        <v>7</v>
      </c>
      <c r="E24" t="s">
        <v>12</v>
      </c>
      <c r="F24" s="6">
        <v>18000</v>
      </c>
      <c r="P24" s="16" t="s">
        <v>78</v>
      </c>
      <c r="AG24" s="17"/>
    </row>
    <row r="25" spans="1:33" x14ac:dyDescent="0.25">
      <c r="A25" s="1">
        <v>44577</v>
      </c>
      <c r="B25" t="str">
        <f t="shared" si="2"/>
        <v>sty</v>
      </c>
      <c r="C25" t="s">
        <v>16</v>
      </c>
      <c r="D25" t="s">
        <v>15</v>
      </c>
      <c r="E25" t="s">
        <v>14</v>
      </c>
      <c r="F25" s="6">
        <v>-4736</v>
      </c>
      <c r="P25" s="12" t="str">
        <f>PROPER(_xlfn.XLOOKUP(Q25,$Q$4:$Q$10,$P$4:$P$10))</f>
        <v>Maintenance</v>
      </c>
      <c r="Q25" s="15">
        <f>LARGE($Q$4:$Q$10,ROWS(P$4:P4))</f>
        <v>18310</v>
      </c>
      <c r="AG25" s="17"/>
    </row>
    <row r="26" spans="1:33" x14ac:dyDescent="0.25">
      <c r="A26" s="1">
        <v>44584</v>
      </c>
      <c r="B26" t="str">
        <f t="shared" si="2"/>
        <v>sty</v>
      </c>
      <c r="C26" t="s">
        <v>16</v>
      </c>
      <c r="D26" t="s">
        <v>19</v>
      </c>
      <c r="E26" t="s">
        <v>18</v>
      </c>
      <c r="F26" s="6">
        <v>-250</v>
      </c>
      <c r="P26" s="12" t="str">
        <f t="shared" ref="P26:P27" si="3">PROPER(_xlfn.XLOOKUP(Q26,$Q$4:$Q$10,$P$4:$P$10))</f>
        <v>Living Expenses</v>
      </c>
      <c r="Q26" s="15">
        <f>LARGE($Q$4:$Q$10,ROWS(P$4:P5))</f>
        <v>17641</v>
      </c>
      <c r="AG26" s="17"/>
    </row>
    <row r="27" spans="1:33" x14ac:dyDescent="0.25">
      <c r="A27" s="1">
        <v>44586</v>
      </c>
      <c r="B27" t="str">
        <f t="shared" si="2"/>
        <v>sty</v>
      </c>
      <c r="C27" t="s">
        <v>16</v>
      </c>
      <c r="D27" t="s">
        <v>15</v>
      </c>
      <c r="E27" t="s">
        <v>14</v>
      </c>
      <c r="F27" s="6">
        <v>-797</v>
      </c>
      <c r="P27" s="12" t="str">
        <f t="shared" si="3"/>
        <v>Other Expenses</v>
      </c>
      <c r="Q27" s="15">
        <f>LARGE($Q$4:$Q$10,ROWS(P$4:P6))</f>
        <v>16220</v>
      </c>
      <c r="AG27" s="17"/>
    </row>
    <row r="28" spans="1:33" x14ac:dyDescent="0.25">
      <c r="A28" s="1">
        <v>44586</v>
      </c>
      <c r="B28" t="str">
        <f t="shared" si="2"/>
        <v>sty</v>
      </c>
      <c r="C28" t="s">
        <v>16</v>
      </c>
      <c r="D28" t="s">
        <v>15</v>
      </c>
      <c r="E28" t="s">
        <v>20</v>
      </c>
      <c r="F28" s="6">
        <v>-98</v>
      </c>
      <c r="AG28" s="17"/>
    </row>
    <row r="29" spans="1:33" x14ac:dyDescent="0.25">
      <c r="A29" s="1">
        <v>44588</v>
      </c>
      <c r="B29" t="str">
        <f t="shared" si="2"/>
        <v>sty</v>
      </c>
      <c r="C29" t="s">
        <v>8</v>
      </c>
      <c r="D29" t="s">
        <v>7</v>
      </c>
      <c r="E29" t="s">
        <v>7</v>
      </c>
      <c r="F29" s="6">
        <v>3000</v>
      </c>
      <c r="AG29" s="17"/>
    </row>
    <row r="30" spans="1:33" x14ac:dyDescent="0.25">
      <c r="A30" s="1">
        <v>44590</v>
      </c>
      <c r="B30" t="str">
        <f t="shared" si="2"/>
        <v>sty</v>
      </c>
      <c r="C30" t="s">
        <v>8</v>
      </c>
      <c r="D30" t="s">
        <v>7</v>
      </c>
      <c r="E30" t="s">
        <v>10</v>
      </c>
      <c r="F30" s="6">
        <v>7000</v>
      </c>
      <c r="AG30" s="17"/>
    </row>
    <row r="31" spans="1:33" x14ac:dyDescent="0.25">
      <c r="A31" s="1">
        <v>44590</v>
      </c>
      <c r="B31" t="str">
        <f t="shared" si="2"/>
        <v>sty</v>
      </c>
      <c r="C31" t="s">
        <v>16</v>
      </c>
      <c r="D31" t="s">
        <v>15</v>
      </c>
      <c r="E31" t="s">
        <v>23</v>
      </c>
      <c r="F31" s="6">
        <v>-1000</v>
      </c>
      <c r="AG31" s="17"/>
    </row>
    <row r="32" spans="1:33" x14ac:dyDescent="0.25">
      <c r="A32" s="1">
        <v>44591</v>
      </c>
      <c r="B32" t="str">
        <f t="shared" si="2"/>
        <v>sty</v>
      </c>
      <c r="C32" t="s">
        <v>16</v>
      </c>
      <c r="D32" t="s">
        <v>25</v>
      </c>
      <c r="E32" t="s">
        <v>24</v>
      </c>
      <c r="F32" s="6">
        <v>-500</v>
      </c>
      <c r="AG32" s="17"/>
    </row>
    <row r="33" spans="1:33" x14ac:dyDescent="0.25">
      <c r="A33" s="1">
        <v>44592</v>
      </c>
      <c r="B33" t="str">
        <f t="shared" si="2"/>
        <v>sty</v>
      </c>
      <c r="C33" t="s">
        <v>16</v>
      </c>
      <c r="D33" t="s">
        <v>15</v>
      </c>
      <c r="E33" t="s">
        <v>26</v>
      </c>
      <c r="F33" s="6">
        <v>-1000</v>
      </c>
      <c r="AG33" s="17"/>
    </row>
    <row r="34" spans="1:33" x14ac:dyDescent="0.25">
      <c r="A34" s="1">
        <v>44592</v>
      </c>
      <c r="B34" t="str">
        <f t="shared" si="2"/>
        <v>sty</v>
      </c>
      <c r="C34" t="s">
        <v>16</v>
      </c>
      <c r="D34" t="s">
        <v>27</v>
      </c>
      <c r="E34" t="s">
        <v>51</v>
      </c>
      <c r="F34" s="6">
        <v>-366</v>
      </c>
      <c r="AG34" s="17"/>
    </row>
    <row r="35" spans="1:33" x14ac:dyDescent="0.25">
      <c r="A35" s="1">
        <v>44594</v>
      </c>
      <c r="B35" t="str">
        <f t="shared" si="2"/>
        <v>lut</v>
      </c>
      <c r="C35" t="s">
        <v>8</v>
      </c>
      <c r="D35" t="s">
        <v>7</v>
      </c>
      <c r="E35" t="s">
        <v>7</v>
      </c>
      <c r="F35" s="6">
        <v>20900</v>
      </c>
    </row>
    <row r="36" spans="1:33" x14ac:dyDescent="0.25">
      <c r="A36" s="1">
        <v>44595</v>
      </c>
      <c r="B36" t="str">
        <f t="shared" si="2"/>
        <v>lut</v>
      </c>
      <c r="C36" t="s">
        <v>16</v>
      </c>
      <c r="D36" t="s">
        <v>15</v>
      </c>
      <c r="E36" t="s">
        <v>29</v>
      </c>
      <c r="F36" s="6">
        <v>-151</v>
      </c>
    </row>
    <row r="37" spans="1:33" x14ac:dyDescent="0.25">
      <c r="A37" s="1">
        <v>44599</v>
      </c>
      <c r="B37" t="str">
        <f t="shared" si="2"/>
        <v>lut</v>
      </c>
      <c r="C37" t="s">
        <v>16</v>
      </c>
      <c r="D37" t="s">
        <v>15</v>
      </c>
      <c r="E37" t="s">
        <v>20</v>
      </c>
      <c r="F37" s="6">
        <v>-93</v>
      </c>
    </row>
    <row r="38" spans="1:33" x14ac:dyDescent="0.25">
      <c r="A38" s="1">
        <v>44601</v>
      </c>
      <c r="B38" t="str">
        <f t="shared" si="2"/>
        <v>lut</v>
      </c>
      <c r="C38" t="s">
        <v>16</v>
      </c>
      <c r="D38" t="s">
        <v>19</v>
      </c>
      <c r="E38" t="s">
        <v>18</v>
      </c>
      <c r="F38" s="6">
        <v>-500</v>
      </c>
    </row>
    <row r="39" spans="1:33" x14ac:dyDescent="0.25">
      <c r="A39" s="1">
        <v>44602</v>
      </c>
      <c r="B39" t="str">
        <f t="shared" si="2"/>
        <v>lut</v>
      </c>
      <c r="C39" t="s">
        <v>16</v>
      </c>
      <c r="D39" t="s">
        <v>19</v>
      </c>
      <c r="E39" t="s">
        <v>18</v>
      </c>
      <c r="F39" s="6">
        <v>-500</v>
      </c>
    </row>
    <row r="40" spans="1:33" x14ac:dyDescent="0.25">
      <c r="A40" s="1">
        <v>44603</v>
      </c>
      <c r="B40" t="str">
        <f t="shared" si="2"/>
        <v>lut</v>
      </c>
      <c r="C40" t="s">
        <v>16</v>
      </c>
      <c r="D40" t="s">
        <v>15</v>
      </c>
      <c r="E40" t="s">
        <v>23</v>
      </c>
      <c r="F40" s="6">
        <v>-1000</v>
      </c>
    </row>
    <row r="41" spans="1:33" x14ac:dyDescent="0.25">
      <c r="A41" s="1">
        <v>44604</v>
      </c>
      <c r="B41" t="str">
        <f t="shared" si="2"/>
        <v>lut</v>
      </c>
      <c r="C41" t="s">
        <v>16</v>
      </c>
      <c r="D41" t="s">
        <v>15</v>
      </c>
      <c r="E41" t="s">
        <v>23</v>
      </c>
      <c r="F41" s="6">
        <v>-193</v>
      </c>
    </row>
    <row r="42" spans="1:33" x14ac:dyDescent="0.25">
      <c r="A42" s="1">
        <v>44605</v>
      </c>
      <c r="B42" t="str">
        <f t="shared" si="2"/>
        <v>lut</v>
      </c>
      <c r="C42" t="s">
        <v>16</v>
      </c>
      <c r="D42" t="s">
        <v>25</v>
      </c>
      <c r="E42" t="s">
        <v>24</v>
      </c>
      <c r="F42" s="6">
        <v>-500</v>
      </c>
    </row>
    <row r="43" spans="1:33" x14ac:dyDescent="0.25">
      <c r="A43" s="1">
        <v>44608</v>
      </c>
      <c r="B43" t="str">
        <f t="shared" si="2"/>
        <v>lut</v>
      </c>
      <c r="C43" t="s">
        <v>16</v>
      </c>
      <c r="D43" t="s">
        <v>15</v>
      </c>
      <c r="E43" t="s">
        <v>18</v>
      </c>
      <c r="F43" s="6">
        <v>-19</v>
      </c>
    </row>
    <row r="44" spans="1:33" x14ac:dyDescent="0.25">
      <c r="A44" s="1">
        <v>44610</v>
      </c>
      <c r="B44" t="str">
        <f t="shared" si="2"/>
        <v>lut</v>
      </c>
      <c r="C44" t="s">
        <v>8</v>
      </c>
      <c r="D44" t="s">
        <v>7</v>
      </c>
      <c r="E44" t="s">
        <v>10</v>
      </c>
      <c r="F44" s="6">
        <v>3000</v>
      </c>
    </row>
    <row r="45" spans="1:33" x14ac:dyDescent="0.25">
      <c r="A45" s="1">
        <v>44611</v>
      </c>
      <c r="B45" t="str">
        <f t="shared" si="2"/>
        <v>lut</v>
      </c>
      <c r="C45" t="s">
        <v>16</v>
      </c>
      <c r="D45" t="s">
        <v>31</v>
      </c>
      <c r="E45" t="s">
        <v>32</v>
      </c>
      <c r="F45" s="6">
        <v>-86</v>
      </c>
    </row>
    <row r="46" spans="1:33" x14ac:dyDescent="0.25">
      <c r="A46" s="1">
        <v>44614</v>
      </c>
      <c r="B46" t="str">
        <f t="shared" si="2"/>
        <v>lut</v>
      </c>
      <c r="C46" t="s">
        <v>8</v>
      </c>
      <c r="D46" t="s">
        <v>7</v>
      </c>
      <c r="E46" t="s">
        <v>7</v>
      </c>
      <c r="F46" s="6">
        <v>2000</v>
      </c>
    </row>
    <row r="47" spans="1:33" x14ac:dyDescent="0.25">
      <c r="A47" s="1">
        <v>44616</v>
      </c>
      <c r="B47" t="str">
        <f t="shared" si="2"/>
        <v>lut</v>
      </c>
      <c r="C47" t="s">
        <v>16</v>
      </c>
      <c r="D47" t="s">
        <v>15</v>
      </c>
      <c r="E47" t="s">
        <v>29</v>
      </c>
      <c r="F47" s="6">
        <v>-151</v>
      </c>
    </row>
    <row r="48" spans="1:33" x14ac:dyDescent="0.25">
      <c r="A48" s="1">
        <v>44619</v>
      </c>
      <c r="B48" t="str">
        <f t="shared" si="2"/>
        <v>lut</v>
      </c>
      <c r="C48" t="s">
        <v>16</v>
      </c>
      <c r="D48" t="s">
        <v>19</v>
      </c>
      <c r="E48" t="s">
        <v>18</v>
      </c>
      <c r="F48" s="6">
        <v>-1000</v>
      </c>
    </row>
    <row r="49" spans="1:6" x14ac:dyDescent="0.25">
      <c r="A49" s="1">
        <v>44620</v>
      </c>
      <c r="B49" t="str">
        <f t="shared" si="2"/>
        <v>lut</v>
      </c>
      <c r="C49" t="s">
        <v>16</v>
      </c>
      <c r="D49" t="s">
        <v>19</v>
      </c>
      <c r="E49" t="s">
        <v>18</v>
      </c>
      <c r="F49" s="6">
        <v>-4500</v>
      </c>
    </row>
    <row r="50" spans="1:6" x14ac:dyDescent="0.25">
      <c r="A50" s="1">
        <v>44622</v>
      </c>
      <c r="B50" t="str">
        <f t="shared" si="2"/>
        <v>mar</v>
      </c>
      <c r="C50" t="s">
        <v>8</v>
      </c>
      <c r="D50" t="s">
        <v>7</v>
      </c>
      <c r="E50" t="s">
        <v>7</v>
      </c>
      <c r="F50" s="6">
        <v>20900</v>
      </c>
    </row>
    <row r="51" spans="1:6" x14ac:dyDescent="0.25">
      <c r="A51" s="1">
        <v>44622</v>
      </c>
      <c r="B51" t="str">
        <f t="shared" si="2"/>
        <v>mar</v>
      </c>
      <c r="C51" t="s">
        <v>16</v>
      </c>
      <c r="D51" t="s">
        <v>15</v>
      </c>
      <c r="E51" t="s">
        <v>23</v>
      </c>
      <c r="F51" s="6">
        <v>-500</v>
      </c>
    </row>
    <row r="52" spans="1:6" x14ac:dyDescent="0.25">
      <c r="A52" s="1">
        <v>44623</v>
      </c>
      <c r="B52" t="str">
        <f t="shared" si="2"/>
        <v>mar</v>
      </c>
      <c r="C52" t="s">
        <v>16</v>
      </c>
      <c r="D52" t="s">
        <v>25</v>
      </c>
      <c r="E52" t="s">
        <v>24</v>
      </c>
      <c r="F52" s="6">
        <v>-1000</v>
      </c>
    </row>
    <row r="53" spans="1:6" x14ac:dyDescent="0.25">
      <c r="A53" s="1">
        <v>44624</v>
      </c>
      <c r="B53" t="str">
        <f t="shared" si="2"/>
        <v>mar</v>
      </c>
      <c r="C53" t="s">
        <v>16</v>
      </c>
      <c r="D53" t="s">
        <v>19</v>
      </c>
      <c r="E53" t="s">
        <v>18</v>
      </c>
      <c r="F53" s="6">
        <v>-1150</v>
      </c>
    </row>
    <row r="54" spans="1:6" x14ac:dyDescent="0.25">
      <c r="A54" s="1">
        <v>44626</v>
      </c>
      <c r="B54" t="str">
        <f t="shared" ref="B54:B85" si="4">TEXT(A54,"mmm")</f>
        <v>mar</v>
      </c>
      <c r="C54" t="s">
        <v>16</v>
      </c>
      <c r="D54" t="s">
        <v>19</v>
      </c>
      <c r="E54" t="s">
        <v>18</v>
      </c>
      <c r="F54" s="6">
        <v>-1000</v>
      </c>
    </row>
    <row r="55" spans="1:6" x14ac:dyDescent="0.25">
      <c r="A55" s="1">
        <v>44627</v>
      </c>
      <c r="B55" t="str">
        <f t="shared" si="4"/>
        <v>mar</v>
      </c>
      <c r="C55" t="s">
        <v>16</v>
      </c>
      <c r="D55" t="s">
        <v>15</v>
      </c>
      <c r="E55" t="s">
        <v>20</v>
      </c>
      <c r="F55" s="6">
        <v>-93</v>
      </c>
    </row>
    <row r="56" spans="1:6" x14ac:dyDescent="0.25">
      <c r="A56" s="1">
        <v>44635</v>
      </c>
      <c r="B56" t="str">
        <f t="shared" si="4"/>
        <v>mar</v>
      </c>
      <c r="C56" t="s">
        <v>8</v>
      </c>
      <c r="D56" t="s">
        <v>7</v>
      </c>
      <c r="E56" t="s">
        <v>10</v>
      </c>
      <c r="F56" s="6">
        <v>3230</v>
      </c>
    </row>
    <row r="57" spans="1:6" x14ac:dyDescent="0.25">
      <c r="A57" s="1">
        <v>44637</v>
      </c>
      <c r="B57" t="str">
        <f t="shared" si="4"/>
        <v>mar</v>
      </c>
      <c r="C57" t="s">
        <v>16</v>
      </c>
      <c r="D57" t="s">
        <v>19</v>
      </c>
      <c r="E57" t="s">
        <v>18</v>
      </c>
      <c r="F57" s="6">
        <v>-150</v>
      </c>
    </row>
    <row r="58" spans="1:6" x14ac:dyDescent="0.25">
      <c r="A58" s="1">
        <v>44637</v>
      </c>
      <c r="B58" t="str">
        <f t="shared" si="4"/>
        <v>mar</v>
      </c>
      <c r="C58" t="s">
        <v>8</v>
      </c>
      <c r="D58" t="s">
        <v>7</v>
      </c>
      <c r="E58" t="s">
        <v>10</v>
      </c>
      <c r="F58" s="6">
        <v>7000</v>
      </c>
    </row>
    <row r="59" spans="1:6" x14ac:dyDescent="0.25">
      <c r="A59" s="1">
        <v>44646</v>
      </c>
      <c r="B59" t="str">
        <f t="shared" si="4"/>
        <v>mar</v>
      </c>
      <c r="C59" t="s">
        <v>16</v>
      </c>
      <c r="D59" t="s">
        <v>19</v>
      </c>
      <c r="E59" t="s">
        <v>18</v>
      </c>
      <c r="F59" s="6">
        <v>-50</v>
      </c>
    </row>
    <row r="60" spans="1:6" x14ac:dyDescent="0.25">
      <c r="A60" s="1">
        <v>44647</v>
      </c>
      <c r="B60" t="str">
        <f t="shared" si="4"/>
        <v>mar</v>
      </c>
      <c r="C60" t="s">
        <v>8</v>
      </c>
      <c r="D60" t="s">
        <v>7</v>
      </c>
      <c r="E60" t="s">
        <v>7</v>
      </c>
      <c r="F60" s="6">
        <v>5000</v>
      </c>
    </row>
    <row r="61" spans="1:6" x14ac:dyDescent="0.25">
      <c r="A61" s="1">
        <v>44650</v>
      </c>
      <c r="B61" t="str">
        <f t="shared" si="4"/>
        <v>mar</v>
      </c>
      <c r="C61" t="s">
        <v>16</v>
      </c>
      <c r="D61" t="s">
        <v>19</v>
      </c>
      <c r="E61" t="s">
        <v>18</v>
      </c>
      <c r="F61" s="6">
        <v>-2000</v>
      </c>
    </row>
    <row r="62" spans="1:6" x14ac:dyDescent="0.25">
      <c r="A62" s="1">
        <v>44651</v>
      </c>
      <c r="B62" t="str">
        <f t="shared" si="4"/>
        <v>mar</v>
      </c>
      <c r="C62" t="s">
        <v>8</v>
      </c>
      <c r="D62" t="s">
        <v>7</v>
      </c>
      <c r="E62" t="s">
        <v>7</v>
      </c>
      <c r="F62" s="6">
        <v>2000</v>
      </c>
    </row>
    <row r="63" spans="1:6" x14ac:dyDescent="0.25">
      <c r="A63" s="1">
        <v>44653</v>
      </c>
      <c r="B63" t="str">
        <f t="shared" si="4"/>
        <v>kwi</v>
      </c>
      <c r="C63" t="s">
        <v>8</v>
      </c>
      <c r="D63" t="s">
        <v>7</v>
      </c>
      <c r="E63" t="s">
        <v>7</v>
      </c>
      <c r="F63" s="6">
        <v>20900</v>
      </c>
    </row>
    <row r="64" spans="1:6" x14ac:dyDescent="0.25">
      <c r="A64" s="1">
        <v>44657</v>
      </c>
      <c r="B64" t="str">
        <f t="shared" si="4"/>
        <v>kwi</v>
      </c>
      <c r="C64" t="s">
        <v>16</v>
      </c>
      <c r="D64" t="s">
        <v>15</v>
      </c>
      <c r="E64" t="s">
        <v>20</v>
      </c>
      <c r="F64" s="6">
        <v>-93</v>
      </c>
    </row>
    <row r="65" spans="1:6" x14ac:dyDescent="0.25">
      <c r="A65" s="1">
        <v>44662</v>
      </c>
      <c r="B65" t="str">
        <f t="shared" si="4"/>
        <v>kwi</v>
      </c>
      <c r="C65" t="s">
        <v>16</v>
      </c>
      <c r="D65" t="s">
        <v>15</v>
      </c>
      <c r="E65" t="s">
        <v>29</v>
      </c>
      <c r="F65" s="6">
        <v>-19</v>
      </c>
    </row>
    <row r="66" spans="1:6" x14ac:dyDescent="0.25">
      <c r="A66" s="1">
        <v>44670</v>
      </c>
      <c r="B66" t="str">
        <f t="shared" si="4"/>
        <v>kwi</v>
      </c>
      <c r="C66" t="s">
        <v>16</v>
      </c>
      <c r="D66" t="s">
        <v>19</v>
      </c>
      <c r="E66" t="s">
        <v>18</v>
      </c>
      <c r="F66" s="6">
        <v>-1000</v>
      </c>
    </row>
    <row r="67" spans="1:6" x14ac:dyDescent="0.25">
      <c r="A67" s="1">
        <v>44671</v>
      </c>
      <c r="B67" t="str">
        <f t="shared" si="4"/>
        <v>kwi</v>
      </c>
      <c r="C67" t="s">
        <v>16</v>
      </c>
      <c r="D67" t="s">
        <v>19</v>
      </c>
      <c r="E67" t="s">
        <v>18</v>
      </c>
      <c r="F67" s="6">
        <v>-4000</v>
      </c>
    </row>
    <row r="68" spans="1:6" x14ac:dyDescent="0.25">
      <c r="A68" s="1">
        <v>44671</v>
      </c>
      <c r="B68" t="str">
        <f t="shared" si="4"/>
        <v>kwi</v>
      </c>
      <c r="C68" t="s">
        <v>8</v>
      </c>
      <c r="D68" t="s">
        <v>7</v>
      </c>
      <c r="E68" t="s">
        <v>10</v>
      </c>
      <c r="F68" s="6">
        <v>7000</v>
      </c>
    </row>
    <row r="69" spans="1:6" x14ac:dyDescent="0.25">
      <c r="A69" s="1">
        <v>44676</v>
      </c>
      <c r="B69" t="str">
        <f t="shared" si="4"/>
        <v>kwi</v>
      </c>
      <c r="C69" t="s">
        <v>16</v>
      </c>
      <c r="D69" t="s">
        <v>15</v>
      </c>
      <c r="E69" t="s">
        <v>29</v>
      </c>
      <c r="F69" s="6">
        <v>-157</v>
      </c>
    </row>
    <row r="70" spans="1:6" x14ac:dyDescent="0.25">
      <c r="A70" s="1">
        <v>44678</v>
      </c>
      <c r="B70" t="str">
        <f t="shared" si="4"/>
        <v>kwi</v>
      </c>
      <c r="C70" t="s">
        <v>16</v>
      </c>
      <c r="D70" t="s">
        <v>25</v>
      </c>
      <c r="E70" t="s">
        <v>24</v>
      </c>
      <c r="F70" s="6">
        <v>-1000</v>
      </c>
    </row>
    <row r="71" spans="1:6" x14ac:dyDescent="0.25">
      <c r="A71" s="1">
        <v>44681</v>
      </c>
      <c r="B71" t="str">
        <f t="shared" si="4"/>
        <v>kwi</v>
      </c>
      <c r="C71" t="s">
        <v>16</v>
      </c>
      <c r="D71" t="s">
        <v>15</v>
      </c>
      <c r="E71" t="s">
        <v>20</v>
      </c>
      <c r="F71" s="6">
        <v>-95</v>
      </c>
    </row>
    <row r="72" spans="1:6" x14ac:dyDescent="0.25">
      <c r="A72" s="1">
        <v>44681</v>
      </c>
      <c r="B72" t="str">
        <f t="shared" si="4"/>
        <v>kwi</v>
      </c>
      <c r="C72" t="s">
        <v>16</v>
      </c>
      <c r="D72" t="s">
        <v>31</v>
      </c>
      <c r="E72" t="s">
        <v>32</v>
      </c>
      <c r="F72" s="6">
        <v>-58</v>
      </c>
    </row>
    <row r="73" spans="1:6" x14ac:dyDescent="0.25">
      <c r="A73" s="1">
        <v>44683</v>
      </c>
      <c r="B73" t="str">
        <f t="shared" si="4"/>
        <v>maj</v>
      </c>
      <c r="C73" t="s">
        <v>16</v>
      </c>
      <c r="D73" t="s">
        <v>15</v>
      </c>
      <c r="E73" t="s">
        <v>26</v>
      </c>
      <c r="F73" s="6">
        <v>-1000</v>
      </c>
    </row>
    <row r="74" spans="1:6" x14ac:dyDescent="0.25">
      <c r="A74" s="1">
        <v>44683</v>
      </c>
      <c r="B74" t="str">
        <f t="shared" si="4"/>
        <v>maj</v>
      </c>
      <c r="C74" t="s">
        <v>8</v>
      </c>
      <c r="D74" t="s">
        <v>7</v>
      </c>
      <c r="E74" t="s">
        <v>7</v>
      </c>
      <c r="F74" s="6">
        <v>20900</v>
      </c>
    </row>
    <row r="75" spans="1:6" x14ac:dyDescent="0.25">
      <c r="A75" s="1">
        <v>44693</v>
      </c>
      <c r="B75" t="str">
        <f t="shared" si="4"/>
        <v>maj</v>
      </c>
      <c r="C75" t="s">
        <v>16</v>
      </c>
      <c r="D75" t="s">
        <v>19</v>
      </c>
      <c r="E75" t="s">
        <v>18</v>
      </c>
      <c r="F75" s="6">
        <v>-120</v>
      </c>
    </row>
    <row r="76" spans="1:6" x14ac:dyDescent="0.25">
      <c r="A76" s="1">
        <v>44695</v>
      </c>
      <c r="B76" t="str">
        <f t="shared" si="4"/>
        <v>maj</v>
      </c>
      <c r="C76" t="s">
        <v>16</v>
      </c>
      <c r="D76" t="s">
        <v>25</v>
      </c>
      <c r="E76" t="s">
        <v>24</v>
      </c>
      <c r="F76" s="6">
        <v>-500</v>
      </c>
    </row>
    <row r="77" spans="1:6" x14ac:dyDescent="0.25">
      <c r="A77" s="1">
        <v>44696</v>
      </c>
      <c r="B77" t="str">
        <f t="shared" si="4"/>
        <v>maj</v>
      </c>
      <c r="C77" t="s">
        <v>8</v>
      </c>
      <c r="D77" t="s">
        <v>7</v>
      </c>
      <c r="E77" t="s">
        <v>12</v>
      </c>
      <c r="F77" s="6">
        <v>30000</v>
      </c>
    </row>
    <row r="78" spans="1:6" x14ac:dyDescent="0.25">
      <c r="A78" s="1">
        <v>44698</v>
      </c>
      <c r="B78" t="str">
        <f t="shared" si="4"/>
        <v>maj</v>
      </c>
      <c r="C78" t="s">
        <v>16</v>
      </c>
      <c r="D78" t="s">
        <v>31</v>
      </c>
      <c r="E78" t="s">
        <v>32</v>
      </c>
      <c r="F78" s="6">
        <v>-355</v>
      </c>
    </row>
    <row r="79" spans="1:6" x14ac:dyDescent="0.25">
      <c r="A79" s="1">
        <v>44712</v>
      </c>
      <c r="B79" t="str">
        <f t="shared" si="4"/>
        <v>maj</v>
      </c>
      <c r="C79" t="s">
        <v>16</v>
      </c>
      <c r="D79" t="s">
        <v>15</v>
      </c>
      <c r="E79" t="s">
        <v>20</v>
      </c>
      <c r="F79" s="6">
        <v>-56</v>
      </c>
    </row>
    <row r="80" spans="1:6" x14ac:dyDescent="0.25">
      <c r="A80" s="1">
        <v>44713</v>
      </c>
      <c r="B80" t="str">
        <f t="shared" si="4"/>
        <v>cze</v>
      </c>
      <c r="C80" t="s">
        <v>16</v>
      </c>
      <c r="D80" t="s">
        <v>15</v>
      </c>
      <c r="E80" t="s">
        <v>29</v>
      </c>
      <c r="F80" s="6">
        <v>-15</v>
      </c>
    </row>
    <row r="81" spans="1:6" x14ac:dyDescent="0.25">
      <c r="A81" s="1">
        <v>44714</v>
      </c>
      <c r="B81" t="str">
        <f t="shared" si="4"/>
        <v>cze</v>
      </c>
      <c r="C81" t="s">
        <v>8</v>
      </c>
      <c r="D81" t="s">
        <v>7</v>
      </c>
      <c r="E81" t="s">
        <v>7</v>
      </c>
      <c r="F81" s="6">
        <v>20900</v>
      </c>
    </row>
    <row r="82" spans="1:6" x14ac:dyDescent="0.25">
      <c r="A82" s="1">
        <v>44719</v>
      </c>
      <c r="B82" t="str">
        <f t="shared" si="4"/>
        <v>cze</v>
      </c>
      <c r="C82" t="s">
        <v>16</v>
      </c>
      <c r="D82" t="s">
        <v>15</v>
      </c>
      <c r="E82" t="s">
        <v>29</v>
      </c>
      <c r="F82" s="6">
        <v>-30</v>
      </c>
    </row>
    <row r="83" spans="1:6" x14ac:dyDescent="0.25">
      <c r="A83" s="1">
        <v>44720</v>
      </c>
      <c r="B83" t="str">
        <f t="shared" si="4"/>
        <v>cze</v>
      </c>
      <c r="C83" t="s">
        <v>16</v>
      </c>
      <c r="D83" t="s">
        <v>15</v>
      </c>
      <c r="E83" t="s">
        <v>29</v>
      </c>
      <c r="F83" s="6">
        <v>-30</v>
      </c>
    </row>
    <row r="84" spans="1:6" x14ac:dyDescent="0.25">
      <c r="A84" s="1">
        <v>44721</v>
      </c>
      <c r="B84" t="str">
        <f t="shared" si="4"/>
        <v>cze</v>
      </c>
      <c r="C84" t="s">
        <v>16</v>
      </c>
      <c r="D84" t="s">
        <v>15</v>
      </c>
      <c r="E84" t="s">
        <v>29</v>
      </c>
      <c r="F84" s="6">
        <v>-30</v>
      </c>
    </row>
    <row r="85" spans="1:6" x14ac:dyDescent="0.25">
      <c r="A85" s="1">
        <v>44727</v>
      </c>
      <c r="B85" t="str">
        <f t="shared" si="4"/>
        <v>cze</v>
      </c>
      <c r="C85" t="s">
        <v>16</v>
      </c>
      <c r="D85" t="s">
        <v>25</v>
      </c>
      <c r="E85" t="s">
        <v>24</v>
      </c>
      <c r="F85" s="6">
        <v>-500</v>
      </c>
    </row>
    <row r="86" spans="1:6" x14ac:dyDescent="0.25">
      <c r="A86" s="1">
        <v>44729</v>
      </c>
      <c r="B86" t="str">
        <f t="shared" ref="B86:B117" si="5">TEXT(A86,"mmm")</f>
        <v>cze</v>
      </c>
      <c r="C86" t="s">
        <v>16</v>
      </c>
      <c r="D86" t="s">
        <v>15</v>
      </c>
      <c r="E86" t="s">
        <v>29</v>
      </c>
      <c r="F86" s="6">
        <v>-151</v>
      </c>
    </row>
    <row r="87" spans="1:6" x14ac:dyDescent="0.25">
      <c r="A87" s="1">
        <v>44730</v>
      </c>
      <c r="B87" t="str">
        <f t="shared" si="5"/>
        <v>cze</v>
      </c>
      <c r="C87" t="s">
        <v>16</v>
      </c>
      <c r="D87" t="s">
        <v>15</v>
      </c>
      <c r="E87" t="s">
        <v>29</v>
      </c>
      <c r="F87" s="6">
        <v>-361</v>
      </c>
    </row>
    <row r="88" spans="1:6" x14ac:dyDescent="0.25">
      <c r="A88" s="1">
        <v>44731</v>
      </c>
      <c r="B88" t="str">
        <f t="shared" si="5"/>
        <v>cze</v>
      </c>
      <c r="C88" t="s">
        <v>16</v>
      </c>
      <c r="D88" t="s">
        <v>15</v>
      </c>
      <c r="E88" t="s">
        <v>29</v>
      </c>
      <c r="F88" s="6">
        <v>-211</v>
      </c>
    </row>
    <row r="89" spans="1:6" x14ac:dyDescent="0.25">
      <c r="A89" s="1">
        <v>44731</v>
      </c>
      <c r="B89" t="str">
        <f t="shared" si="5"/>
        <v>cze</v>
      </c>
      <c r="C89" t="s">
        <v>16</v>
      </c>
      <c r="D89" t="s">
        <v>15</v>
      </c>
      <c r="E89" t="s">
        <v>23</v>
      </c>
      <c r="F89" s="6">
        <v>-69</v>
      </c>
    </row>
    <row r="90" spans="1:6" x14ac:dyDescent="0.25">
      <c r="A90" s="1">
        <v>44731</v>
      </c>
      <c r="B90" t="str">
        <f t="shared" si="5"/>
        <v>cze</v>
      </c>
      <c r="C90" t="s">
        <v>16</v>
      </c>
      <c r="D90" t="s">
        <v>15</v>
      </c>
      <c r="E90" t="s">
        <v>23</v>
      </c>
      <c r="F90" s="6">
        <v>-80</v>
      </c>
    </row>
    <row r="91" spans="1:6" x14ac:dyDescent="0.25">
      <c r="A91" s="1">
        <v>44743</v>
      </c>
      <c r="B91" t="str">
        <f t="shared" si="5"/>
        <v>lip</v>
      </c>
      <c r="C91" t="s">
        <v>16</v>
      </c>
      <c r="D91" t="s">
        <v>25</v>
      </c>
      <c r="E91" t="s">
        <v>24</v>
      </c>
      <c r="F91" s="6">
        <v>-500</v>
      </c>
    </row>
    <row r="92" spans="1:6" x14ac:dyDescent="0.25">
      <c r="A92" s="1">
        <v>44744</v>
      </c>
      <c r="B92" t="str">
        <f t="shared" si="5"/>
        <v>lip</v>
      </c>
      <c r="C92" t="s">
        <v>8</v>
      </c>
      <c r="D92" t="s">
        <v>7</v>
      </c>
      <c r="E92" t="s">
        <v>7</v>
      </c>
      <c r="F92" s="6">
        <v>20900</v>
      </c>
    </row>
    <row r="93" spans="1:6" x14ac:dyDescent="0.25">
      <c r="A93" s="1">
        <v>44744</v>
      </c>
      <c r="B93" t="str">
        <f t="shared" si="5"/>
        <v>lip</v>
      </c>
      <c r="C93" t="s">
        <v>16</v>
      </c>
      <c r="D93" t="s">
        <v>15</v>
      </c>
      <c r="E93" t="s">
        <v>20</v>
      </c>
      <c r="F93" s="6">
        <v>-93</v>
      </c>
    </row>
    <row r="94" spans="1:6" x14ac:dyDescent="0.25">
      <c r="A94" s="1">
        <v>44744</v>
      </c>
      <c r="B94" t="str">
        <f t="shared" si="5"/>
        <v>lip</v>
      </c>
      <c r="C94" t="s">
        <v>16</v>
      </c>
      <c r="D94" t="s">
        <v>25</v>
      </c>
      <c r="E94" t="s">
        <v>36</v>
      </c>
      <c r="F94" s="6">
        <v>-2550</v>
      </c>
    </row>
    <row r="95" spans="1:6" x14ac:dyDescent="0.25">
      <c r="A95" s="1">
        <v>44757</v>
      </c>
      <c r="B95" t="str">
        <f t="shared" si="5"/>
        <v>lip</v>
      </c>
      <c r="C95" t="s">
        <v>8</v>
      </c>
      <c r="D95" t="s">
        <v>7</v>
      </c>
      <c r="E95" t="s">
        <v>10</v>
      </c>
      <c r="F95" s="6">
        <v>3100</v>
      </c>
    </row>
    <row r="96" spans="1:6" x14ac:dyDescent="0.25">
      <c r="A96" s="1">
        <v>44758</v>
      </c>
      <c r="B96" t="str">
        <f t="shared" si="5"/>
        <v>lip</v>
      </c>
      <c r="C96" t="s">
        <v>16</v>
      </c>
      <c r="D96" t="s">
        <v>15</v>
      </c>
      <c r="E96" t="s">
        <v>29</v>
      </c>
      <c r="F96" s="6">
        <v>-211</v>
      </c>
    </row>
    <row r="97" spans="1:6" x14ac:dyDescent="0.25">
      <c r="A97" s="1">
        <v>44761</v>
      </c>
      <c r="B97" t="str">
        <f t="shared" si="5"/>
        <v>lip</v>
      </c>
      <c r="C97" t="s">
        <v>16</v>
      </c>
      <c r="D97" t="s">
        <v>15</v>
      </c>
      <c r="E97" t="s">
        <v>29</v>
      </c>
      <c r="F97" s="6">
        <v>-181</v>
      </c>
    </row>
    <row r="98" spans="1:6" x14ac:dyDescent="0.25">
      <c r="A98" s="1">
        <v>44773</v>
      </c>
      <c r="B98" t="str">
        <f t="shared" si="5"/>
        <v>lip</v>
      </c>
      <c r="C98" t="s">
        <v>16</v>
      </c>
      <c r="D98" t="s">
        <v>38</v>
      </c>
      <c r="E98" t="s">
        <v>37</v>
      </c>
      <c r="F98" s="6">
        <v>-500</v>
      </c>
    </row>
    <row r="99" spans="1:6" x14ac:dyDescent="0.25">
      <c r="A99" s="1">
        <v>44775</v>
      </c>
      <c r="B99" t="str">
        <f t="shared" si="5"/>
        <v>sie</v>
      </c>
      <c r="C99" t="s">
        <v>8</v>
      </c>
      <c r="D99" t="s">
        <v>7</v>
      </c>
      <c r="E99" t="s">
        <v>7</v>
      </c>
      <c r="F99" s="6">
        <v>20900</v>
      </c>
    </row>
    <row r="100" spans="1:6" x14ac:dyDescent="0.25">
      <c r="A100" s="1">
        <v>44784</v>
      </c>
      <c r="B100" t="str">
        <f t="shared" si="5"/>
        <v>sie</v>
      </c>
      <c r="C100" t="s">
        <v>16</v>
      </c>
      <c r="D100" t="s">
        <v>38</v>
      </c>
      <c r="E100" t="s">
        <v>37</v>
      </c>
      <c r="F100" s="6">
        <v>-2000</v>
      </c>
    </row>
    <row r="101" spans="1:6" x14ac:dyDescent="0.25">
      <c r="A101" s="1">
        <v>44788</v>
      </c>
      <c r="B101" t="str">
        <f t="shared" si="5"/>
        <v>sie</v>
      </c>
      <c r="C101" t="s">
        <v>16</v>
      </c>
      <c r="D101" t="s">
        <v>15</v>
      </c>
      <c r="E101" t="s">
        <v>29</v>
      </c>
      <c r="F101" s="6">
        <v>-211</v>
      </c>
    </row>
    <row r="102" spans="1:6" x14ac:dyDescent="0.25">
      <c r="A102" s="1">
        <v>44788</v>
      </c>
      <c r="B102" t="str">
        <f t="shared" si="5"/>
        <v>sie</v>
      </c>
      <c r="C102" t="s">
        <v>16</v>
      </c>
      <c r="D102" t="s">
        <v>25</v>
      </c>
      <c r="E102" t="s">
        <v>24</v>
      </c>
      <c r="F102" s="6">
        <v>-500</v>
      </c>
    </row>
    <row r="103" spans="1:6" x14ac:dyDescent="0.25">
      <c r="A103" s="1">
        <v>44788</v>
      </c>
      <c r="B103" t="str">
        <f t="shared" si="5"/>
        <v>sie</v>
      </c>
      <c r="C103" t="s">
        <v>16</v>
      </c>
      <c r="D103" t="s">
        <v>38</v>
      </c>
      <c r="E103" t="s">
        <v>37</v>
      </c>
      <c r="F103" s="6">
        <v>-2518</v>
      </c>
    </row>
    <row r="104" spans="1:6" x14ac:dyDescent="0.25">
      <c r="A104" s="1">
        <v>44789</v>
      </c>
      <c r="B104" t="str">
        <f t="shared" si="5"/>
        <v>sie</v>
      </c>
      <c r="C104" t="s">
        <v>8</v>
      </c>
      <c r="D104" t="s">
        <v>7</v>
      </c>
      <c r="E104" t="s">
        <v>10</v>
      </c>
      <c r="F104" s="6">
        <v>3700</v>
      </c>
    </row>
    <row r="105" spans="1:6" x14ac:dyDescent="0.25">
      <c r="A105" s="1">
        <v>44801</v>
      </c>
      <c r="B105" t="str">
        <f t="shared" si="5"/>
        <v>sie</v>
      </c>
      <c r="C105" t="s">
        <v>16</v>
      </c>
      <c r="D105" t="s">
        <v>15</v>
      </c>
      <c r="E105" t="s">
        <v>20</v>
      </c>
      <c r="F105" s="6">
        <v>-59</v>
      </c>
    </row>
    <row r="106" spans="1:6" x14ac:dyDescent="0.25">
      <c r="A106" s="1">
        <v>44805</v>
      </c>
      <c r="B106" t="str">
        <f t="shared" si="5"/>
        <v>wrz</v>
      </c>
      <c r="C106" t="s">
        <v>16</v>
      </c>
      <c r="D106" t="s">
        <v>25</v>
      </c>
      <c r="E106" t="s">
        <v>36</v>
      </c>
      <c r="F106" s="6">
        <v>-1706</v>
      </c>
    </row>
    <row r="107" spans="1:6" x14ac:dyDescent="0.25">
      <c r="A107" s="1">
        <v>44806</v>
      </c>
      <c r="B107" t="str">
        <f t="shared" si="5"/>
        <v>wrz</v>
      </c>
      <c r="C107" t="s">
        <v>8</v>
      </c>
      <c r="D107" t="s">
        <v>7</v>
      </c>
      <c r="E107" t="s">
        <v>7</v>
      </c>
      <c r="F107" s="6">
        <v>20900</v>
      </c>
    </row>
    <row r="108" spans="1:6" x14ac:dyDescent="0.25">
      <c r="A108" s="1">
        <v>44808</v>
      </c>
      <c r="B108" t="str">
        <f t="shared" si="5"/>
        <v>wrz</v>
      </c>
      <c r="C108" t="s">
        <v>16</v>
      </c>
      <c r="D108" t="s">
        <v>15</v>
      </c>
      <c r="E108" t="s">
        <v>26</v>
      </c>
      <c r="F108" s="6">
        <v>-1000</v>
      </c>
    </row>
    <row r="109" spans="1:6" x14ac:dyDescent="0.25">
      <c r="A109" s="1">
        <v>44816</v>
      </c>
      <c r="B109" t="str">
        <f t="shared" si="5"/>
        <v>wrz</v>
      </c>
      <c r="C109" t="s">
        <v>8</v>
      </c>
      <c r="D109" t="s">
        <v>7</v>
      </c>
      <c r="E109" t="s">
        <v>10</v>
      </c>
      <c r="F109" s="6">
        <v>3400</v>
      </c>
    </row>
    <row r="110" spans="1:6" x14ac:dyDescent="0.25">
      <c r="A110" s="1">
        <v>44820</v>
      </c>
      <c r="B110" t="str">
        <f t="shared" si="5"/>
        <v>wrz</v>
      </c>
      <c r="C110" t="s">
        <v>16</v>
      </c>
      <c r="D110" t="s">
        <v>38</v>
      </c>
      <c r="E110" t="s">
        <v>37</v>
      </c>
      <c r="F110" s="6">
        <v>-1652</v>
      </c>
    </row>
    <row r="111" spans="1:6" x14ac:dyDescent="0.25">
      <c r="A111" s="1">
        <v>44825</v>
      </c>
      <c r="B111" t="str">
        <f t="shared" si="5"/>
        <v>wrz</v>
      </c>
      <c r="C111" t="s">
        <v>16</v>
      </c>
      <c r="D111" t="s">
        <v>27</v>
      </c>
      <c r="E111" t="s">
        <v>51</v>
      </c>
      <c r="F111" s="6">
        <v>-500</v>
      </c>
    </row>
    <row r="112" spans="1:6" x14ac:dyDescent="0.25">
      <c r="A112" s="1">
        <v>44825</v>
      </c>
      <c r="B112" t="str">
        <f t="shared" si="5"/>
        <v>wrz</v>
      </c>
      <c r="C112" t="s">
        <v>16</v>
      </c>
      <c r="D112" t="s">
        <v>25</v>
      </c>
      <c r="E112" t="s">
        <v>24</v>
      </c>
      <c r="F112" s="6">
        <v>-500</v>
      </c>
    </row>
    <row r="113" spans="1:6" x14ac:dyDescent="0.25">
      <c r="A113" s="1">
        <v>44825</v>
      </c>
      <c r="B113" t="str">
        <f t="shared" si="5"/>
        <v>wrz</v>
      </c>
      <c r="C113" t="s">
        <v>16</v>
      </c>
      <c r="D113" t="s">
        <v>15</v>
      </c>
      <c r="E113" t="s">
        <v>20</v>
      </c>
      <c r="F113" s="6">
        <v>-98</v>
      </c>
    </row>
    <row r="114" spans="1:6" x14ac:dyDescent="0.25">
      <c r="A114" s="1">
        <v>44829</v>
      </c>
      <c r="B114" t="str">
        <f t="shared" si="5"/>
        <v>wrz</v>
      </c>
      <c r="C114" t="s">
        <v>16</v>
      </c>
      <c r="D114" t="s">
        <v>31</v>
      </c>
      <c r="E114" t="s">
        <v>32</v>
      </c>
      <c r="F114" s="6">
        <v>-120</v>
      </c>
    </row>
    <row r="115" spans="1:6" x14ac:dyDescent="0.25">
      <c r="A115" s="1">
        <v>44836</v>
      </c>
      <c r="B115" t="str">
        <f t="shared" si="5"/>
        <v>paź</v>
      </c>
      <c r="C115" t="s">
        <v>8</v>
      </c>
      <c r="D115" t="s">
        <v>7</v>
      </c>
      <c r="E115" t="s">
        <v>7</v>
      </c>
      <c r="F115" s="6">
        <v>20900</v>
      </c>
    </row>
    <row r="116" spans="1:6" x14ac:dyDescent="0.25">
      <c r="A116" s="1">
        <v>44838</v>
      </c>
      <c r="B116" t="str">
        <f t="shared" si="5"/>
        <v>paź</v>
      </c>
      <c r="C116" t="s">
        <v>16</v>
      </c>
      <c r="D116" t="s">
        <v>25</v>
      </c>
      <c r="E116" t="s">
        <v>36</v>
      </c>
      <c r="F116" s="6">
        <v>-1676</v>
      </c>
    </row>
    <row r="117" spans="1:6" x14ac:dyDescent="0.25">
      <c r="A117" s="1">
        <v>44840</v>
      </c>
      <c r="B117" t="str">
        <f t="shared" si="5"/>
        <v>paź</v>
      </c>
      <c r="C117" t="s">
        <v>16</v>
      </c>
      <c r="D117" t="s">
        <v>38</v>
      </c>
      <c r="E117" t="s">
        <v>37</v>
      </c>
      <c r="F117" s="6">
        <v>-250</v>
      </c>
    </row>
    <row r="118" spans="1:6" x14ac:dyDescent="0.25">
      <c r="A118" s="1">
        <v>44842</v>
      </c>
      <c r="B118" t="str">
        <f t="shared" ref="B118:B144" si="6">TEXT(A118,"mmm")</f>
        <v>paź</v>
      </c>
      <c r="C118" t="s">
        <v>16</v>
      </c>
      <c r="D118" t="s">
        <v>15</v>
      </c>
      <c r="E118" t="s">
        <v>23</v>
      </c>
      <c r="F118" s="6">
        <v>-500</v>
      </c>
    </row>
    <row r="119" spans="1:6" x14ac:dyDescent="0.25">
      <c r="A119" s="1">
        <v>44842</v>
      </c>
      <c r="B119" t="str">
        <f t="shared" si="6"/>
        <v>paź</v>
      </c>
      <c r="C119" t="s">
        <v>16</v>
      </c>
      <c r="D119" t="s">
        <v>38</v>
      </c>
      <c r="E119" t="s">
        <v>37</v>
      </c>
      <c r="F119" s="6">
        <v>-1247</v>
      </c>
    </row>
    <row r="120" spans="1:6" x14ac:dyDescent="0.25">
      <c r="A120" s="1">
        <v>44848</v>
      </c>
      <c r="B120" t="str">
        <f t="shared" si="6"/>
        <v>paź</v>
      </c>
      <c r="C120" t="s">
        <v>16</v>
      </c>
      <c r="D120" t="s">
        <v>42</v>
      </c>
      <c r="E120" t="s">
        <v>41</v>
      </c>
      <c r="F120" s="6">
        <v>-1950</v>
      </c>
    </row>
    <row r="121" spans="1:6" x14ac:dyDescent="0.25">
      <c r="A121" s="1">
        <v>44854</v>
      </c>
      <c r="B121" t="str">
        <f t="shared" si="6"/>
        <v>paź</v>
      </c>
      <c r="C121" t="s">
        <v>16</v>
      </c>
      <c r="D121" t="s">
        <v>38</v>
      </c>
      <c r="E121" t="s">
        <v>37</v>
      </c>
      <c r="F121" s="6">
        <v>-1261</v>
      </c>
    </row>
    <row r="122" spans="1:6" x14ac:dyDescent="0.25">
      <c r="A122" s="1">
        <v>44854</v>
      </c>
      <c r="B122" t="str">
        <f t="shared" si="6"/>
        <v>paź</v>
      </c>
      <c r="C122" t="s">
        <v>16</v>
      </c>
      <c r="D122" t="s">
        <v>25</v>
      </c>
      <c r="E122" t="s">
        <v>24</v>
      </c>
      <c r="F122" s="6">
        <v>-500</v>
      </c>
    </row>
    <row r="123" spans="1:6" x14ac:dyDescent="0.25">
      <c r="A123" s="1">
        <v>44854</v>
      </c>
      <c r="B123" t="str">
        <f t="shared" si="6"/>
        <v>paź</v>
      </c>
      <c r="C123" t="s">
        <v>16</v>
      </c>
      <c r="D123" t="s">
        <v>15</v>
      </c>
      <c r="E123" t="s">
        <v>23</v>
      </c>
      <c r="F123" s="6">
        <v>-1180</v>
      </c>
    </row>
    <row r="124" spans="1:6" x14ac:dyDescent="0.25">
      <c r="A124" s="1">
        <v>44863</v>
      </c>
      <c r="B124" t="str">
        <f t="shared" si="6"/>
        <v>paź</v>
      </c>
      <c r="C124" t="s">
        <v>16</v>
      </c>
      <c r="D124" t="s">
        <v>15</v>
      </c>
      <c r="E124" t="s">
        <v>20</v>
      </c>
      <c r="F124" s="6">
        <v>-196</v>
      </c>
    </row>
    <row r="125" spans="1:6" x14ac:dyDescent="0.25">
      <c r="A125" s="1">
        <v>44865</v>
      </c>
      <c r="B125" t="str">
        <f t="shared" si="6"/>
        <v>paź</v>
      </c>
      <c r="C125" t="s">
        <v>8</v>
      </c>
      <c r="D125" t="s">
        <v>7</v>
      </c>
      <c r="E125" t="s">
        <v>10</v>
      </c>
      <c r="F125" s="6">
        <v>8000</v>
      </c>
    </row>
    <row r="126" spans="1:6" x14ac:dyDescent="0.25">
      <c r="A126" s="1">
        <v>44866</v>
      </c>
      <c r="B126" t="str">
        <f t="shared" si="6"/>
        <v>lis</v>
      </c>
      <c r="C126" t="s">
        <v>8</v>
      </c>
      <c r="D126" t="s">
        <v>34</v>
      </c>
      <c r="E126" t="s">
        <v>33</v>
      </c>
      <c r="F126" s="6">
        <v>13500</v>
      </c>
    </row>
    <row r="127" spans="1:6" x14ac:dyDescent="0.25">
      <c r="A127" s="1">
        <v>44867</v>
      </c>
      <c r="B127" t="str">
        <f t="shared" si="6"/>
        <v>lis</v>
      </c>
      <c r="C127" t="s">
        <v>8</v>
      </c>
      <c r="D127" t="s">
        <v>7</v>
      </c>
      <c r="E127" t="s">
        <v>7</v>
      </c>
      <c r="F127" s="6">
        <v>20900</v>
      </c>
    </row>
    <row r="128" spans="1:6" x14ac:dyDescent="0.25">
      <c r="A128" s="1">
        <v>44874</v>
      </c>
      <c r="B128" t="str">
        <f t="shared" si="6"/>
        <v>lis</v>
      </c>
      <c r="C128" t="s">
        <v>16</v>
      </c>
      <c r="D128" t="s">
        <v>15</v>
      </c>
      <c r="E128" t="s">
        <v>23</v>
      </c>
      <c r="F128" s="6">
        <v>-163</v>
      </c>
    </row>
    <row r="129" spans="1:6" x14ac:dyDescent="0.25">
      <c r="A129" s="1">
        <v>44889</v>
      </c>
      <c r="B129" t="str">
        <f t="shared" si="6"/>
        <v>lis</v>
      </c>
      <c r="C129" t="s">
        <v>16</v>
      </c>
      <c r="D129" t="s">
        <v>31</v>
      </c>
      <c r="E129" t="s">
        <v>32</v>
      </c>
      <c r="F129" s="6">
        <v>-130</v>
      </c>
    </row>
    <row r="130" spans="1:6" x14ac:dyDescent="0.25">
      <c r="A130" s="1">
        <v>44889</v>
      </c>
      <c r="B130" t="str">
        <f t="shared" si="6"/>
        <v>lis</v>
      </c>
      <c r="C130" t="s">
        <v>16</v>
      </c>
      <c r="D130" t="s">
        <v>38</v>
      </c>
      <c r="E130" t="s">
        <v>37</v>
      </c>
      <c r="F130" s="6">
        <v>-370</v>
      </c>
    </row>
    <row r="131" spans="1:6" x14ac:dyDescent="0.25">
      <c r="A131" s="1">
        <v>44890</v>
      </c>
      <c r="B131" t="str">
        <f t="shared" si="6"/>
        <v>lis</v>
      </c>
      <c r="C131" t="s">
        <v>16</v>
      </c>
      <c r="D131" t="s">
        <v>25</v>
      </c>
      <c r="E131" t="s">
        <v>24</v>
      </c>
      <c r="F131" s="6">
        <v>-500</v>
      </c>
    </row>
    <row r="132" spans="1:6" x14ac:dyDescent="0.25">
      <c r="A132" s="1">
        <v>44894</v>
      </c>
      <c r="B132" t="str">
        <f t="shared" si="6"/>
        <v>lis</v>
      </c>
      <c r="C132" t="s">
        <v>8</v>
      </c>
      <c r="D132" t="s">
        <v>7</v>
      </c>
      <c r="E132" t="s">
        <v>10</v>
      </c>
      <c r="F132" s="6">
        <v>5000</v>
      </c>
    </row>
    <row r="133" spans="1:6" x14ac:dyDescent="0.25">
      <c r="A133" s="1">
        <v>44894</v>
      </c>
      <c r="B133" t="str">
        <f t="shared" si="6"/>
        <v>lis</v>
      </c>
      <c r="C133" t="s">
        <v>16</v>
      </c>
      <c r="D133" t="s">
        <v>15</v>
      </c>
      <c r="E133" t="s">
        <v>20</v>
      </c>
      <c r="F133" s="6">
        <v>-93</v>
      </c>
    </row>
    <row r="134" spans="1:6" x14ac:dyDescent="0.25">
      <c r="A134" s="1">
        <v>44897</v>
      </c>
      <c r="B134" t="str">
        <f t="shared" si="6"/>
        <v>gru</v>
      </c>
      <c r="C134" t="s">
        <v>8</v>
      </c>
      <c r="D134" t="s">
        <v>7</v>
      </c>
      <c r="E134" t="s">
        <v>7</v>
      </c>
      <c r="F134" s="6">
        <v>20900</v>
      </c>
    </row>
    <row r="135" spans="1:6" x14ac:dyDescent="0.25">
      <c r="A135" s="1">
        <v>44899</v>
      </c>
      <c r="B135" t="str">
        <f t="shared" si="6"/>
        <v>gru</v>
      </c>
      <c r="C135" t="s">
        <v>16</v>
      </c>
      <c r="D135" t="s">
        <v>31</v>
      </c>
      <c r="E135" t="s">
        <v>32</v>
      </c>
      <c r="F135" s="6">
        <v>-3500</v>
      </c>
    </row>
    <row r="136" spans="1:6" x14ac:dyDescent="0.25">
      <c r="A136" s="1">
        <v>44899</v>
      </c>
      <c r="B136" t="str">
        <f t="shared" si="6"/>
        <v>gru</v>
      </c>
      <c r="C136" t="s">
        <v>16</v>
      </c>
      <c r="D136" t="s">
        <v>31</v>
      </c>
      <c r="E136" t="s">
        <v>32</v>
      </c>
      <c r="F136" s="6">
        <v>-43</v>
      </c>
    </row>
    <row r="137" spans="1:6" x14ac:dyDescent="0.25">
      <c r="A137" s="1">
        <v>44658</v>
      </c>
      <c r="B137" t="str">
        <f t="shared" si="6"/>
        <v>kwi</v>
      </c>
      <c r="C137" t="s">
        <v>16</v>
      </c>
      <c r="D137" t="s">
        <v>15</v>
      </c>
      <c r="E137" t="s">
        <v>29</v>
      </c>
      <c r="F137" s="6">
        <v>-211</v>
      </c>
    </row>
    <row r="138" spans="1:6" x14ac:dyDescent="0.25">
      <c r="A138" s="1">
        <v>44921</v>
      </c>
      <c r="B138" t="str">
        <f t="shared" si="6"/>
        <v>gru</v>
      </c>
      <c r="C138" t="s">
        <v>16</v>
      </c>
      <c r="D138" t="s">
        <v>42</v>
      </c>
      <c r="E138" t="s">
        <v>41</v>
      </c>
      <c r="F138" s="6">
        <v>-10000</v>
      </c>
    </row>
    <row r="139" spans="1:6" x14ac:dyDescent="0.25">
      <c r="A139" s="1">
        <v>44921</v>
      </c>
      <c r="B139" t="str">
        <f t="shared" si="6"/>
        <v>gru</v>
      </c>
      <c r="C139" t="s">
        <v>16</v>
      </c>
      <c r="D139" t="s">
        <v>42</v>
      </c>
      <c r="E139" t="s">
        <v>41</v>
      </c>
      <c r="F139" s="6">
        <v>-860</v>
      </c>
    </row>
    <row r="140" spans="1:6" x14ac:dyDescent="0.25">
      <c r="A140" s="1">
        <v>44921</v>
      </c>
      <c r="B140" t="str">
        <f t="shared" si="6"/>
        <v>gru</v>
      </c>
      <c r="C140" t="s">
        <v>16</v>
      </c>
      <c r="D140" t="s">
        <v>15</v>
      </c>
      <c r="E140" t="s">
        <v>20</v>
      </c>
      <c r="F140" s="6">
        <v>-93</v>
      </c>
    </row>
    <row r="141" spans="1:6" x14ac:dyDescent="0.25">
      <c r="A141" s="1">
        <v>44921</v>
      </c>
      <c r="B141" t="str">
        <f t="shared" si="6"/>
        <v>gru</v>
      </c>
      <c r="C141" t="s">
        <v>16</v>
      </c>
      <c r="D141" t="s">
        <v>25</v>
      </c>
      <c r="E141" t="s">
        <v>24</v>
      </c>
      <c r="F141" s="6">
        <v>-500</v>
      </c>
    </row>
    <row r="142" spans="1:6" x14ac:dyDescent="0.25">
      <c r="A142" s="1">
        <v>44924</v>
      </c>
      <c r="B142" t="str">
        <f t="shared" si="6"/>
        <v>gru</v>
      </c>
      <c r="C142" t="s">
        <v>16</v>
      </c>
      <c r="D142" t="s">
        <v>42</v>
      </c>
      <c r="E142" t="s">
        <v>41</v>
      </c>
      <c r="F142" s="6">
        <v>-5500</v>
      </c>
    </row>
    <row r="143" spans="1:6" x14ac:dyDescent="0.25">
      <c r="A143" s="1">
        <v>44925</v>
      </c>
      <c r="B143" t="str">
        <f t="shared" si="6"/>
        <v>gru</v>
      </c>
      <c r="C143" t="s">
        <v>16</v>
      </c>
      <c r="D143" t="s">
        <v>15</v>
      </c>
      <c r="E143" t="s">
        <v>23</v>
      </c>
      <c r="F143" s="6">
        <v>-124</v>
      </c>
    </row>
    <row r="144" spans="1:6" x14ac:dyDescent="0.25">
      <c r="A144" s="1">
        <v>44925</v>
      </c>
      <c r="B144" t="str">
        <f t="shared" si="6"/>
        <v>gru</v>
      </c>
      <c r="C144" t="s">
        <v>16</v>
      </c>
      <c r="D144" t="s">
        <v>15</v>
      </c>
      <c r="E144" t="s">
        <v>26</v>
      </c>
      <c r="F144" s="6">
        <v>-1000</v>
      </c>
    </row>
    <row r="145" spans="1:6" x14ac:dyDescent="0.25">
      <c r="A145" t="s">
        <v>69</v>
      </c>
      <c r="F145" s="6">
        <f>SUBTOTAL(109,Table48[Amount])</f>
        <v>297783</v>
      </c>
    </row>
  </sheetData>
  <pageMargins left="0.7" right="0.7" top="0.75" bottom="0.75" header="0.3" footer="0.3"/>
  <tableParts count="2">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A128-954B-43EA-8BEB-F137C2A8DFFA}">
  <dimension ref="J1:AD44"/>
  <sheetViews>
    <sheetView showGridLines="0" zoomScale="70" zoomScaleNormal="70" workbookViewId="0"/>
  </sheetViews>
  <sheetFormatPr defaultRowHeight="20.100000000000001" customHeight="1" x14ac:dyDescent="0.25"/>
  <cols>
    <col min="1" max="5" width="9.140625" style="7"/>
    <col min="6" max="6" width="19" style="7" customWidth="1"/>
    <col min="7" max="7" width="14.85546875" style="7" customWidth="1"/>
    <col min="8" max="8" width="17" style="7" customWidth="1"/>
    <col min="9" max="9" width="17.7109375" style="7" customWidth="1"/>
    <col min="10" max="10" width="18" style="7" hidden="1" customWidth="1"/>
    <col min="11" max="11" width="19.140625" style="7" customWidth="1"/>
    <col min="12" max="12" width="16.85546875" style="7" customWidth="1"/>
    <col min="13" max="13" width="17.140625" style="7" bestFit="1" customWidth="1"/>
    <col min="14" max="14" width="14.5703125" style="7" customWidth="1"/>
    <col min="15" max="15" width="16.5703125" style="7" customWidth="1"/>
    <col min="16" max="16384" width="9.140625" style="7"/>
  </cols>
  <sheetData>
    <row r="1" spans="16:30" ht="20.100000000000001" customHeight="1" x14ac:dyDescent="0.25">
      <c r="P1" s="9"/>
      <c r="Q1" s="9"/>
      <c r="R1" s="9"/>
      <c r="S1" s="9"/>
      <c r="T1" s="9"/>
      <c r="U1" s="9"/>
      <c r="V1" s="9"/>
      <c r="W1" s="9"/>
      <c r="X1" s="9"/>
      <c r="Y1" s="9"/>
      <c r="Z1" s="9"/>
      <c r="AA1" s="9"/>
      <c r="AB1" s="9"/>
      <c r="AC1" s="9"/>
      <c r="AD1" s="9"/>
    </row>
    <row r="2" spans="16:30" ht="20.100000000000001" customHeight="1" x14ac:dyDescent="0.25">
      <c r="P2" s="9"/>
      <c r="Q2" s="9"/>
      <c r="R2" s="9"/>
      <c r="S2" s="9"/>
      <c r="T2" s="9"/>
      <c r="U2" s="9"/>
      <c r="V2" s="9"/>
      <c r="W2" s="9"/>
      <c r="X2" s="9"/>
      <c r="Y2" s="9"/>
      <c r="Z2" s="9"/>
      <c r="AA2" s="9"/>
      <c r="AB2" s="9"/>
      <c r="AC2" s="9"/>
      <c r="AD2" s="9"/>
    </row>
    <row r="3" spans="16:30" ht="20.100000000000001" customHeight="1" x14ac:dyDescent="0.25">
      <c r="P3" s="9"/>
      <c r="Q3" s="9"/>
      <c r="R3" s="9"/>
      <c r="S3" s="9"/>
      <c r="T3" s="9"/>
      <c r="U3" s="9"/>
      <c r="V3" s="9"/>
      <c r="W3" s="9"/>
      <c r="X3" s="9"/>
      <c r="Y3" s="9"/>
      <c r="Z3" s="9"/>
      <c r="AA3" s="9"/>
      <c r="AB3" s="9"/>
      <c r="AC3" s="9"/>
      <c r="AD3" s="9"/>
    </row>
    <row r="4" spans="16:30" ht="20.100000000000001" customHeight="1" x14ac:dyDescent="0.25">
      <c r="P4" s="9"/>
      <c r="Q4" s="9"/>
      <c r="R4" s="9"/>
      <c r="S4" s="9"/>
      <c r="T4" s="9"/>
      <c r="U4" s="9"/>
      <c r="V4" s="9"/>
      <c r="W4" s="9"/>
      <c r="X4" s="9"/>
      <c r="Y4" s="9"/>
      <c r="Z4" s="9"/>
      <c r="AA4" s="9"/>
      <c r="AB4" s="9"/>
      <c r="AC4" s="9"/>
      <c r="AD4" s="9"/>
    </row>
    <row r="5" spans="16:30" ht="20.100000000000001" customHeight="1" x14ac:dyDescent="0.25">
      <c r="P5" s="9"/>
      <c r="Q5" s="9"/>
      <c r="R5" s="9"/>
      <c r="S5" s="9"/>
      <c r="T5" s="9"/>
      <c r="U5" s="9"/>
      <c r="V5" s="9"/>
      <c r="W5" s="9"/>
      <c r="X5" s="9"/>
      <c r="Y5" s="9"/>
      <c r="Z5" s="9"/>
      <c r="AA5" s="9"/>
      <c r="AB5" s="9"/>
      <c r="AC5" s="9"/>
      <c r="AD5" s="9"/>
    </row>
    <row r="6" spans="16:30" ht="20.100000000000001" customHeight="1" x14ac:dyDescent="0.25">
      <c r="P6" s="9"/>
      <c r="Q6" s="9"/>
      <c r="R6" s="9"/>
      <c r="S6" s="9"/>
      <c r="T6" s="9"/>
      <c r="U6" s="9"/>
      <c r="V6" s="9"/>
      <c r="W6" s="9"/>
      <c r="X6" s="9"/>
      <c r="Y6" s="9"/>
      <c r="Z6" s="9"/>
      <c r="AA6" s="9"/>
      <c r="AB6" s="9"/>
      <c r="AC6" s="9"/>
      <c r="AD6" s="9"/>
    </row>
    <row r="7" spans="16:30" ht="20.100000000000001" customHeight="1" x14ac:dyDescent="0.25">
      <c r="P7" s="9"/>
      <c r="Q7" s="9"/>
      <c r="R7" s="9"/>
      <c r="S7" s="9"/>
      <c r="T7" s="9"/>
      <c r="U7" s="9"/>
      <c r="V7" s="9"/>
      <c r="W7" s="9"/>
      <c r="X7" s="9"/>
      <c r="Y7" s="9"/>
      <c r="Z7" s="9"/>
      <c r="AA7" s="9"/>
      <c r="AB7" s="9"/>
      <c r="AC7" s="9"/>
      <c r="AD7" s="9"/>
    </row>
    <row r="8" spans="16:30" ht="20.100000000000001" customHeight="1" x14ac:dyDescent="0.25">
      <c r="P8" s="9"/>
      <c r="Q8" s="9"/>
      <c r="R8" s="9"/>
      <c r="S8" s="9"/>
      <c r="T8" s="9"/>
      <c r="U8" s="9"/>
      <c r="V8" s="9"/>
      <c r="W8" s="9"/>
      <c r="X8" s="9"/>
      <c r="Y8" s="9"/>
      <c r="Z8" s="9"/>
      <c r="AA8" s="9"/>
      <c r="AB8" s="9"/>
      <c r="AC8" s="9"/>
      <c r="AD8" s="9"/>
    </row>
    <row r="9" spans="16:30" ht="20.100000000000001" customHeight="1" x14ac:dyDescent="0.25">
      <c r="P9" s="9"/>
      <c r="Q9" s="9"/>
      <c r="R9" s="9"/>
      <c r="S9" s="9"/>
      <c r="T9" s="9"/>
      <c r="U9" s="9"/>
      <c r="V9" s="9"/>
      <c r="W9" s="9"/>
      <c r="X9" s="9"/>
      <c r="Y9" s="9"/>
      <c r="Z9" s="9"/>
      <c r="AA9" s="9"/>
      <c r="AB9" s="9"/>
      <c r="AC9" s="9"/>
      <c r="AD9" s="9"/>
    </row>
    <row r="10" spans="16:30" ht="20.100000000000001" customHeight="1" x14ac:dyDescent="0.25">
      <c r="P10" s="9"/>
      <c r="Q10" s="9"/>
      <c r="R10" s="9"/>
      <c r="S10" s="9"/>
      <c r="T10" s="9"/>
      <c r="U10" s="9"/>
      <c r="V10" s="9"/>
      <c r="W10" s="9"/>
      <c r="X10" s="9"/>
      <c r="Y10" s="9"/>
      <c r="Z10" s="9"/>
      <c r="AA10" s="9"/>
      <c r="AB10" s="9"/>
      <c r="AC10" s="9"/>
      <c r="AD10" s="9"/>
    </row>
    <row r="11" spans="16:30" ht="20.100000000000001" customHeight="1" x14ac:dyDescent="0.25">
      <c r="P11" s="9"/>
      <c r="Q11" s="9"/>
      <c r="R11" s="9"/>
      <c r="S11" s="9"/>
      <c r="T11" s="9"/>
      <c r="U11" s="9"/>
      <c r="V11" s="9"/>
      <c r="W11" s="9"/>
      <c r="X11" s="9"/>
      <c r="Y11" s="9"/>
      <c r="Z11" s="9"/>
      <c r="AA11" s="9"/>
      <c r="AB11" s="9"/>
      <c r="AC11" s="9"/>
      <c r="AD11" s="9"/>
    </row>
    <row r="12" spans="16:30" ht="20.100000000000001" customHeight="1" x14ac:dyDescent="0.25">
      <c r="P12" s="9"/>
      <c r="Q12" s="9"/>
      <c r="R12" s="9"/>
      <c r="S12" s="9"/>
      <c r="T12" s="9"/>
      <c r="U12" s="9"/>
      <c r="V12" s="9"/>
      <c r="W12" s="9"/>
      <c r="X12" s="9"/>
      <c r="Y12" s="9"/>
      <c r="Z12" s="9"/>
      <c r="AA12" s="9"/>
      <c r="AB12" s="9"/>
      <c r="AC12" s="9"/>
      <c r="AD12" s="9"/>
    </row>
    <row r="13" spans="16:30" ht="20.100000000000001" customHeight="1" x14ac:dyDescent="0.25">
      <c r="P13" s="9"/>
      <c r="Q13" s="9"/>
      <c r="R13" s="9"/>
      <c r="S13" s="9"/>
      <c r="T13" s="9"/>
      <c r="U13" s="9"/>
      <c r="V13" s="9"/>
      <c r="W13" s="9"/>
      <c r="X13" s="9"/>
      <c r="Y13" s="9"/>
      <c r="Z13" s="9"/>
      <c r="AA13" s="9"/>
      <c r="AB13" s="9"/>
      <c r="AC13" s="9"/>
      <c r="AD13" s="9"/>
    </row>
    <row r="14" spans="16:30" ht="20.100000000000001" customHeight="1" x14ac:dyDescent="0.25">
      <c r="P14" s="9"/>
      <c r="Q14" s="9"/>
      <c r="R14" s="9"/>
      <c r="S14" s="9"/>
      <c r="T14" s="9"/>
      <c r="U14" s="9"/>
      <c r="V14" s="9"/>
      <c r="W14" s="9"/>
      <c r="X14" s="9"/>
      <c r="Y14" s="9"/>
      <c r="Z14" s="9"/>
      <c r="AA14" s="9"/>
      <c r="AB14" s="9"/>
      <c r="AC14" s="9"/>
      <c r="AD14" s="9"/>
    </row>
    <row r="15" spans="16:30" ht="20.100000000000001" customHeight="1" x14ac:dyDescent="0.25">
      <c r="P15" s="9"/>
      <c r="Q15" s="9"/>
      <c r="R15" s="9"/>
      <c r="S15" s="9"/>
      <c r="T15" s="9"/>
      <c r="U15" s="9"/>
      <c r="V15" s="9"/>
      <c r="W15" s="9"/>
      <c r="X15" s="9"/>
      <c r="Y15" s="9"/>
      <c r="Z15" s="9"/>
      <c r="AA15" s="9"/>
      <c r="AB15" s="9"/>
      <c r="AC15" s="9"/>
      <c r="AD15" s="9"/>
    </row>
    <row r="16" spans="16:30" ht="20.100000000000001" customHeight="1" x14ac:dyDescent="0.25">
      <c r="P16" s="9"/>
      <c r="Q16" s="9"/>
      <c r="R16" s="9"/>
      <c r="S16" s="9"/>
      <c r="T16" s="9"/>
      <c r="U16" s="9"/>
      <c r="V16" s="9"/>
      <c r="W16" s="9"/>
      <c r="X16" s="9"/>
      <c r="Y16" s="9"/>
      <c r="Z16" s="9"/>
      <c r="AA16" s="9"/>
      <c r="AB16" s="9"/>
      <c r="AC16" s="9"/>
      <c r="AD16" s="9"/>
    </row>
    <row r="17" spans="16:30" ht="20.100000000000001" customHeight="1" x14ac:dyDescent="0.25">
      <c r="P17" s="9"/>
      <c r="Q17" s="9"/>
      <c r="R17" s="9"/>
      <c r="S17" s="9"/>
      <c r="T17" s="9"/>
      <c r="U17" s="9"/>
      <c r="V17" s="9"/>
      <c r="W17" s="9"/>
      <c r="X17" s="9"/>
      <c r="Y17" s="9"/>
      <c r="Z17" s="9"/>
      <c r="AA17" s="9"/>
      <c r="AB17" s="9"/>
      <c r="AC17" s="9"/>
      <c r="AD17" s="9"/>
    </row>
    <row r="18" spans="16:30" ht="20.100000000000001" customHeight="1" x14ac:dyDescent="0.25">
      <c r="P18" s="9"/>
      <c r="Q18" s="9"/>
      <c r="R18" s="9"/>
      <c r="S18" s="9"/>
      <c r="T18" s="9"/>
      <c r="U18" s="9"/>
      <c r="V18" s="9"/>
      <c r="W18" s="9"/>
      <c r="X18" s="9"/>
      <c r="Y18" s="9"/>
      <c r="Z18" s="9"/>
      <c r="AA18" s="9"/>
      <c r="AB18" s="9"/>
      <c r="AC18" s="9"/>
      <c r="AD18" s="9"/>
    </row>
    <row r="19" spans="16:30" ht="20.100000000000001" customHeight="1" x14ac:dyDescent="0.25">
      <c r="P19" s="9"/>
      <c r="Q19" s="9"/>
      <c r="R19" s="9"/>
      <c r="S19" s="9"/>
      <c r="T19" s="9"/>
      <c r="U19" s="9"/>
      <c r="V19" s="9"/>
      <c r="W19" s="9"/>
      <c r="X19" s="9"/>
      <c r="Y19" s="9"/>
      <c r="Z19" s="9"/>
      <c r="AA19" s="9"/>
      <c r="AB19" s="9"/>
      <c r="AC19" s="9"/>
      <c r="AD19" s="9"/>
    </row>
    <row r="20" spans="16:30" ht="20.100000000000001" customHeight="1" x14ac:dyDescent="0.25">
      <c r="P20" s="9"/>
      <c r="Q20" s="9"/>
      <c r="R20" s="9"/>
      <c r="S20" s="9"/>
      <c r="T20" s="9"/>
      <c r="U20" s="9"/>
      <c r="V20" s="9"/>
      <c r="W20" s="9"/>
      <c r="X20" s="9"/>
      <c r="Y20" s="9"/>
      <c r="Z20" s="9"/>
      <c r="AA20" s="9"/>
      <c r="AB20" s="9"/>
      <c r="AC20" s="9"/>
      <c r="AD20" s="9"/>
    </row>
    <row r="21" spans="16:30" ht="20.100000000000001" customHeight="1" x14ac:dyDescent="0.25">
      <c r="P21" s="9"/>
      <c r="Q21" s="9"/>
      <c r="R21" s="9"/>
      <c r="S21" s="9"/>
      <c r="T21" s="9"/>
      <c r="U21" s="9"/>
      <c r="V21" s="9"/>
      <c r="W21" s="9"/>
      <c r="X21" s="9"/>
      <c r="Y21" s="9"/>
      <c r="Z21" s="9"/>
      <c r="AA21" s="9"/>
      <c r="AB21" s="9"/>
      <c r="AC21" s="9"/>
      <c r="AD21" s="9"/>
    </row>
    <row r="22" spans="16:30" ht="20.100000000000001" customHeight="1" x14ac:dyDescent="0.25">
      <c r="P22" s="9"/>
      <c r="Q22" s="9"/>
      <c r="R22" s="9"/>
      <c r="S22" s="9"/>
      <c r="T22" s="9"/>
      <c r="U22" s="9"/>
      <c r="V22" s="9"/>
      <c r="W22" s="9"/>
      <c r="X22" s="9"/>
      <c r="Y22" s="9"/>
      <c r="Z22" s="9"/>
      <c r="AA22" s="9"/>
      <c r="AB22" s="9"/>
      <c r="AC22" s="9"/>
      <c r="AD22" s="9"/>
    </row>
    <row r="23" spans="16:30" ht="20.100000000000001" customHeight="1" x14ac:dyDescent="0.25">
      <c r="P23" s="9"/>
      <c r="Q23" s="9"/>
      <c r="R23" s="9"/>
      <c r="S23" s="9"/>
      <c r="T23" s="9"/>
      <c r="U23" s="9"/>
      <c r="V23" s="9"/>
      <c r="W23" s="9"/>
      <c r="X23" s="9"/>
      <c r="Y23" s="9"/>
      <c r="Z23" s="9"/>
      <c r="AA23" s="9"/>
      <c r="AB23" s="9"/>
      <c r="AC23" s="9"/>
      <c r="AD23" s="9"/>
    </row>
    <row r="24" spans="16:30" ht="20.100000000000001" customHeight="1" x14ac:dyDescent="0.25">
      <c r="P24" s="9"/>
      <c r="Q24" s="9"/>
      <c r="R24" s="9"/>
      <c r="S24" s="9"/>
      <c r="T24" s="9"/>
      <c r="U24" s="9"/>
      <c r="V24" s="9"/>
      <c r="W24" s="9"/>
      <c r="X24" s="9"/>
      <c r="Y24" s="9"/>
      <c r="Z24" s="9"/>
      <c r="AA24" s="9"/>
      <c r="AB24" s="9"/>
      <c r="AC24" s="9"/>
      <c r="AD24" s="9"/>
    </row>
    <row r="25" spans="16:30" ht="20.100000000000001" customHeight="1" x14ac:dyDescent="0.25">
      <c r="P25" s="9"/>
      <c r="Q25" s="9"/>
      <c r="R25" s="9"/>
      <c r="S25" s="9"/>
      <c r="T25" s="9"/>
      <c r="U25" s="9"/>
      <c r="V25" s="9"/>
      <c r="W25" s="9"/>
      <c r="X25" s="9"/>
      <c r="Y25" s="9"/>
      <c r="Z25" s="9"/>
      <c r="AA25" s="9"/>
      <c r="AB25" s="9"/>
      <c r="AC25" s="9"/>
      <c r="AD25" s="9"/>
    </row>
    <row r="26" spans="16:30" ht="20.100000000000001" customHeight="1" x14ac:dyDescent="0.25">
      <c r="P26" s="9"/>
      <c r="Q26" s="9"/>
      <c r="R26" s="9"/>
      <c r="S26" s="9"/>
      <c r="T26" s="9"/>
      <c r="U26" s="9"/>
      <c r="V26" s="9"/>
      <c r="W26" s="9"/>
      <c r="X26" s="9"/>
      <c r="Y26" s="9"/>
      <c r="Z26" s="9"/>
      <c r="AA26" s="9"/>
      <c r="AB26" s="9"/>
      <c r="AC26" s="9"/>
      <c r="AD26" s="9"/>
    </row>
    <row r="27" spans="16:30" ht="20.100000000000001" customHeight="1" x14ac:dyDescent="0.25">
      <c r="P27" s="9"/>
      <c r="Q27" s="9"/>
      <c r="R27" s="9"/>
      <c r="S27" s="9"/>
      <c r="T27" s="9"/>
      <c r="U27" s="9"/>
      <c r="V27" s="9"/>
      <c r="W27" s="9"/>
      <c r="X27" s="9"/>
      <c r="Y27" s="9"/>
      <c r="Z27" s="9"/>
      <c r="AA27" s="9"/>
      <c r="AB27" s="9"/>
      <c r="AC27" s="9"/>
      <c r="AD27" s="9"/>
    </row>
    <row r="28" spans="16:30" ht="20.100000000000001" customHeight="1" x14ac:dyDescent="0.25">
      <c r="P28" s="9"/>
      <c r="Q28" s="9"/>
      <c r="R28" s="9"/>
      <c r="S28" s="9"/>
      <c r="T28" s="9"/>
      <c r="U28" s="9"/>
      <c r="V28" s="9"/>
      <c r="W28" s="9"/>
      <c r="X28" s="9"/>
      <c r="Y28" s="9"/>
      <c r="Z28" s="9"/>
      <c r="AA28" s="9"/>
      <c r="AB28" s="9"/>
      <c r="AC28" s="9"/>
      <c r="AD28" s="9"/>
    </row>
    <row r="29" spans="16:30" ht="20.100000000000001" customHeight="1" x14ac:dyDescent="0.25">
      <c r="P29" s="9"/>
      <c r="Q29" s="9"/>
      <c r="R29" s="9"/>
      <c r="S29" s="9"/>
      <c r="T29" s="9"/>
      <c r="U29" s="9"/>
      <c r="V29" s="9"/>
      <c r="W29" s="9"/>
      <c r="X29" s="9"/>
      <c r="Y29" s="9"/>
      <c r="Z29" s="9"/>
      <c r="AA29" s="9"/>
      <c r="AB29" s="9"/>
      <c r="AC29" s="9"/>
      <c r="AD29" s="9"/>
    </row>
    <row r="30" spans="16:30" ht="20.100000000000001" customHeight="1" x14ac:dyDescent="0.25">
      <c r="P30" s="9"/>
      <c r="Q30" s="9"/>
      <c r="R30" s="9"/>
      <c r="S30" s="9"/>
      <c r="T30" s="9"/>
      <c r="U30" s="9"/>
      <c r="V30" s="9"/>
      <c r="W30" s="9"/>
      <c r="X30" s="9"/>
      <c r="Y30" s="9"/>
      <c r="Z30" s="9"/>
      <c r="AA30" s="9"/>
      <c r="AB30" s="9"/>
      <c r="AC30" s="9"/>
      <c r="AD30" s="9"/>
    </row>
    <row r="31" spans="16:30" ht="20.100000000000001" customHeight="1" x14ac:dyDescent="0.25">
      <c r="P31" s="9"/>
      <c r="Q31" s="9"/>
      <c r="R31" s="9"/>
      <c r="S31" s="9"/>
      <c r="T31" s="9"/>
      <c r="U31" s="9"/>
      <c r="V31" s="9"/>
      <c r="W31" s="9"/>
      <c r="X31" s="9"/>
      <c r="Y31" s="9"/>
      <c r="Z31" s="9"/>
      <c r="AA31" s="9"/>
      <c r="AB31" s="9"/>
      <c r="AC31" s="9"/>
      <c r="AD31" s="9"/>
    </row>
    <row r="32" spans="16:30" ht="20.100000000000001" customHeight="1" x14ac:dyDescent="0.25">
      <c r="P32" s="9"/>
      <c r="Q32" s="9"/>
      <c r="R32" s="9"/>
      <c r="S32" s="9"/>
      <c r="T32" s="9"/>
      <c r="U32" s="9"/>
      <c r="V32" s="9"/>
      <c r="W32" s="9"/>
      <c r="X32" s="9"/>
      <c r="Y32" s="9"/>
      <c r="Z32" s="9"/>
      <c r="AA32" s="9"/>
      <c r="AB32" s="9"/>
      <c r="AC32" s="9"/>
      <c r="AD32" s="9"/>
    </row>
    <row r="33" spans="16:30" ht="20.100000000000001" customHeight="1" x14ac:dyDescent="0.25">
      <c r="P33" s="9"/>
      <c r="Q33" s="9"/>
      <c r="R33" s="9"/>
      <c r="S33" s="9"/>
      <c r="T33" s="9"/>
      <c r="U33" s="9"/>
      <c r="V33" s="9"/>
      <c r="W33" s="9"/>
      <c r="X33" s="9"/>
      <c r="Y33" s="9"/>
      <c r="Z33" s="9"/>
      <c r="AA33" s="9"/>
      <c r="AB33" s="9"/>
      <c r="AC33" s="9"/>
      <c r="AD33" s="9"/>
    </row>
    <row r="34" spans="16:30" ht="20.100000000000001" customHeight="1" x14ac:dyDescent="0.25">
      <c r="P34" s="9"/>
      <c r="Q34" s="9"/>
      <c r="R34" s="9"/>
      <c r="S34" s="9"/>
      <c r="T34" s="9"/>
      <c r="U34" s="9"/>
      <c r="V34" s="9"/>
      <c r="W34" s="9"/>
      <c r="X34" s="9"/>
      <c r="Y34" s="9"/>
      <c r="Z34" s="9"/>
      <c r="AA34" s="9"/>
      <c r="AB34" s="9"/>
      <c r="AC34" s="9"/>
      <c r="AD34" s="9"/>
    </row>
    <row r="35" spans="16:30" ht="20.100000000000001" customHeight="1" x14ac:dyDescent="0.25">
      <c r="P35" s="9"/>
      <c r="Q35" s="9"/>
      <c r="R35" s="9"/>
      <c r="S35" s="9"/>
      <c r="T35" s="9"/>
      <c r="U35" s="9"/>
      <c r="V35" s="9"/>
      <c r="W35" s="9"/>
      <c r="X35" s="9"/>
      <c r="Y35" s="9"/>
      <c r="Z35" s="9"/>
      <c r="AA35" s="9"/>
      <c r="AB35" s="9"/>
      <c r="AC35" s="9"/>
      <c r="AD35" s="9"/>
    </row>
    <row r="36" spans="16:30" ht="20.100000000000001" customHeight="1" x14ac:dyDescent="0.25">
      <c r="P36" s="9"/>
      <c r="Q36" s="9"/>
      <c r="R36" s="9"/>
      <c r="S36" s="9"/>
      <c r="T36" s="9"/>
      <c r="U36" s="9"/>
      <c r="V36" s="9"/>
      <c r="W36" s="9"/>
      <c r="X36" s="9"/>
      <c r="Y36" s="9"/>
      <c r="Z36" s="9"/>
      <c r="AA36" s="9"/>
      <c r="AB36" s="9"/>
      <c r="AC36" s="9"/>
      <c r="AD36" s="9"/>
    </row>
    <row r="37" spans="16:30" ht="20.100000000000001" customHeight="1" x14ac:dyDescent="0.25">
      <c r="P37" s="9"/>
      <c r="Q37" s="9"/>
      <c r="R37" s="9"/>
      <c r="S37" s="9"/>
      <c r="T37" s="9"/>
      <c r="U37" s="9"/>
      <c r="V37" s="9"/>
      <c r="W37" s="9"/>
      <c r="X37" s="9"/>
      <c r="Y37" s="9"/>
      <c r="Z37" s="9"/>
      <c r="AA37" s="9"/>
      <c r="AB37" s="9"/>
      <c r="AC37" s="9"/>
      <c r="AD37" s="9"/>
    </row>
    <row r="38" spans="16:30" ht="20.100000000000001" customHeight="1" x14ac:dyDescent="0.25">
      <c r="P38" s="9"/>
      <c r="Q38" s="9"/>
      <c r="R38" s="9"/>
      <c r="S38" s="9"/>
      <c r="T38" s="9"/>
      <c r="U38" s="9"/>
      <c r="V38" s="9"/>
      <c r="W38" s="9"/>
      <c r="X38" s="9"/>
      <c r="Y38" s="9"/>
      <c r="Z38" s="9"/>
      <c r="AA38" s="9"/>
      <c r="AB38" s="9"/>
      <c r="AC38" s="9"/>
      <c r="AD38" s="9"/>
    </row>
    <row r="39" spans="16:30" ht="20.100000000000001" customHeight="1" x14ac:dyDescent="0.25">
      <c r="P39" s="9"/>
      <c r="Q39" s="9"/>
      <c r="R39" s="9"/>
      <c r="S39" s="9"/>
      <c r="T39" s="9"/>
      <c r="U39" s="9"/>
      <c r="V39" s="9"/>
      <c r="W39" s="9"/>
      <c r="X39" s="9"/>
      <c r="Y39" s="9"/>
      <c r="Z39" s="9"/>
      <c r="AA39" s="9"/>
      <c r="AB39" s="9"/>
      <c r="AC39" s="9"/>
      <c r="AD39" s="9"/>
    </row>
    <row r="40" spans="16:30" ht="20.100000000000001" customHeight="1" x14ac:dyDescent="0.25">
      <c r="P40" s="9"/>
      <c r="Q40" s="9"/>
      <c r="R40" s="9"/>
      <c r="S40" s="9"/>
      <c r="T40" s="9"/>
      <c r="U40" s="9"/>
      <c r="V40" s="9"/>
      <c r="W40" s="9"/>
      <c r="X40" s="9"/>
      <c r="Y40" s="9"/>
      <c r="Z40" s="9"/>
      <c r="AA40" s="9"/>
      <c r="AB40" s="9"/>
      <c r="AC40" s="9"/>
      <c r="AD40" s="9"/>
    </row>
    <row r="41" spans="16:30" ht="20.100000000000001" customHeight="1" x14ac:dyDescent="0.25">
      <c r="P41" s="9"/>
      <c r="Q41" s="9"/>
      <c r="R41" s="9"/>
      <c r="S41" s="9"/>
      <c r="T41" s="9"/>
      <c r="U41" s="9"/>
      <c r="V41" s="9"/>
      <c r="W41" s="9"/>
      <c r="X41" s="9"/>
      <c r="Y41" s="9"/>
      <c r="Z41" s="9"/>
      <c r="AA41" s="9"/>
      <c r="AB41" s="9"/>
      <c r="AC41" s="9"/>
      <c r="AD41" s="9"/>
    </row>
    <row r="42" spans="16:30" ht="20.100000000000001" customHeight="1" x14ac:dyDescent="0.25">
      <c r="P42" s="9"/>
      <c r="Q42" s="9"/>
      <c r="R42" s="9"/>
      <c r="S42" s="9"/>
      <c r="T42" s="9"/>
      <c r="U42" s="9"/>
      <c r="V42" s="9"/>
      <c r="W42" s="9"/>
      <c r="X42" s="9"/>
      <c r="Y42" s="9"/>
      <c r="Z42" s="9"/>
      <c r="AA42" s="9"/>
      <c r="AB42" s="9"/>
      <c r="AC42" s="9"/>
      <c r="AD42" s="9"/>
    </row>
    <row r="43" spans="16:30" ht="20.100000000000001" customHeight="1" x14ac:dyDescent="0.25">
      <c r="P43" s="9"/>
      <c r="Q43" s="9"/>
      <c r="R43" s="9"/>
      <c r="S43" s="9"/>
      <c r="T43" s="9"/>
      <c r="U43" s="9"/>
      <c r="V43" s="9"/>
      <c r="W43" s="9"/>
      <c r="X43" s="9"/>
      <c r="Y43" s="9"/>
      <c r="Z43" s="9"/>
      <c r="AA43" s="9"/>
      <c r="AB43" s="9"/>
      <c r="AC43" s="9"/>
      <c r="AD43" s="9"/>
    </row>
    <row r="44" spans="16:30" ht="20.100000000000001" customHeight="1" x14ac:dyDescent="0.25">
      <c r="P44" s="9"/>
      <c r="Q44" s="9"/>
      <c r="R44" s="9"/>
      <c r="S44" s="9"/>
      <c r="T44" s="9"/>
      <c r="U44" s="9"/>
      <c r="V44" s="9"/>
      <c r="W44" s="9"/>
      <c r="X44" s="9"/>
      <c r="Y44" s="9"/>
      <c r="Z44" s="9"/>
      <c r="AA44" s="9"/>
      <c r="AB44" s="9"/>
      <c r="AC44" s="9"/>
      <c r="AD44"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AAA2-B19A-45AF-89A7-38CD8F390A3D}">
  <dimension ref="H1:AD168"/>
  <sheetViews>
    <sheetView showGridLines="0" tabSelected="1" zoomScale="70" zoomScaleNormal="70" workbookViewId="0">
      <selection activeCell="S12" sqref="S12"/>
    </sheetView>
  </sheetViews>
  <sheetFormatPr defaultRowHeight="20.100000000000001" customHeight="1" x14ac:dyDescent="0.25"/>
  <cols>
    <col min="1" max="5" width="9.140625" style="7"/>
    <col min="6" max="6" width="19" style="7" customWidth="1"/>
    <col min="7" max="7" width="14.85546875" style="7" customWidth="1"/>
    <col min="8" max="8" width="17" style="7" customWidth="1"/>
    <col min="9" max="9" width="17.7109375" style="7" hidden="1" customWidth="1"/>
    <col min="10" max="10" width="18" style="7" customWidth="1"/>
    <col min="11" max="11" width="19.140625" style="7" customWidth="1"/>
    <col min="12" max="12" width="21.85546875" style="7" customWidth="1"/>
    <col min="13" max="13" width="21.140625" style="7" bestFit="1" customWidth="1"/>
    <col min="14" max="14" width="16.85546875" style="7" bestFit="1" customWidth="1"/>
    <col min="15" max="15" width="16.5703125" style="7" customWidth="1"/>
    <col min="16" max="16384" width="9.140625" style="7"/>
  </cols>
  <sheetData>
    <row r="1" spans="8:30" ht="20.100000000000001" customHeight="1" x14ac:dyDescent="0.25">
      <c r="P1" s="9"/>
      <c r="Q1" s="9"/>
      <c r="R1" s="9"/>
      <c r="S1" s="9"/>
      <c r="T1" s="9"/>
      <c r="U1" s="9"/>
      <c r="V1" s="9"/>
      <c r="W1" s="9"/>
      <c r="X1" s="9"/>
      <c r="Y1" s="9"/>
      <c r="Z1" s="9"/>
      <c r="AA1" s="9"/>
      <c r="AB1" s="9"/>
      <c r="AC1" s="9"/>
      <c r="AD1" s="9"/>
    </row>
    <row r="2" spans="8:30" ht="20.100000000000001" customHeight="1" x14ac:dyDescent="0.25">
      <c r="P2" s="9"/>
      <c r="Q2" s="9"/>
      <c r="R2" s="9"/>
      <c r="S2" s="9"/>
      <c r="T2" s="9"/>
      <c r="U2" s="9"/>
      <c r="V2" s="9"/>
      <c r="W2" s="9"/>
      <c r="X2" s="9"/>
      <c r="Y2" s="9"/>
      <c r="Z2" s="9"/>
      <c r="AA2" s="9"/>
      <c r="AB2" s="9"/>
      <c r="AC2" s="9"/>
      <c r="AD2" s="9"/>
    </row>
    <row r="3" spans="8:30" ht="20.100000000000001" customHeight="1" x14ac:dyDescent="0.25">
      <c r="P3" s="9"/>
      <c r="Q3" s="9"/>
      <c r="R3" s="9"/>
      <c r="S3" s="9"/>
      <c r="T3" s="9"/>
      <c r="U3" s="9"/>
      <c r="V3" s="9"/>
      <c r="W3" s="9"/>
      <c r="X3" s="9"/>
      <c r="Y3" s="9"/>
      <c r="Z3" s="9"/>
      <c r="AA3" s="9"/>
      <c r="AB3" s="9"/>
      <c r="AC3" s="9"/>
      <c r="AD3" s="9"/>
    </row>
    <row r="4" spans="8:30" ht="20.100000000000001" customHeight="1" x14ac:dyDescent="0.25">
      <c r="P4" s="9"/>
      <c r="Q4" s="9"/>
      <c r="R4" s="9"/>
      <c r="S4" s="9"/>
      <c r="T4" s="9"/>
      <c r="U4" s="9"/>
      <c r="V4" s="9"/>
      <c r="W4" s="9"/>
      <c r="X4" s="9"/>
      <c r="Y4" s="9"/>
      <c r="Z4" s="9"/>
      <c r="AA4" s="9"/>
      <c r="AB4" s="9"/>
      <c r="AC4" s="9"/>
      <c r="AD4" s="9"/>
    </row>
    <row r="5" spans="8:30" ht="20.100000000000001" customHeight="1" x14ac:dyDescent="0.25">
      <c r="P5" s="9"/>
      <c r="Q5" s="9"/>
      <c r="R5" s="9"/>
      <c r="S5" s="9"/>
      <c r="T5" s="9"/>
      <c r="U5" s="9"/>
      <c r="V5" s="9"/>
      <c r="W5" s="9"/>
      <c r="X5" s="9"/>
      <c r="Y5" s="9"/>
      <c r="Z5" s="9"/>
      <c r="AA5" s="9"/>
      <c r="AB5" s="9"/>
      <c r="AC5" s="9"/>
      <c r="AD5" s="9"/>
    </row>
    <row r="6" spans="8:30" ht="20.100000000000001" customHeight="1" x14ac:dyDescent="0.25">
      <c r="P6" s="9"/>
      <c r="Q6" s="9"/>
      <c r="R6" s="9"/>
      <c r="S6" s="9"/>
      <c r="T6" s="9"/>
      <c r="U6" s="9"/>
      <c r="V6" s="9"/>
      <c r="W6" s="9"/>
      <c r="X6" s="9"/>
      <c r="Y6" s="9"/>
      <c r="Z6" s="9"/>
      <c r="AA6" s="9"/>
      <c r="AB6" s="9"/>
      <c r="AC6" s="9"/>
      <c r="AD6" s="9"/>
    </row>
    <row r="7" spans="8:30" ht="20.100000000000001" customHeight="1" x14ac:dyDescent="0.25">
      <c r="P7" s="9"/>
      <c r="Q7" s="9"/>
      <c r="R7" s="9"/>
      <c r="S7" s="9"/>
      <c r="T7" s="9"/>
      <c r="U7" s="9"/>
      <c r="V7" s="9"/>
      <c r="W7" s="9"/>
      <c r="X7" s="9"/>
      <c r="Y7" s="9"/>
      <c r="Z7" s="9"/>
      <c r="AA7" s="9"/>
      <c r="AB7" s="9"/>
      <c r="AC7" s="9"/>
      <c r="AD7" s="9"/>
    </row>
    <row r="8" spans="8:30" ht="19.5" customHeight="1" x14ac:dyDescent="0.25">
      <c r="H8" s="23" t="s">
        <v>0</v>
      </c>
      <c r="I8" s="23" t="s">
        <v>70</v>
      </c>
      <c r="J8" s="23" t="s">
        <v>71</v>
      </c>
      <c r="K8" s="23" t="s">
        <v>72</v>
      </c>
      <c r="L8" s="23" t="s">
        <v>73</v>
      </c>
      <c r="M8" s="23" t="s">
        <v>74</v>
      </c>
      <c r="P8" s="9"/>
      <c r="Q8" s="9"/>
      <c r="R8" s="9"/>
      <c r="S8" s="9"/>
      <c r="T8" s="9"/>
      <c r="U8" s="9"/>
      <c r="V8" s="9"/>
      <c r="W8" s="9"/>
      <c r="X8" s="9"/>
      <c r="Y8" s="9"/>
      <c r="Z8" s="9"/>
      <c r="AA8" s="9"/>
      <c r="AB8" s="9"/>
      <c r="AC8" s="9"/>
      <c r="AD8" s="9"/>
    </row>
    <row r="9" spans="8:30" ht="20.100000000000001" customHeight="1" x14ac:dyDescent="0.25">
      <c r="H9" s="20">
        <v>44563</v>
      </c>
      <c r="I9" s="8" t="str">
        <f t="shared" ref="I9:I40" si="0">TEXT(H9,"mmm")</f>
        <v>Jan</v>
      </c>
      <c r="J9" s="21" t="s">
        <v>8</v>
      </c>
      <c r="K9" s="21" t="s">
        <v>7</v>
      </c>
      <c r="L9" s="21" t="s">
        <v>7</v>
      </c>
      <c r="M9" s="22">
        <v>20900</v>
      </c>
      <c r="P9" s="9"/>
      <c r="Q9" s="9"/>
      <c r="R9" s="9"/>
      <c r="S9" s="9"/>
      <c r="T9" s="9"/>
      <c r="U9" s="9"/>
      <c r="V9" s="9"/>
      <c r="W9" s="9"/>
      <c r="X9" s="9"/>
      <c r="Y9" s="9"/>
      <c r="Z9" s="9"/>
      <c r="AA9" s="9"/>
      <c r="AB9" s="9"/>
      <c r="AC9" s="9"/>
      <c r="AD9" s="9"/>
    </row>
    <row r="10" spans="8:30" ht="20.100000000000001" customHeight="1" x14ac:dyDescent="0.25">
      <c r="H10" s="20">
        <v>44575</v>
      </c>
      <c r="I10" s="8" t="str">
        <f t="shared" si="0"/>
        <v>Jan</v>
      </c>
      <c r="J10" s="21" t="s">
        <v>8</v>
      </c>
      <c r="K10" s="21" t="s">
        <v>7</v>
      </c>
      <c r="L10" s="21" t="s">
        <v>10</v>
      </c>
      <c r="M10" s="22">
        <v>3112</v>
      </c>
      <c r="P10" s="9"/>
      <c r="Q10" s="9"/>
      <c r="R10" s="9"/>
      <c r="S10" s="9"/>
      <c r="T10" s="9"/>
      <c r="U10" s="9"/>
      <c r="V10" s="9"/>
      <c r="W10" s="9"/>
      <c r="X10" s="9"/>
      <c r="Y10" s="9"/>
      <c r="Z10" s="9"/>
      <c r="AA10" s="9"/>
      <c r="AB10" s="9"/>
      <c r="AC10" s="9"/>
      <c r="AD10" s="9"/>
    </row>
    <row r="11" spans="8:30" ht="20.100000000000001" customHeight="1" x14ac:dyDescent="0.25">
      <c r="H11" s="20">
        <v>44576</v>
      </c>
      <c r="I11" s="8" t="str">
        <f t="shared" si="0"/>
        <v>Jan</v>
      </c>
      <c r="J11" s="21" t="s">
        <v>8</v>
      </c>
      <c r="K11" s="21" t="s">
        <v>7</v>
      </c>
      <c r="L11" s="21" t="s">
        <v>12</v>
      </c>
      <c r="M11" s="22">
        <v>18000</v>
      </c>
      <c r="P11" s="9"/>
      <c r="Q11" s="9"/>
      <c r="R11" s="9"/>
      <c r="S11" s="9"/>
      <c r="T11" s="9"/>
      <c r="U11" s="9"/>
      <c r="V11" s="9"/>
      <c r="W11" s="9"/>
      <c r="X11" s="9"/>
      <c r="Y11" s="9"/>
      <c r="Z11" s="9"/>
      <c r="AA11" s="9"/>
      <c r="AB11" s="9"/>
      <c r="AC11" s="9"/>
      <c r="AD11" s="9"/>
    </row>
    <row r="12" spans="8:30" ht="20.100000000000001" customHeight="1" x14ac:dyDescent="0.25">
      <c r="H12" s="20">
        <v>44577</v>
      </c>
      <c r="I12" s="8" t="str">
        <f t="shared" si="0"/>
        <v>Jan</v>
      </c>
      <c r="J12" s="21" t="s">
        <v>16</v>
      </c>
      <c r="K12" s="21" t="s">
        <v>15</v>
      </c>
      <c r="L12" s="21" t="s">
        <v>14</v>
      </c>
      <c r="M12" s="22">
        <v>-4736</v>
      </c>
      <c r="P12" s="9"/>
      <c r="Q12" s="9"/>
      <c r="R12" s="9"/>
      <c r="S12" s="9"/>
      <c r="T12" s="9"/>
      <c r="U12" s="9"/>
      <c r="V12" s="9"/>
      <c r="W12" s="9"/>
      <c r="X12" s="9"/>
      <c r="Y12" s="9"/>
      <c r="Z12" s="9"/>
      <c r="AA12" s="9"/>
      <c r="AB12" s="9"/>
      <c r="AC12" s="9"/>
      <c r="AD12" s="9"/>
    </row>
    <row r="13" spans="8:30" ht="20.100000000000001" customHeight="1" x14ac:dyDescent="0.25">
      <c r="H13" s="20">
        <v>44584</v>
      </c>
      <c r="I13" s="8" t="str">
        <f t="shared" si="0"/>
        <v>Jan</v>
      </c>
      <c r="J13" s="21" t="s">
        <v>16</v>
      </c>
      <c r="K13" s="21" t="s">
        <v>19</v>
      </c>
      <c r="L13" s="21" t="s">
        <v>18</v>
      </c>
      <c r="M13" s="22">
        <v>-250</v>
      </c>
      <c r="P13" s="9"/>
      <c r="Q13" s="9"/>
      <c r="R13" s="9"/>
      <c r="S13" s="9"/>
      <c r="T13" s="9"/>
      <c r="U13" s="9"/>
      <c r="V13" s="9"/>
      <c r="W13" s="9"/>
      <c r="X13" s="9"/>
      <c r="Y13" s="9"/>
      <c r="Z13" s="9"/>
      <c r="AA13" s="9"/>
      <c r="AB13" s="9"/>
      <c r="AC13" s="9"/>
      <c r="AD13" s="9"/>
    </row>
    <row r="14" spans="8:30" ht="20.100000000000001" customHeight="1" x14ac:dyDescent="0.25">
      <c r="H14" s="20">
        <v>44586</v>
      </c>
      <c r="I14" s="8" t="str">
        <f t="shared" si="0"/>
        <v>Jan</v>
      </c>
      <c r="J14" s="21" t="s">
        <v>16</v>
      </c>
      <c r="K14" s="21" t="s">
        <v>15</v>
      </c>
      <c r="L14" s="21" t="s">
        <v>14</v>
      </c>
      <c r="M14" s="22">
        <v>-797</v>
      </c>
      <c r="P14" s="9"/>
      <c r="Q14" s="9"/>
      <c r="R14" s="9"/>
      <c r="S14" s="9"/>
      <c r="T14" s="9"/>
      <c r="U14" s="9"/>
      <c r="V14" s="9"/>
      <c r="W14" s="9"/>
      <c r="X14" s="9"/>
      <c r="Y14" s="9"/>
      <c r="Z14" s="9"/>
      <c r="AA14" s="9"/>
      <c r="AB14" s="9"/>
      <c r="AC14" s="9"/>
      <c r="AD14" s="9"/>
    </row>
    <row r="15" spans="8:30" ht="20.100000000000001" customHeight="1" x14ac:dyDescent="0.25">
      <c r="H15" s="20">
        <v>44586</v>
      </c>
      <c r="I15" s="8" t="str">
        <f t="shared" si="0"/>
        <v>Jan</v>
      </c>
      <c r="J15" s="21" t="s">
        <v>16</v>
      </c>
      <c r="K15" s="21" t="s">
        <v>15</v>
      </c>
      <c r="L15" s="21" t="s">
        <v>20</v>
      </c>
      <c r="M15" s="22">
        <v>-98</v>
      </c>
      <c r="P15" s="9"/>
      <c r="Q15" s="9"/>
      <c r="R15" s="9"/>
      <c r="S15" s="9"/>
      <c r="T15" s="9"/>
      <c r="U15" s="9"/>
      <c r="V15" s="9"/>
      <c r="W15" s="9"/>
      <c r="X15" s="9"/>
      <c r="Y15" s="9"/>
      <c r="Z15" s="9"/>
      <c r="AA15" s="9"/>
      <c r="AB15" s="9"/>
      <c r="AC15" s="9"/>
      <c r="AD15" s="9"/>
    </row>
    <row r="16" spans="8:30" ht="20.100000000000001" customHeight="1" x14ac:dyDescent="0.25">
      <c r="H16" s="20">
        <v>44588</v>
      </c>
      <c r="I16" s="8" t="str">
        <f t="shared" si="0"/>
        <v>Jan</v>
      </c>
      <c r="J16" s="21" t="s">
        <v>8</v>
      </c>
      <c r="K16" s="21" t="s">
        <v>7</v>
      </c>
      <c r="L16" s="21" t="s">
        <v>7</v>
      </c>
      <c r="M16" s="22">
        <v>3000</v>
      </c>
      <c r="P16" s="9"/>
      <c r="Q16" s="9"/>
      <c r="R16" s="9"/>
      <c r="S16" s="9"/>
      <c r="T16" s="9"/>
      <c r="U16" s="9"/>
      <c r="V16" s="9"/>
      <c r="W16" s="9"/>
      <c r="X16" s="9"/>
      <c r="Y16" s="9"/>
      <c r="Z16" s="9"/>
      <c r="AA16" s="9"/>
      <c r="AB16" s="9"/>
      <c r="AC16" s="9"/>
      <c r="AD16" s="9"/>
    </row>
    <row r="17" spans="8:30" ht="20.100000000000001" customHeight="1" x14ac:dyDescent="0.25">
      <c r="H17" s="20">
        <v>44590</v>
      </c>
      <c r="I17" s="8" t="str">
        <f t="shared" si="0"/>
        <v>Jan</v>
      </c>
      <c r="J17" s="21" t="s">
        <v>8</v>
      </c>
      <c r="K17" s="21" t="s">
        <v>7</v>
      </c>
      <c r="L17" s="21" t="s">
        <v>10</v>
      </c>
      <c r="M17" s="22">
        <v>7000</v>
      </c>
      <c r="P17" s="9"/>
      <c r="Q17" s="9"/>
      <c r="R17" s="9"/>
      <c r="S17" s="9"/>
      <c r="T17" s="9"/>
      <c r="U17" s="9"/>
      <c r="V17" s="9"/>
      <c r="W17" s="9"/>
      <c r="X17" s="9"/>
      <c r="Y17" s="9"/>
      <c r="Z17" s="9"/>
      <c r="AA17" s="9"/>
      <c r="AB17" s="9"/>
      <c r="AC17" s="9"/>
      <c r="AD17" s="9"/>
    </row>
    <row r="18" spans="8:30" ht="20.100000000000001" customHeight="1" x14ac:dyDescent="0.25">
      <c r="H18" s="20">
        <v>44590</v>
      </c>
      <c r="I18" s="8" t="str">
        <f t="shared" si="0"/>
        <v>Jan</v>
      </c>
      <c r="J18" s="21" t="s">
        <v>16</v>
      </c>
      <c r="K18" s="21" t="s">
        <v>15</v>
      </c>
      <c r="L18" s="21" t="s">
        <v>23</v>
      </c>
      <c r="M18" s="22">
        <v>-1000</v>
      </c>
      <c r="P18" s="9"/>
      <c r="Q18" s="9"/>
      <c r="R18" s="9"/>
      <c r="S18" s="9"/>
      <c r="T18" s="9"/>
      <c r="U18" s="9"/>
      <c r="V18" s="9"/>
      <c r="W18" s="9"/>
      <c r="X18" s="9"/>
      <c r="Y18" s="9"/>
      <c r="Z18" s="9"/>
      <c r="AA18" s="9"/>
      <c r="AB18" s="9"/>
      <c r="AC18" s="9"/>
      <c r="AD18" s="9"/>
    </row>
    <row r="19" spans="8:30" ht="20.100000000000001" customHeight="1" x14ac:dyDescent="0.25">
      <c r="H19" s="20">
        <v>44591</v>
      </c>
      <c r="I19" s="8" t="str">
        <f t="shared" si="0"/>
        <v>Jan</v>
      </c>
      <c r="J19" s="21" t="s">
        <v>16</v>
      </c>
      <c r="K19" s="21" t="s">
        <v>25</v>
      </c>
      <c r="L19" s="21" t="s">
        <v>24</v>
      </c>
      <c r="M19" s="22">
        <v>-500</v>
      </c>
      <c r="P19" s="9"/>
      <c r="Q19" s="9"/>
      <c r="R19" s="9"/>
      <c r="S19" s="9"/>
      <c r="T19" s="9"/>
      <c r="U19" s="9"/>
      <c r="V19" s="9"/>
      <c r="W19" s="9"/>
      <c r="X19" s="9"/>
      <c r="Y19" s="9"/>
      <c r="Z19" s="9"/>
      <c r="AA19" s="9"/>
      <c r="AB19" s="9"/>
      <c r="AC19" s="9"/>
      <c r="AD19" s="9"/>
    </row>
    <row r="20" spans="8:30" ht="20.100000000000001" customHeight="1" x14ac:dyDescent="0.25">
      <c r="H20" s="20">
        <v>44592</v>
      </c>
      <c r="I20" s="8" t="str">
        <f t="shared" si="0"/>
        <v>Jan</v>
      </c>
      <c r="J20" s="21" t="s">
        <v>16</v>
      </c>
      <c r="K20" s="21" t="s">
        <v>15</v>
      </c>
      <c r="L20" s="21" t="s">
        <v>26</v>
      </c>
      <c r="M20" s="22">
        <v>-1000</v>
      </c>
      <c r="P20" s="9"/>
      <c r="Q20" s="9"/>
      <c r="R20" s="9"/>
      <c r="S20" s="9"/>
      <c r="T20" s="9"/>
      <c r="U20" s="9"/>
      <c r="V20" s="9"/>
      <c r="W20" s="9"/>
      <c r="X20" s="9"/>
      <c r="Y20" s="9"/>
      <c r="Z20" s="9"/>
      <c r="AA20" s="9"/>
      <c r="AB20" s="9"/>
      <c r="AC20" s="9"/>
      <c r="AD20" s="9"/>
    </row>
    <row r="21" spans="8:30" ht="20.100000000000001" customHeight="1" x14ac:dyDescent="0.25">
      <c r="H21" s="20">
        <v>44592</v>
      </c>
      <c r="I21" s="8" t="str">
        <f t="shared" si="0"/>
        <v>Jan</v>
      </c>
      <c r="J21" s="21" t="s">
        <v>16</v>
      </c>
      <c r="K21" s="21" t="s">
        <v>27</v>
      </c>
      <c r="L21" s="21" t="s">
        <v>51</v>
      </c>
      <c r="M21" s="22">
        <v>-366</v>
      </c>
      <c r="P21" s="9"/>
      <c r="Q21" s="9"/>
      <c r="R21" s="9"/>
      <c r="S21" s="9"/>
      <c r="T21" s="9"/>
      <c r="U21" s="9"/>
      <c r="V21" s="9"/>
      <c r="W21" s="9"/>
      <c r="X21" s="9"/>
      <c r="Y21" s="9"/>
      <c r="Z21" s="9"/>
      <c r="AA21" s="9"/>
      <c r="AB21" s="9"/>
      <c r="AC21" s="9"/>
      <c r="AD21" s="9"/>
    </row>
    <row r="22" spans="8:30" ht="20.100000000000001" hidden="1" customHeight="1" x14ac:dyDescent="0.25">
      <c r="H22" s="20">
        <v>44594</v>
      </c>
      <c r="I22" s="8" t="str">
        <f t="shared" si="0"/>
        <v>Feb</v>
      </c>
      <c r="J22" s="21" t="s">
        <v>8</v>
      </c>
      <c r="K22" s="21" t="s">
        <v>7</v>
      </c>
      <c r="L22" s="21" t="s">
        <v>7</v>
      </c>
      <c r="M22" s="22">
        <v>20900</v>
      </c>
      <c r="P22" s="9"/>
      <c r="Q22" s="9"/>
      <c r="R22" s="9"/>
      <c r="S22" s="9"/>
      <c r="T22" s="9"/>
      <c r="U22" s="9"/>
      <c r="V22" s="9"/>
      <c r="W22" s="9"/>
      <c r="X22" s="9"/>
      <c r="Y22" s="9"/>
      <c r="Z22" s="9"/>
      <c r="AA22" s="9"/>
      <c r="AB22" s="9"/>
      <c r="AC22" s="9"/>
      <c r="AD22" s="9"/>
    </row>
    <row r="23" spans="8:30" ht="20.100000000000001" hidden="1" customHeight="1" x14ac:dyDescent="0.25">
      <c r="H23" s="20">
        <v>44595</v>
      </c>
      <c r="I23" s="8" t="str">
        <f t="shared" si="0"/>
        <v>Feb</v>
      </c>
      <c r="J23" s="21" t="s">
        <v>16</v>
      </c>
      <c r="K23" s="21" t="s">
        <v>15</v>
      </c>
      <c r="L23" s="21" t="s">
        <v>29</v>
      </c>
      <c r="M23" s="22">
        <v>-151</v>
      </c>
      <c r="P23" s="9"/>
      <c r="Q23" s="9"/>
      <c r="R23" s="9"/>
      <c r="S23" s="9"/>
      <c r="T23" s="9"/>
      <c r="U23" s="9"/>
      <c r="V23" s="9"/>
      <c r="W23" s="9"/>
      <c r="X23" s="9"/>
      <c r="Y23" s="9"/>
      <c r="Z23" s="9"/>
      <c r="AA23" s="9"/>
      <c r="AB23" s="9"/>
      <c r="AC23" s="9"/>
      <c r="AD23" s="9"/>
    </row>
    <row r="24" spans="8:30" ht="20.100000000000001" hidden="1" customHeight="1" x14ac:dyDescent="0.25">
      <c r="H24" s="20">
        <v>44599</v>
      </c>
      <c r="I24" s="8" t="str">
        <f t="shared" si="0"/>
        <v>Feb</v>
      </c>
      <c r="J24" s="21" t="s">
        <v>16</v>
      </c>
      <c r="K24" s="21" t="s">
        <v>15</v>
      </c>
      <c r="L24" s="21" t="s">
        <v>20</v>
      </c>
      <c r="M24" s="22">
        <v>-93</v>
      </c>
      <c r="P24" s="9"/>
      <c r="Q24" s="9"/>
      <c r="R24" s="9"/>
      <c r="S24" s="9"/>
      <c r="T24" s="9"/>
      <c r="U24" s="9"/>
      <c r="V24" s="9"/>
      <c r="W24" s="9"/>
      <c r="X24" s="9"/>
      <c r="Y24" s="9"/>
      <c r="Z24" s="9"/>
      <c r="AA24" s="9"/>
      <c r="AB24" s="9"/>
      <c r="AC24" s="9"/>
      <c r="AD24" s="9"/>
    </row>
    <row r="25" spans="8:30" ht="20.100000000000001" hidden="1" customHeight="1" x14ac:dyDescent="0.25">
      <c r="H25" s="20">
        <v>44601</v>
      </c>
      <c r="I25" s="8" t="str">
        <f t="shared" si="0"/>
        <v>Feb</v>
      </c>
      <c r="J25" s="21" t="s">
        <v>16</v>
      </c>
      <c r="K25" s="21" t="s">
        <v>19</v>
      </c>
      <c r="L25" s="21" t="s">
        <v>18</v>
      </c>
      <c r="M25" s="22">
        <v>-500</v>
      </c>
      <c r="P25" s="9"/>
      <c r="Q25" s="9"/>
      <c r="R25" s="9"/>
      <c r="S25" s="9"/>
      <c r="T25" s="9"/>
      <c r="U25" s="9"/>
      <c r="V25" s="9"/>
      <c r="W25" s="9"/>
      <c r="X25" s="9"/>
      <c r="Y25" s="9"/>
      <c r="Z25" s="9"/>
      <c r="AA25" s="9"/>
      <c r="AB25" s="9"/>
      <c r="AC25" s="9"/>
      <c r="AD25" s="9"/>
    </row>
    <row r="26" spans="8:30" ht="20.100000000000001" hidden="1" customHeight="1" x14ac:dyDescent="0.25">
      <c r="H26" s="20">
        <v>44602</v>
      </c>
      <c r="I26" s="8" t="str">
        <f t="shared" si="0"/>
        <v>Feb</v>
      </c>
      <c r="J26" s="21" t="s">
        <v>16</v>
      </c>
      <c r="K26" s="21" t="s">
        <v>19</v>
      </c>
      <c r="L26" s="21" t="s">
        <v>18</v>
      </c>
      <c r="M26" s="22">
        <v>-500</v>
      </c>
      <c r="P26" s="9"/>
      <c r="Q26" s="9"/>
      <c r="R26" s="9"/>
      <c r="S26" s="9"/>
      <c r="T26" s="9"/>
      <c r="U26" s="9"/>
      <c r="V26" s="9"/>
      <c r="W26" s="9"/>
      <c r="X26" s="9"/>
      <c r="Y26" s="9"/>
      <c r="Z26" s="9"/>
      <c r="AA26" s="9"/>
      <c r="AB26" s="9"/>
      <c r="AC26" s="9"/>
      <c r="AD26" s="9"/>
    </row>
    <row r="27" spans="8:30" ht="20.100000000000001" hidden="1" customHeight="1" x14ac:dyDescent="0.25">
      <c r="H27" s="20">
        <v>44603</v>
      </c>
      <c r="I27" s="8" t="str">
        <f t="shared" si="0"/>
        <v>Feb</v>
      </c>
      <c r="J27" s="21" t="s">
        <v>16</v>
      </c>
      <c r="K27" s="21" t="s">
        <v>15</v>
      </c>
      <c r="L27" s="21" t="s">
        <v>23</v>
      </c>
      <c r="M27" s="22">
        <v>-1000</v>
      </c>
      <c r="P27" s="9"/>
      <c r="Q27" s="9"/>
      <c r="R27" s="9"/>
      <c r="S27" s="9"/>
      <c r="T27" s="9"/>
      <c r="U27" s="9"/>
      <c r="V27" s="9"/>
      <c r="W27" s="9"/>
      <c r="X27" s="9"/>
      <c r="Y27" s="9"/>
      <c r="Z27" s="9"/>
      <c r="AA27" s="9"/>
      <c r="AB27" s="9"/>
      <c r="AC27" s="9"/>
      <c r="AD27" s="9"/>
    </row>
    <row r="28" spans="8:30" ht="20.100000000000001" hidden="1" customHeight="1" x14ac:dyDescent="0.25">
      <c r="H28" s="20">
        <v>44604</v>
      </c>
      <c r="I28" s="8" t="str">
        <f t="shared" si="0"/>
        <v>Feb</v>
      </c>
      <c r="J28" s="21" t="s">
        <v>16</v>
      </c>
      <c r="K28" s="21" t="s">
        <v>15</v>
      </c>
      <c r="L28" s="21" t="s">
        <v>23</v>
      </c>
      <c r="M28" s="22">
        <v>-193</v>
      </c>
      <c r="P28" s="9"/>
      <c r="Q28" s="9"/>
      <c r="R28" s="9"/>
      <c r="S28" s="9"/>
      <c r="T28" s="9"/>
      <c r="U28" s="9"/>
      <c r="V28" s="9"/>
      <c r="W28" s="9"/>
      <c r="X28" s="9"/>
      <c r="Y28" s="9"/>
      <c r="Z28" s="9"/>
      <c r="AA28" s="9"/>
      <c r="AB28" s="9"/>
      <c r="AC28" s="9"/>
      <c r="AD28" s="9"/>
    </row>
    <row r="29" spans="8:30" ht="20.100000000000001" hidden="1" customHeight="1" x14ac:dyDescent="0.25">
      <c r="H29" s="20">
        <v>44605</v>
      </c>
      <c r="I29" s="8" t="str">
        <f t="shared" si="0"/>
        <v>Feb</v>
      </c>
      <c r="J29" s="21" t="s">
        <v>16</v>
      </c>
      <c r="K29" s="21" t="s">
        <v>25</v>
      </c>
      <c r="L29" s="21" t="s">
        <v>24</v>
      </c>
      <c r="M29" s="22">
        <v>-500</v>
      </c>
      <c r="P29" s="9"/>
      <c r="Q29" s="9"/>
      <c r="R29" s="9"/>
      <c r="S29" s="9"/>
      <c r="T29" s="9"/>
      <c r="U29" s="9"/>
      <c r="V29" s="9"/>
      <c r="W29" s="9"/>
      <c r="X29" s="9"/>
      <c r="Y29" s="9"/>
      <c r="Z29" s="9"/>
      <c r="AA29" s="9"/>
      <c r="AB29" s="9"/>
      <c r="AC29" s="9"/>
      <c r="AD29" s="9"/>
    </row>
    <row r="30" spans="8:30" ht="20.100000000000001" hidden="1" customHeight="1" x14ac:dyDescent="0.25">
      <c r="H30" s="20">
        <v>44608</v>
      </c>
      <c r="I30" s="8" t="str">
        <f t="shared" si="0"/>
        <v>Feb</v>
      </c>
      <c r="J30" s="21" t="s">
        <v>16</v>
      </c>
      <c r="K30" s="21" t="s">
        <v>15</v>
      </c>
      <c r="L30" s="21" t="s">
        <v>18</v>
      </c>
      <c r="M30" s="22">
        <v>-19</v>
      </c>
      <c r="P30" s="9"/>
      <c r="Q30" s="9"/>
      <c r="R30" s="9"/>
      <c r="S30" s="9"/>
      <c r="T30" s="9"/>
      <c r="U30" s="9"/>
      <c r="V30" s="9"/>
      <c r="W30" s="9"/>
      <c r="X30" s="9"/>
      <c r="Y30" s="9"/>
      <c r="Z30" s="9"/>
      <c r="AA30" s="9"/>
      <c r="AB30" s="9"/>
      <c r="AC30" s="9"/>
      <c r="AD30" s="9"/>
    </row>
    <row r="31" spans="8:30" ht="20.100000000000001" hidden="1" customHeight="1" x14ac:dyDescent="0.25">
      <c r="H31" s="20">
        <v>44610</v>
      </c>
      <c r="I31" s="8" t="str">
        <f t="shared" si="0"/>
        <v>Feb</v>
      </c>
      <c r="J31" s="21" t="s">
        <v>8</v>
      </c>
      <c r="K31" s="21" t="s">
        <v>7</v>
      </c>
      <c r="L31" s="21" t="s">
        <v>10</v>
      </c>
      <c r="M31" s="22">
        <v>3000</v>
      </c>
      <c r="P31" s="9"/>
      <c r="Q31" s="9"/>
      <c r="R31" s="9"/>
      <c r="S31" s="9"/>
      <c r="T31" s="9"/>
      <c r="U31" s="9"/>
      <c r="V31" s="9"/>
      <c r="W31" s="9"/>
      <c r="X31" s="9"/>
      <c r="Y31" s="9"/>
      <c r="Z31" s="9"/>
      <c r="AA31" s="9"/>
      <c r="AB31" s="9"/>
      <c r="AC31" s="9"/>
      <c r="AD31" s="9"/>
    </row>
    <row r="32" spans="8:30" ht="20.100000000000001" hidden="1" customHeight="1" x14ac:dyDescent="0.25">
      <c r="H32" s="20">
        <v>44611</v>
      </c>
      <c r="I32" s="8" t="str">
        <f t="shared" si="0"/>
        <v>Feb</v>
      </c>
      <c r="J32" s="21" t="s">
        <v>16</v>
      </c>
      <c r="K32" s="21" t="s">
        <v>31</v>
      </c>
      <c r="L32" s="21" t="s">
        <v>32</v>
      </c>
      <c r="M32" s="22">
        <v>-86</v>
      </c>
      <c r="P32" s="9"/>
      <c r="Q32" s="9"/>
      <c r="R32" s="9"/>
      <c r="S32" s="9"/>
      <c r="T32" s="9"/>
      <c r="U32" s="9"/>
      <c r="V32" s="9"/>
      <c r="W32" s="9"/>
      <c r="X32" s="9"/>
      <c r="Y32" s="9"/>
      <c r="Z32" s="9"/>
      <c r="AA32" s="9"/>
      <c r="AB32" s="9"/>
      <c r="AC32" s="9"/>
      <c r="AD32" s="9"/>
    </row>
    <row r="33" spans="8:30" ht="20.100000000000001" hidden="1" customHeight="1" x14ac:dyDescent="0.25">
      <c r="H33" s="20">
        <v>44614</v>
      </c>
      <c r="I33" s="8" t="str">
        <f t="shared" si="0"/>
        <v>Feb</v>
      </c>
      <c r="J33" s="21" t="s">
        <v>8</v>
      </c>
      <c r="K33" s="21" t="s">
        <v>7</v>
      </c>
      <c r="L33" s="21" t="s">
        <v>7</v>
      </c>
      <c r="M33" s="22">
        <v>2000</v>
      </c>
      <c r="P33" s="9"/>
      <c r="Q33" s="9"/>
      <c r="R33" s="9"/>
      <c r="S33" s="9"/>
      <c r="T33" s="9"/>
      <c r="U33" s="9"/>
      <c r="V33" s="9"/>
      <c r="W33" s="9"/>
      <c r="X33" s="9"/>
      <c r="Y33" s="9"/>
      <c r="Z33" s="9"/>
      <c r="AA33" s="9"/>
      <c r="AB33" s="9"/>
      <c r="AC33" s="9"/>
      <c r="AD33" s="9"/>
    </row>
    <row r="34" spans="8:30" ht="20.100000000000001" hidden="1" customHeight="1" x14ac:dyDescent="0.25">
      <c r="H34" s="20">
        <v>44616</v>
      </c>
      <c r="I34" s="8" t="str">
        <f t="shared" si="0"/>
        <v>Feb</v>
      </c>
      <c r="J34" s="21" t="s">
        <v>16</v>
      </c>
      <c r="K34" s="21" t="s">
        <v>15</v>
      </c>
      <c r="L34" s="21" t="s">
        <v>29</v>
      </c>
      <c r="M34" s="22">
        <v>-151</v>
      </c>
      <c r="P34" s="9"/>
      <c r="Q34" s="9"/>
      <c r="R34" s="9"/>
      <c r="S34" s="9"/>
      <c r="T34" s="9"/>
      <c r="U34" s="9"/>
      <c r="V34" s="9"/>
      <c r="W34" s="9"/>
      <c r="X34" s="9"/>
      <c r="Y34" s="9"/>
      <c r="Z34" s="9"/>
      <c r="AA34" s="9"/>
      <c r="AB34" s="9"/>
      <c r="AC34" s="9"/>
      <c r="AD34" s="9"/>
    </row>
    <row r="35" spans="8:30" ht="20.100000000000001" hidden="1" customHeight="1" x14ac:dyDescent="0.25">
      <c r="H35" s="20">
        <v>44619</v>
      </c>
      <c r="I35" s="8" t="str">
        <f t="shared" si="0"/>
        <v>Feb</v>
      </c>
      <c r="J35" s="21" t="s">
        <v>16</v>
      </c>
      <c r="K35" s="21" t="s">
        <v>19</v>
      </c>
      <c r="L35" s="21" t="s">
        <v>18</v>
      </c>
      <c r="M35" s="22">
        <v>-1000</v>
      </c>
      <c r="P35" s="9"/>
      <c r="Q35" s="9"/>
      <c r="R35" s="9"/>
      <c r="S35" s="9"/>
      <c r="T35" s="9"/>
      <c r="U35" s="9"/>
      <c r="V35" s="9"/>
      <c r="W35" s="9"/>
      <c r="X35" s="9"/>
      <c r="Y35" s="9"/>
      <c r="Z35" s="9"/>
      <c r="AA35" s="9"/>
      <c r="AB35" s="9"/>
      <c r="AC35" s="9"/>
      <c r="AD35" s="9"/>
    </row>
    <row r="36" spans="8:30" ht="20.100000000000001" hidden="1" customHeight="1" x14ac:dyDescent="0.25">
      <c r="H36" s="20">
        <v>44620</v>
      </c>
      <c r="I36" s="8" t="str">
        <f t="shared" si="0"/>
        <v>Feb</v>
      </c>
      <c r="J36" s="21" t="s">
        <v>16</v>
      </c>
      <c r="K36" s="21" t="s">
        <v>19</v>
      </c>
      <c r="L36" s="21" t="s">
        <v>18</v>
      </c>
      <c r="M36" s="22">
        <v>-4500</v>
      </c>
      <c r="P36" s="9"/>
      <c r="Q36" s="9"/>
      <c r="R36" s="9"/>
      <c r="S36" s="9"/>
      <c r="T36" s="9"/>
      <c r="U36" s="9"/>
      <c r="V36" s="9"/>
      <c r="W36" s="9"/>
      <c r="X36" s="9"/>
      <c r="Y36" s="9"/>
      <c r="Z36" s="9"/>
      <c r="AA36" s="9"/>
      <c r="AB36" s="9"/>
      <c r="AC36" s="9"/>
      <c r="AD36" s="9"/>
    </row>
    <row r="37" spans="8:30" ht="20.100000000000001" hidden="1" customHeight="1" x14ac:dyDescent="0.25">
      <c r="H37" s="20">
        <v>44622</v>
      </c>
      <c r="I37" s="8" t="str">
        <f t="shared" si="0"/>
        <v>Mar</v>
      </c>
      <c r="J37" s="21" t="s">
        <v>8</v>
      </c>
      <c r="K37" s="21" t="s">
        <v>7</v>
      </c>
      <c r="L37" s="21" t="s">
        <v>7</v>
      </c>
      <c r="M37" s="22">
        <v>20900</v>
      </c>
      <c r="P37" s="9"/>
      <c r="Q37" s="9"/>
      <c r="R37" s="9"/>
      <c r="S37" s="9"/>
      <c r="T37" s="9"/>
      <c r="U37" s="9"/>
      <c r="V37" s="9"/>
      <c r="W37" s="9"/>
      <c r="X37" s="9"/>
      <c r="Y37" s="9"/>
      <c r="Z37" s="9"/>
      <c r="AA37" s="9"/>
      <c r="AB37" s="9"/>
      <c r="AC37" s="9"/>
      <c r="AD37" s="9"/>
    </row>
    <row r="38" spans="8:30" ht="20.100000000000001" hidden="1" customHeight="1" x14ac:dyDescent="0.25">
      <c r="H38" s="20">
        <v>44622</v>
      </c>
      <c r="I38" s="8" t="str">
        <f t="shared" si="0"/>
        <v>Mar</v>
      </c>
      <c r="J38" s="21" t="s">
        <v>16</v>
      </c>
      <c r="K38" s="21" t="s">
        <v>15</v>
      </c>
      <c r="L38" s="21" t="s">
        <v>23</v>
      </c>
      <c r="M38" s="22">
        <v>-500</v>
      </c>
      <c r="P38" s="9"/>
      <c r="Q38" s="9"/>
      <c r="R38" s="9"/>
      <c r="S38" s="9"/>
      <c r="T38" s="9"/>
      <c r="U38" s="9"/>
      <c r="V38" s="9"/>
      <c r="W38" s="9"/>
      <c r="X38" s="9"/>
      <c r="Y38" s="9"/>
      <c r="Z38" s="9"/>
      <c r="AA38" s="9"/>
      <c r="AB38" s="9"/>
      <c r="AC38" s="9"/>
      <c r="AD38" s="9"/>
    </row>
    <row r="39" spans="8:30" ht="20.100000000000001" hidden="1" customHeight="1" x14ac:dyDescent="0.25">
      <c r="H39" s="20">
        <v>44623</v>
      </c>
      <c r="I39" s="8" t="str">
        <f t="shared" si="0"/>
        <v>Mar</v>
      </c>
      <c r="J39" s="21" t="s">
        <v>16</v>
      </c>
      <c r="K39" s="21" t="s">
        <v>25</v>
      </c>
      <c r="L39" s="21" t="s">
        <v>24</v>
      </c>
      <c r="M39" s="22">
        <v>-1000</v>
      </c>
      <c r="P39" s="9"/>
      <c r="Q39" s="9"/>
      <c r="R39" s="9"/>
      <c r="S39" s="9"/>
      <c r="T39" s="9"/>
      <c r="U39" s="9"/>
      <c r="V39" s="9"/>
      <c r="W39" s="9"/>
      <c r="X39" s="9"/>
      <c r="Y39" s="9"/>
      <c r="Z39" s="9"/>
      <c r="AA39" s="9"/>
      <c r="AB39" s="9"/>
      <c r="AC39" s="9"/>
      <c r="AD39" s="9"/>
    </row>
    <row r="40" spans="8:30" ht="20.100000000000001" hidden="1" customHeight="1" x14ac:dyDescent="0.25">
      <c r="H40" s="20">
        <v>44624</v>
      </c>
      <c r="I40" s="8" t="str">
        <f t="shared" si="0"/>
        <v>Mar</v>
      </c>
      <c r="J40" s="21" t="s">
        <v>16</v>
      </c>
      <c r="K40" s="21" t="s">
        <v>19</v>
      </c>
      <c r="L40" s="21" t="s">
        <v>18</v>
      </c>
      <c r="M40" s="22">
        <v>-1150</v>
      </c>
      <c r="P40" s="9"/>
      <c r="Q40" s="9"/>
      <c r="R40" s="9"/>
      <c r="S40" s="9"/>
      <c r="T40" s="9"/>
      <c r="U40" s="9"/>
      <c r="V40" s="9"/>
      <c r="W40" s="9"/>
      <c r="X40" s="9"/>
      <c r="Y40" s="9"/>
      <c r="Z40" s="9"/>
      <c r="AA40" s="9"/>
      <c r="AB40" s="9"/>
      <c r="AC40" s="9"/>
      <c r="AD40" s="9"/>
    </row>
    <row r="41" spans="8:30" ht="20.100000000000001" hidden="1" customHeight="1" x14ac:dyDescent="0.25">
      <c r="H41" s="20">
        <v>44626</v>
      </c>
      <c r="I41" s="8" t="str">
        <f t="shared" ref="I41:I72" si="1">TEXT(H41,"mmm")</f>
        <v>Mar</v>
      </c>
      <c r="J41" s="21" t="s">
        <v>16</v>
      </c>
      <c r="K41" s="21" t="s">
        <v>19</v>
      </c>
      <c r="L41" s="21" t="s">
        <v>18</v>
      </c>
      <c r="M41" s="22">
        <v>-1000</v>
      </c>
      <c r="P41" s="9"/>
      <c r="Q41" s="9"/>
      <c r="R41" s="9"/>
      <c r="S41" s="9"/>
      <c r="T41" s="9"/>
      <c r="U41" s="9"/>
      <c r="V41" s="9"/>
      <c r="W41" s="9"/>
      <c r="X41" s="9"/>
      <c r="Y41" s="9"/>
      <c r="Z41" s="9"/>
      <c r="AA41" s="9"/>
      <c r="AB41" s="9"/>
      <c r="AC41" s="9"/>
      <c r="AD41" s="9"/>
    </row>
    <row r="42" spans="8:30" ht="20.100000000000001" hidden="1" customHeight="1" x14ac:dyDescent="0.25">
      <c r="H42" s="20">
        <v>44627</v>
      </c>
      <c r="I42" s="8" t="str">
        <f t="shared" si="1"/>
        <v>Mar</v>
      </c>
      <c r="J42" s="21" t="s">
        <v>16</v>
      </c>
      <c r="K42" s="21" t="s">
        <v>15</v>
      </c>
      <c r="L42" s="21" t="s">
        <v>20</v>
      </c>
      <c r="M42" s="22">
        <v>-93</v>
      </c>
      <c r="P42" s="9"/>
      <c r="Q42" s="9"/>
      <c r="R42" s="9"/>
      <c r="S42" s="9"/>
      <c r="T42" s="9"/>
      <c r="U42" s="9"/>
      <c r="V42" s="9"/>
      <c r="W42" s="9"/>
      <c r="X42" s="9"/>
      <c r="Y42" s="9"/>
      <c r="Z42" s="9"/>
      <c r="AA42" s="9"/>
      <c r="AB42" s="9"/>
      <c r="AC42" s="9"/>
      <c r="AD42" s="9"/>
    </row>
    <row r="43" spans="8:30" ht="20.100000000000001" hidden="1" customHeight="1" x14ac:dyDescent="0.25">
      <c r="H43" s="20">
        <v>44635</v>
      </c>
      <c r="I43" s="8" t="str">
        <f t="shared" si="1"/>
        <v>Mar</v>
      </c>
      <c r="J43" s="21" t="s">
        <v>8</v>
      </c>
      <c r="K43" s="21" t="s">
        <v>7</v>
      </c>
      <c r="L43" s="21" t="s">
        <v>10</v>
      </c>
      <c r="M43" s="22">
        <v>3230</v>
      </c>
      <c r="P43" s="9"/>
      <c r="Q43" s="9"/>
      <c r="R43" s="9"/>
      <c r="S43" s="9"/>
      <c r="T43" s="9"/>
      <c r="U43" s="9"/>
      <c r="V43" s="9"/>
      <c r="W43" s="9"/>
      <c r="X43" s="9"/>
      <c r="Y43" s="9"/>
      <c r="Z43" s="9"/>
      <c r="AA43" s="9"/>
      <c r="AB43" s="9"/>
      <c r="AC43" s="9"/>
      <c r="AD43" s="9"/>
    </row>
    <row r="44" spans="8:30" ht="20.100000000000001" hidden="1" customHeight="1" x14ac:dyDescent="0.25">
      <c r="H44" s="20">
        <v>44637</v>
      </c>
      <c r="I44" s="8" t="str">
        <f t="shared" si="1"/>
        <v>Mar</v>
      </c>
      <c r="J44" s="21" t="s">
        <v>16</v>
      </c>
      <c r="K44" s="21" t="s">
        <v>19</v>
      </c>
      <c r="L44" s="21" t="s">
        <v>18</v>
      </c>
      <c r="M44" s="22">
        <v>-150</v>
      </c>
      <c r="P44" s="9"/>
      <c r="Q44" s="9"/>
      <c r="R44" s="9"/>
      <c r="S44" s="9"/>
      <c r="T44" s="9"/>
      <c r="U44" s="9"/>
      <c r="V44" s="9"/>
      <c r="W44" s="9"/>
      <c r="X44" s="9"/>
      <c r="Y44" s="9"/>
      <c r="Z44" s="9"/>
      <c r="AA44" s="9"/>
      <c r="AB44" s="9"/>
      <c r="AC44" s="9"/>
      <c r="AD44" s="9"/>
    </row>
    <row r="45" spans="8:30" ht="20.100000000000001" hidden="1" customHeight="1" x14ac:dyDescent="0.25">
      <c r="H45" s="20">
        <v>44637</v>
      </c>
      <c r="I45" s="8" t="str">
        <f t="shared" si="1"/>
        <v>Mar</v>
      </c>
      <c r="J45" s="21" t="s">
        <v>8</v>
      </c>
      <c r="K45" s="21" t="s">
        <v>7</v>
      </c>
      <c r="L45" s="21" t="s">
        <v>10</v>
      </c>
      <c r="M45" s="22">
        <v>7000</v>
      </c>
      <c r="P45" s="9"/>
      <c r="Q45" s="9"/>
      <c r="R45" s="9"/>
      <c r="S45" s="9"/>
      <c r="T45" s="9"/>
      <c r="U45" s="9"/>
      <c r="V45" s="9"/>
      <c r="W45" s="9"/>
      <c r="X45" s="9"/>
      <c r="Y45" s="9"/>
      <c r="Z45" s="9"/>
      <c r="AA45" s="9"/>
      <c r="AB45" s="9"/>
      <c r="AC45" s="9"/>
      <c r="AD45" s="9"/>
    </row>
    <row r="46" spans="8:30" ht="20.100000000000001" hidden="1" customHeight="1" x14ac:dyDescent="0.25">
      <c r="H46" s="20">
        <v>44646</v>
      </c>
      <c r="I46" s="8" t="str">
        <f t="shared" si="1"/>
        <v>Mar</v>
      </c>
      <c r="J46" s="21" t="s">
        <v>16</v>
      </c>
      <c r="K46" s="21" t="s">
        <v>19</v>
      </c>
      <c r="L46" s="21" t="s">
        <v>18</v>
      </c>
      <c r="M46" s="22">
        <v>-50</v>
      </c>
      <c r="P46" s="9"/>
      <c r="Q46" s="9"/>
      <c r="R46" s="9"/>
      <c r="S46" s="9"/>
      <c r="T46" s="9"/>
      <c r="U46" s="9"/>
      <c r="V46" s="9"/>
      <c r="W46" s="9"/>
      <c r="X46" s="9"/>
      <c r="Y46" s="9"/>
      <c r="Z46" s="9"/>
      <c r="AA46" s="9"/>
      <c r="AB46" s="9"/>
      <c r="AC46" s="9"/>
      <c r="AD46" s="9"/>
    </row>
    <row r="47" spans="8:30" ht="20.100000000000001" hidden="1" customHeight="1" x14ac:dyDescent="0.25">
      <c r="H47" s="20">
        <v>44647</v>
      </c>
      <c r="I47" s="8" t="str">
        <f t="shared" si="1"/>
        <v>Mar</v>
      </c>
      <c r="J47" s="21" t="s">
        <v>8</v>
      </c>
      <c r="K47" s="21" t="s">
        <v>7</v>
      </c>
      <c r="L47" s="21" t="s">
        <v>7</v>
      </c>
      <c r="M47" s="22">
        <v>5000</v>
      </c>
      <c r="P47" s="9"/>
      <c r="Q47" s="9"/>
      <c r="R47" s="9"/>
      <c r="S47" s="9"/>
      <c r="T47" s="9"/>
      <c r="U47" s="9"/>
      <c r="V47" s="9"/>
      <c r="W47" s="9"/>
      <c r="X47" s="9"/>
      <c r="Y47" s="9"/>
      <c r="Z47" s="9"/>
      <c r="AA47" s="9"/>
      <c r="AB47" s="9"/>
      <c r="AC47" s="9"/>
      <c r="AD47" s="9"/>
    </row>
    <row r="48" spans="8:30" ht="20.100000000000001" hidden="1" customHeight="1" x14ac:dyDescent="0.25">
      <c r="H48" s="20">
        <v>44650</v>
      </c>
      <c r="I48" s="8" t="str">
        <f t="shared" si="1"/>
        <v>Mar</v>
      </c>
      <c r="J48" s="21" t="s">
        <v>16</v>
      </c>
      <c r="K48" s="21" t="s">
        <v>19</v>
      </c>
      <c r="L48" s="21" t="s">
        <v>18</v>
      </c>
      <c r="M48" s="22">
        <v>-2000</v>
      </c>
      <c r="P48" s="9"/>
      <c r="Q48" s="9"/>
      <c r="R48" s="9"/>
      <c r="S48" s="9"/>
      <c r="T48" s="9"/>
      <c r="U48" s="9"/>
      <c r="V48" s="9"/>
      <c r="W48" s="9"/>
      <c r="X48" s="9"/>
      <c r="Y48" s="9"/>
      <c r="Z48" s="9"/>
      <c r="AA48" s="9"/>
      <c r="AB48" s="9"/>
      <c r="AC48" s="9"/>
      <c r="AD48" s="9"/>
    </row>
    <row r="49" spans="8:30" ht="20.100000000000001" hidden="1" customHeight="1" x14ac:dyDescent="0.25">
      <c r="H49" s="20">
        <v>44651</v>
      </c>
      <c r="I49" s="8" t="str">
        <f t="shared" si="1"/>
        <v>Mar</v>
      </c>
      <c r="J49" s="21" t="s">
        <v>8</v>
      </c>
      <c r="K49" s="21" t="s">
        <v>7</v>
      </c>
      <c r="L49" s="21" t="s">
        <v>7</v>
      </c>
      <c r="M49" s="22">
        <v>2000</v>
      </c>
      <c r="P49" s="9"/>
      <c r="Q49" s="9"/>
      <c r="R49" s="9"/>
      <c r="S49" s="9"/>
      <c r="T49" s="9"/>
      <c r="U49" s="9"/>
      <c r="V49" s="9"/>
      <c r="W49" s="9"/>
      <c r="X49" s="9"/>
      <c r="Y49" s="9"/>
      <c r="Z49" s="9"/>
      <c r="AA49" s="9"/>
      <c r="AB49" s="9"/>
      <c r="AC49" s="9"/>
      <c r="AD49" s="9"/>
    </row>
    <row r="50" spans="8:30" ht="20.100000000000001" hidden="1" customHeight="1" x14ac:dyDescent="0.25">
      <c r="H50" s="20">
        <v>44653</v>
      </c>
      <c r="I50" s="8" t="str">
        <f t="shared" si="1"/>
        <v>Apr</v>
      </c>
      <c r="J50" s="21" t="s">
        <v>8</v>
      </c>
      <c r="K50" s="21" t="s">
        <v>7</v>
      </c>
      <c r="L50" s="21" t="s">
        <v>7</v>
      </c>
      <c r="M50" s="22">
        <v>20900</v>
      </c>
      <c r="P50" s="9"/>
      <c r="Q50" s="9"/>
      <c r="R50" s="9"/>
      <c r="S50" s="9"/>
      <c r="T50" s="9"/>
      <c r="U50" s="9"/>
      <c r="V50" s="9"/>
      <c r="W50" s="9"/>
      <c r="X50" s="9"/>
      <c r="Y50" s="9"/>
      <c r="Z50" s="9"/>
      <c r="AA50" s="9"/>
      <c r="AB50" s="9"/>
      <c r="AC50" s="9"/>
      <c r="AD50" s="9"/>
    </row>
    <row r="51" spans="8:30" ht="20.100000000000001" hidden="1" customHeight="1" x14ac:dyDescent="0.25">
      <c r="H51" s="20">
        <v>44657</v>
      </c>
      <c r="I51" s="8" t="str">
        <f t="shared" si="1"/>
        <v>Apr</v>
      </c>
      <c r="J51" s="21" t="s">
        <v>16</v>
      </c>
      <c r="K51" s="21" t="s">
        <v>15</v>
      </c>
      <c r="L51" s="21" t="s">
        <v>20</v>
      </c>
      <c r="M51" s="22">
        <v>-93</v>
      </c>
      <c r="P51" s="9"/>
      <c r="Q51" s="9"/>
      <c r="R51" s="9"/>
      <c r="S51" s="9"/>
      <c r="T51" s="9"/>
      <c r="U51" s="9"/>
      <c r="V51" s="9"/>
      <c r="W51" s="9"/>
      <c r="X51" s="9"/>
      <c r="Y51" s="9"/>
      <c r="Z51" s="9"/>
      <c r="AA51" s="9"/>
      <c r="AB51" s="9"/>
      <c r="AC51" s="9"/>
      <c r="AD51" s="9"/>
    </row>
    <row r="52" spans="8:30" ht="20.100000000000001" hidden="1" customHeight="1" x14ac:dyDescent="0.25">
      <c r="H52" s="20">
        <v>44662</v>
      </c>
      <c r="I52" s="8" t="str">
        <f t="shared" si="1"/>
        <v>Apr</v>
      </c>
      <c r="J52" s="21" t="s">
        <v>16</v>
      </c>
      <c r="K52" s="21" t="s">
        <v>15</v>
      </c>
      <c r="L52" s="21" t="s">
        <v>29</v>
      </c>
      <c r="M52" s="22">
        <v>-19</v>
      </c>
      <c r="P52" s="9"/>
      <c r="Q52" s="9"/>
      <c r="R52" s="9"/>
      <c r="S52" s="9"/>
      <c r="T52" s="9"/>
      <c r="U52" s="9"/>
      <c r="V52" s="9"/>
      <c r="W52" s="9"/>
      <c r="X52" s="9"/>
      <c r="Y52" s="9"/>
      <c r="Z52" s="9"/>
      <c r="AA52" s="9"/>
      <c r="AB52" s="9"/>
      <c r="AC52" s="9"/>
      <c r="AD52" s="9"/>
    </row>
    <row r="53" spans="8:30" ht="20.100000000000001" hidden="1" customHeight="1" x14ac:dyDescent="0.25">
      <c r="H53" s="20">
        <v>44670</v>
      </c>
      <c r="I53" s="8" t="str">
        <f t="shared" si="1"/>
        <v>Apr</v>
      </c>
      <c r="J53" s="21" t="s">
        <v>16</v>
      </c>
      <c r="K53" s="21" t="s">
        <v>19</v>
      </c>
      <c r="L53" s="21" t="s">
        <v>18</v>
      </c>
      <c r="M53" s="22">
        <v>-1000</v>
      </c>
      <c r="P53" s="9"/>
      <c r="Q53" s="9"/>
      <c r="R53" s="9"/>
      <c r="S53" s="9"/>
      <c r="T53" s="9"/>
      <c r="U53" s="9"/>
      <c r="V53" s="9"/>
      <c r="W53" s="9"/>
      <c r="X53" s="9"/>
      <c r="Y53" s="9"/>
      <c r="Z53" s="9"/>
      <c r="AA53" s="9"/>
      <c r="AB53" s="9"/>
      <c r="AC53" s="9"/>
      <c r="AD53" s="9"/>
    </row>
    <row r="54" spans="8:30" ht="20.100000000000001" hidden="1" customHeight="1" x14ac:dyDescent="0.25">
      <c r="H54" s="20">
        <v>44671</v>
      </c>
      <c r="I54" s="8" t="str">
        <f t="shared" si="1"/>
        <v>Apr</v>
      </c>
      <c r="J54" s="21" t="s">
        <v>16</v>
      </c>
      <c r="K54" s="21" t="s">
        <v>19</v>
      </c>
      <c r="L54" s="21" t="s">
        <v>18</v>
      </c>
      <c r="M54" s="22">
        <v>-4000</v>
      </c>
      <c r="P54" s="9"/>
      <c r="Q54" s="9"/>
      <c r="R54" s="9"/>
      <c r="S54" s="9"/>
      <c r="T54" s="9"/>
      <c r="U54" s="9"/>
      <c r="V54" s="9"/>
      <c r="W54" s="9"/>
      <c r="X54" s="9"/>
      <c r="Y54" s="9"/>
      <c r="Z54" s="9"/>
      <c r="AA54" s="9"/>
      <c r="AB54" s="9"/>
      <c r="AC54" s="9"/>
      <c r="AD54" s="9"/>
    </row>
    <row r="55" spans="8:30" ht="20.100000000000001" hidden="1" customHeight="1" x14ac:dyDescent="0.25">
      <c r="H55" s="20">
        <v>44671</v>
      </c>
      <c r="I55" s="8" t="str">
        <f t="shared" si="1"/>
        <v>Apr</v>
      </c>
      <c r="J55" s="21" t="s">
        <v>8</v>
      </c>
      <c r="K55" s="21" t="s">
        <v>7</v>
      </c>
      <c r="L55" s="21" t="s">
        <v>10</v>
      </c>
      <c r="M55" s="22">
        <v>7000</v>
      </c>
      <c r="P55" s="9"/>
      <c r="Q55" s="9"/>
      <c r="R55" s="9"/>
      <c r="S55" s="9"/>
      <c r="T55" s="9"/>
      <c r="U55" s="9"/>
      <c r="V55" s="9"/>
      <c r="W55" s="9"/>
      <c r="X55" s="9"/>
      <c r="Y55" s="9"/>
      <c r="Z55" s="9"/>
      <c r="AA55" s="9"/>
      <c r="AB55" s="9"/>
      <c r="AC55" s="9"/>
      <c r="AD55" s="9"/>
    </row>
    <row r="56" spans="8:30" ht="20.100000000000001" hidden="1" customHeight="1" x14ac:dyDescent="0.25">
      <c r="H56" s="20">
        <v>44676</v>
      </c>
      <c r="I56" s="8" t="str">
        <f t="shared" si="1"/>
        <v>Apr</v>
      </c>
      <c r="J56" s="21" t="s">
        <v>16</v>
      </c>
      <c r="K56" s="21" t="s">
        <v>15</v>
      </c>
      <c r="L56" s="21" t="s">
        <v>29</v>
      </c>
      <c r="M56" s="22">
        <v>-157</v>
      </c>
      <c r="P56" s="9"/>
      <c r="Q56" s="9"/>
      <c r="R56" s="9"/>
      <c r="S56" s="9"/>
      <c r="T56" s="9"/>
      <c r="U56" s="9"/>
      <c r="V56" s="9"/>
      <c r="W56" s="9"/>
      <c r="X56" s="9"/>
      <c r="Y56" s="9"/>
      <c r="Z56" s="9"/>
      <c r="AA56" s="9"/>
      <c r="AB56" s="9"/>
      <c r="AC56" s="9"/>
      <c r="AD56" s="9"/>
    </row>
    <row r="57" spans="8:30" ht="20.100000000000001" hidden="1" customHeight="1" x14ac:dyDescent="0.25">
      <c r="H57" s="20">
        <v>44678</v>
      </c>
      <c r="I57" s="8" t="str">
        <f t="shared" si="1"/>
        <v>Apr</v>
      </c>
      <c r="J57" s="21" t="s">
        <v>16</v>
      </c>
      <c r="K57" s="21" t="s">
        <v>25</v>
      </c>
      <c r="L57" s="21" t="s">
        <v>24</v>
      </c>
      <c r="M57" s="22">
        <v>-1000</v>
      </c>
      <c r="P57" s="9"/>
      <c r="Q57" s="9"/>
      <c r="R57" s="9"/>
      <c r="S57" s="9"/>
      <c r="T57" s="9"/>
      <c r="U57" s="9"/>
      <c r="V57" s="9"/>
      <c r="W57" s="9"/>
      <c r="X57" s="9"/>
      <c r="Y57" s="9"/>
      <c r="Z57" s="9"/>
      <c r="AA57" s="9"/>
      <c r="AB57" s="9"/>
      <c r="AC57" s="9"/>
      <c r="AD57" s="9"/>
    </row>
    <row r="58" spans="8:30" ht="20.100000000000001" hidden="1" customHeight="1" x14ac:dyDescent="0.25">
      <c r="H58" s="20">
        <v>44681</v>
      </c>
      <c r="I58" s="8" t="str">
        <f t="shared" si="1"/>
        <v>Apr</v>
      </c>
      <c r="J58" s="21" t="s">
        <v>16</v>
      </c>
      <c r="K58" s="21" t="s">
        <v>15</v>
      </c>
      <c r="L58" s="21" t="s">
        <v>20</v>
      </c>
      <c r="M58" s="22">
        <v>-95</v>
      </c>
      <c r="P58" s="9"/>
      <c r="Q58" s="9"/>
      <c r="R58" s="9"/>
      <c r="S58" s="9"/>
      <c r="T58" s="9"/>
      <c r="U58" s="9"/>
      <c r="V58" s="9"/>
      <c r="W58" s="9"/>
      <c r="X58" s="9"/>
      <c r="Y58" s="9"/>
      <c r="Z58" s="9"/>
      <c r="AA58" s="9"/>
      <c r="AB58" s="9"/>
      <c r="AC58" s="9"/>
      <c r="AD58" s="9"/>
    </row>
    <row r="59" spans="8:30" ht="20.100000000000001" hidden="1" customHeight="1" x14ac:dyDescent="0.25">
      <c r="H59" s="20">
        <v>44681</v>
      </c>
      <c r="I59" s="8" t="str">
        <f t="shared" si="1"/>
        <v>Apr</v>
      </c>
      <c r="J59" s="21" t="s">
        <v>16</v>
      </c>
      <c r="K59" s="21" t="s">
        <v>31</v>
      </c>
      <c r="L59" s="21" t="s">
        <v>32</v>
      </c>
      <c r="M59" s="22">
        <v>-58</v>
      </c>
      <c r="P59" s="9"/>
      <c r="Q59" s="9"/>
      <c r="R59" s="9"/>
      <c r="S59" s="9"/>
      <c r="T59" s="9"/>
      <c r="U59" s="9"/>
      <c r="V59" s="9"/>
      <c r="W59" s="9"/>
      <c r="X59" s="9"/>
      <c r="Y59" s="9"/>
      <c r="Z59" s="9"/>
      <c r="AA59" s="9"/>
      <c r="AB59" s="9"/>
      <c r="AC59" s="9"/>
      <c r="AD59" s="9"/>
    </row>
    <row r="60" spans="8:30" ht="20.100000000000001" hidden="1" customHeight="1" x14ac:dyDescent="0.25">
      <c r="H60" s="20">
        <v>44683</v>
      </c>
      <c r="I60" s="8" t="str">
        <f t="shared" si="1"/>
        <v>May</v>
      </c>
      <c r="J60" s="21" t="s">
        <v>16</v>
      </c>
      <c r="K60" s="21" t="s">
        <v>15</v>
      </c>
      <c r="L60" s="21" t="s">
        <v>26</v>
      </c>
      <c r="M60" s="22">
        <v>-1000</v>
      </c>
      <c r="P60" s="9"/>
      <c r="Q60" s="9"/>
      <c r="R60" s="9"/>
      <c r="S60" s="9"/>
      <c r="T60" s="9"/>
      <c r="U60" s="9"/>
      <c r="V60" s="9"/>
      <c r="W60" s="9"/>
      <c r="X60" s="9"/>
      <c r="Y60" s="9"/>
      <c r="Z60" s="9"/>
      <c r="AA60" s="9"/>
      <c r="AB60" s="9"/>
      <c r="AC60" s="9"/>
      <c r="AD60" s="9"/>
    </row>
    <row r="61" spans="8:30" ht="20.100000000000001" hidden="1" customHeight="1" x14ac:dyDescent="0.25">
      <c r="H61" s="20">
        <v>44683</v>
      </c>
      <c r="I61" s="8" t="str">
        <f t="shared" si="1"/>
        <v>May</v>
      </c>
      <c r="J61" s="21" t="s">
        <v>8</v>
      </c>
      <c r="K61" s="21" t="s">
        <v>7</v>
      </c>
      <c r="L61" s="21" t="s">
        <v>7</v>
      </c>
      <c r="M61" s="22">
        <v>20900</v>
      </c>
      <c r="P61" s="9"/>
      <c r="Q61" s="9"/>
      <c r="R61" s="9"/>
      <c r="S61" s="9"/>
      <c r="T61" s="9"/>
      <c r="U61" s="9"/>
      <c r="V61" s="9"/>
      <c r="W61" s="9"/>
      <c r="X61" s="9"/>
      <c r="Y61" s="9"/>
      <c r="Z61" s="9"/>
      <c r="AA61" s="9"/>
      <c r="AB61" s="9"/>
      <c r="AC61" s="9"/>
      <c r="AD61" s="9"/>
    </row>
    <row r="62" spans="8:30" ht="20.100000000000001" hidden="1" customHeight="1" x14ac:dyDescent="0.25">
      <c r="H62" s="20">
        <v>44693</v>
      </c>
      <c r="I62" s="8" t="str">
        <f t="shared" si="1"/>
        <v>May</v>
      </c>
      <c r="J62" s="21" t="s">
        <v>16</v>
      </c>
      <c r="K62" s="21" t="s">
        <v>19</v>
      </c>
      <c r="L62" s="21" t="s">
        <v>18</v>
      </c>
      <c r="M62" s="22">
        <v>-120</v>
      </c>
      <c r="P62" s="9"/>
      <c r="Q62" s="9"/>
      <c r="R62" s="9"/>
      <c r="S62" s="9"/>
      <c r="T62" s="9"/>
      <c r="U62" s="9"/>
      <c r="V62" s="9"/>
      <c r="W62" s="9"/>
      <c r="X62" s="9"/>
      <c r="Y62" s="9"/>
      <c r="Z62" s="9"/>
      <c r="AA62" s="9"/>
      <c r="AB62" s="9"/>
      <c r="AC62" s="9"/>
      <c r="AD62" s="9"/>
    </row>
    <row r="63" spans="8:30" ht="20.100000000000001" hidden="1" customHeight="1" x14ac:dyDescent="0.25">
      <c r="H63" s="20">
        <v>44695</v>
      </c>
      <c r="I63" s="8" t="str">
        <f t="shared" si="1"/>
        <v>May</v>
      </c>
      <c r="J63" s="21" t="s">
        <v>16</v>
      </c>
      <c r="K63" s="21" t="s">
        <v>25</v>
      </c>
      <c r="L63" s="21" t="s">
        <v>24</v>
      </c>
      <c r="M63" s="22">
        <v>-500</v>
      </c>
      <c r="P63" s="9"/>
      <c r="Q63" s="9"/>
      <c r="R63" s="9"/>
      <c r="S63" s="9"/>
      <c r="T63" s="9"/>
      <c r="U63" s="9"/>
      <c r="V63" s="9"/>
      <c r="W63" s="9"/>
      <c r="X63" s="9"/>
      <c r="Y63" s="9"/>
      <c r="Z63" s="9"/>
      <c r="AA63" s="9"/>
      <c r="AB63" s="9"/>
      <c r="AC63" s="9"/>
      <c r="AD63" s="9"/>
    </row>
    <row r="64" spans="8:30" ht="20.100000000000001" hidden="1" customHeight="1" x14ac:dyDescent="0.25">
      <c r="H64" s="20">
        <v>44696</v>
      </c>
      <c r="I64" s="8" t="str">
        <f t="shared" si="1"/>
        <v>May</v>
      </c>
      <c r="J64" s="21" t="s">
        <v>8</v>
      </c>
      <c r="K64" s="21" t="s">
        <v>7</v>
      </c>
      <c r="L64" s="21" t="s">
        <v>12</v>
      </c>
      <c r="M64" s="22">
        <v>30000</v>
      </c>
      <c r="P64" s="9"/>
      <c r="Q64" s="9"/>
      <c r="R64" s="9"/>
      <c r="S64" s="9"/>
      <c r="T64" s="9"/>
      <c r="U64" s="9"/>
      <c r="V64" s="9"/>
      <c r="W64" s="9"/>
      <c r="X64" s="9"/>
      <c r="Y64" s="9"/>
      <c r="Z64" s="9"/>
      <c r="AA64" s="9"/>
      <c r="AB64" s="9"/>
      <c r="AC64" s="9"/>
      <c r="AD64" s="9"/>
    </row>
    <row r="65" spans="8:30" ht="20.100000000000001" hidden="1" customHeight="1" x14ac:dyDescent="0.25">
      <c r="H65" s="20">
        <v>44698</v>
      </c>
      <c r="I65" s="8" t="str">
        <f t="shared" si="1"/>
        <v>May</v>
      </c>
      <c r="J65" s="21" t="s">
        <v>16</v>
      </c>
      <c r="K65" s="21" t="s">
        <v>31</v>
      </c>
      <c r="L65" s="21" t="s">
        <v>32</v>
      </c>
      <c r="M65" s="22">
        <v>-355</v>
      </c>
      <c r="P65" s="9"/>
      <c r="Q65" s="9"/>
      <c r="R65" s="9"/>
      <c r="S65" s="9"/>
      <c r="T65" s="9"/>
      <c r="U65" s="9"/>
      <c r="V65" s="9"/>
      <c r="W65" s="9"/>
      <c r="X65" s="9"/>
      <c r="Y65" s="9"/>
      <c r="Z65" s="9"/>
      <c r="AA65" s="9"/>
      <c r="AB65" s="9"/>
      <c r="AC65" s="9"/>
      <c r="AD65" s="9"/>
    </row>
    <row r="66" spans="8:30" ht="20.100000000000001" hidden="1" customHeight="1" x14ac:dyDescent="0.25">
      <c r="H66" s="20">
        <v>44712</v>
      </c>
      <c r="I66" s="8" t="str">
        <f t="shared" si="1"/>
        <v>May</v>
      </c>
      <c r="J66" s="21" t="s">
        <v>16</v>
      </c>
      <c r="K66" s="21" t="s">
        <v>15</v>
      </c>
      <c r="L66" s="21" t="s">
        <v>20</v>
      </c>
      <c r="M66" s="22">
        <v>-56</v>
      </c>
      <c r="P66" s="9"/>
      <c r="Q66" s="9"/>
      <c r="R66" s="9"/>
      <c r="S66" s="9"/>
      <c r="T66" s="9"/>
      <c r="U66" s="9"/>
      <c r="V66" s="9"/>
      <c r="W66" s="9"/>
      <c r="X66" s="9"/>
      <c r="Y66" s="9"/>
      <c r="Z66" s="9"/>
      <c r="AA66" s="9"/>
      <c r="AB66" s="9"/>
      <c r="AC66" s="9"/>
      <c r="AD66" s="9"/>
    </row>
    <row r="67" spans="8:30" ht="20.100000000000001" hidden="1" customHeight="1" x14ac:dyDescent="0.25">
      <c r="H67" s="20">
        <v>44713</v>
      </c>
      <c r="I67" s="8" t="str">
        <f t="shared" si="1"/>
        <v>Jun</v>
      </c>
      <c r="J67" s="21" t="s">
        <v>16</v>
      </c>
      <c r="K67" s="21" t="s">
        <v>15</v>
      </c>
      <c r="L67" s="21" t="s">
        <v>29</v>
      </c>
      <c r="M67" s="22">
        <v>-15</v>
      </c>
      <c r="P67" s="9"/>
      <c r="Q67" s="9"/>
      <c r="R67" s="9"/>
      <c r="S67" s="9"/>
      <c r="T67" s="9"/>
      <c r="U67" s="9"/>
      <c r="V67" s="9"/>
      <c r="W67" s="9"/>
      <c r="X67" s="9"/>
      <c r="Y67" s="9"/>
      <c r="Z67" s="9"/>
      <c r="AA67" s="9"/>
      <c r="AB67" s="9"/>
      <c r="AC67" s="9"/>
      <c r="AD67" s="9"/>
    </row>
    <row r="68" spans="8:30" ht="20.100000000000001" hidden="1" customHeight="1" x14ac:dyDescent="0.25">
      <c r="H68" s="20">
        <v>44714</v>
      </c>
      <c r="I68" s="8" t="str">
        <f t="shared" si="1"/>
        <v>Jun</v>
      </c>
      <c r="J68" s="21" t="s">
        <v>8</v>
      </c>
      <c r="K68" s="21" t="s">
        <v>7</v>
      </c>
      <c r="L68" s="21" t="s">
        <v>7</v>
      </c>
      <c r="M68" s="22">
        <v>20900</v>
      </c>
      <c r="P68" s="9"/>
      <c r="Q68" s="9"/>
      <c r="R68" s="9"/>
      <c r="S68" s="9"/>
      <c r="T68" s="9"/>
      <c r="U68" s="9"/>
      <c r="V68" s="9"/>
      <c r="W68" s="9"/>
      <c r="X68" s="9"/>
      <c r="Y68" s="9"/>
      <c r="Z68" s="9"/>
      <c r="AA68" s="9"/>
      <c r="AB68" s="9"/>
      <c r="AC68" s="9"/>
      <c r="AD68" s="9"/>
    </row>
    <row r="69" spans="8:30" ht="20.100000000000001" hidden="1" customHeight="1" x14ac:dyDescent="0.25">
      <c r="H69" s="20">
        <v>44719</v>
      </c>
      <c r="I69" s="8" t="str">
        <f t="shared" si="1"/>
        <v>Jun</v>
      </c>
      <c r="J69" s="21" t="s">
        <v>16</v>
      </c>
      <c r="K69" s="21" t="s">
        <v>15</v>
      </c>
      <c r="L69" s="21" t="s">
        <v>29</v>
      </c>
      <c r="M69" s="22">
        <v>-30</v>
      </c>
      <c r="P69" s="9"/>
      <c r="Q69" s="9"/>
      <c r="R69" s="9"/>
      <c r="S69" s="9"/>
      <c r="T69" s="9"/>
      <c r="U69" s="9"/>
      <c r="V69" s="9"/>
      <c r="W69" s="9"/>
      <c r="X69" s="9"/>
      <c r="Y69" s="9"/>
      <c r="Z69" s="9"/>
      <c r="AA69" s="9"/>
      <c r="AB69" s="9"/>
      <c r="AC69" s="9"/>
      <c r="AD69" s="9"/>
    </row>
    <row r="70" spans="8:30" ht="20.100000000000001" hidden="1" customHeight="1" x14ac:dyDescent="0.25">
      <c r="H70" s="20">
        <v>44720</v>
      </c>
      <c r="I70" s="8" t="str">
        <f t="shared" si="1"/>
        <v>Jun</v>
      </c>
      <c r="J70" s="21" t="s">
        <v>16</v>
      </c>
      <c r="K70" s="21" t="s">
        <v>15</v>
      </c>
      <c r="L70" s="21" t="s">
        <v>29</v>
      </c>
      <c r="M70" s="22">
        <v>-30</v>
      </c>
      <c r="P70" s="9"/>
      <c r="Q70" s="9"/>
      <c r="R70" s="9"/>
      <c r="S70" s="9"/>
      <c r="T70" s="9"/>
      <c r="U70" s="9"/>
      <c r="V70" s="9"/>
      <c r="W70" s="9"/>
      <c r="X70" s="9"/>
      <c r="Y70" s="9"/>
      <c r="Z70" s="9"/>
      <c r="AA70" s="9"/>
      <c r="AB70" s="9"/>
      <c r="AC70" s="9"/>
      <c r="AD70" s="9"/>
    </row>
    <row r="71" spans="8:30" ht="20.100000000000001" hidden="1" customHeight="1" x14ac:dyDescent="0.25">
      <c r="H71" s="20">
        <v>44721</v>
      </c>
      <c r="I71" s="8" t="str">
        <f t="shared" si="1"/>
        <v>Jun</v>
      </c>
      <c r="J71" s="21" t="s">
        <v>16</v>
      </c>
      <c r="K71" s="21" t="s">
        <v>15</v>
      </c>
      <c r="L71" s="21" t="s">
        <v>29</v>
      </c>
      <c r="M71" s="22">
        <v>-30</v>
      </c>
      <c r="P71" s="9"/>
      <c r="Q71" s="9"/>
      <c r="R71" s="9"/>
      <c r="S71" s="9"/>
      <c r="T71" s="9"/>
      <c r="U71" s="9"/>
      <c r="V71" s="9"/>
      <c r="W71" s="9"/>
      <c r="X71" s="9"/>
      <c r="Y71" s="9"/>
      <c r="Z71" s="9"/>
      <c r="AA71" s="9"/>
      <c r="AB71" s="9"/>
      <c r="AC71" s="9"/>
      <c r="AD71" s="9"/>
    </row>
    <row r="72" spans="8:30" ht="20.100000000000001" hidden="1" customHeight="1" x14ac:dyDescent="0.25">
      <c r="H72" s="20">
        <v>44727</v>
      </c>
      <c r="I72" s="8" t="str">
        <f t="shared" si="1"/>
        <v>Jun</v>
      </c>
      <c r="J72" s="21" t="s">
        <v>16</v>
      </c>
      <c r="K72" s="21" t="s">
        <v>25</v>
      </c>
      <c r="L72" s="21" t="s">
        <v>24</v>
      </c>
      <c r="M72" s="22">
        <v>-500</v>
      </c>
      <c r="P72" s="9"/>
      <c r="Q72" s="9"/>
      <c r="R72" s="9"/>
      <c r="S72" s="9"/>
      <c r="T72" s="9"/>
      <c r="U72" s="9"/>
      <c r="V72" s="9"/>
      <c r="W72" s="9"/>
      <c r="X72" s="9"/>
      <c r="Y72" s="9"/>
      <c r="Z72" s="9"/>
      <c r="AA72" s="9"/>
      <c r="AB72" s="9"/>
      <c r="AC72" s="9"/>
      <c r="AD72" s="9"/>
    </row>
    <row r="73" spans="8:30" ht="20.100000000000001" hidden="1" customHeight="1" x14ac:dyDescent="0.25">
      <c r="H73" s="20">
        <v>44729</v>
      </c>
      <c r="I73" s="8" t="str">
        <f t="shared" ref="I73:I104" si="2">TEXT(H73,"mmm")</f>
        <v>Jun</v>
      </c>
      <c r="J73" s="21" t="s">
        <v>16</v>
      </c>
      <c r="K73" s="21" t="s">
        <v>15</v>
      </c>
      <c r="L73" s="21" t="s">
        <v>29</v>
      </c>
      <c r="M73" s="22">
        <v>-151</v>
      </c>
      <c r="P73" s="9"/>
      <c r="Q73" s="9"/>
      <c r="R73" s="9"/>
      <c r="S73" s="9"/>
      <c r="T73" s="9"/>
      <c r="U73" s="9"/>
      <c r="V73" s="9"/>
      <c r="W73" s="9"/>
      <c r="X73" s="9"/>
      <c r="Y73" s="9"/>
      <c r="Z73" s="9"/>
      <c r="AA73" s="9"/>
      <c r="AB73" s="9"/>
      <c r="AC73" s="9"/>
      <c r="AD73" s="9"/>
    </row>
    <row r="74" spans="8:30" ht="20.100000000000001" hidden="1" customHeight="1" x14ac:dyDescent="0.25">
      <c r="H74" s="20">
        <v>44730</v>
      </c>
      <c r="I74" s="8" t="str">
        <f t="shared" si="2"/>
        <v>Jun</v>
      </c>
      <c r="J74" s="21" t="s">
        <v>16</v>
      </c>
      <c r="K74" s="21" t="s">
        <v>15</v>
      </c>
      <c r="L74" s="21" t="s">
        <v>29</v>
      </c>
      <c r="M74" s="22">
        <v>-361</v>
      </c>
      <c r="P74" s="9"/>
      <c r="Q74" s="9"/>
      <c r="R74" s="9"/>
      <c r="S74" s="9"/>
      <c r="T74" s="9"/>
      <c r="U74" s="9"/>
      <c r="V74" s="9"/>
      <c r="W74" s="9"/>
      <c r="X74" s="9"/>
      <c r="Y74" s="9"/>
      <c r="Z74" s="9"/>
      <c r="AA74" s="9"/>
      <c r="AB74" s="9"/>
      <c r="AC74" s="9"/>
      <c r="AD74" s="9"/>
    </row>
    <row r="75" spans="8:30" ht="20.100000000000001" hidden="1" customHeight="1" x14ac:dyDescent="0.25">
      <c r="H75" s="20">
        <v>44731</v>
      </c>
      <c r="I75" s="8" t="str">
        <f t="shared" si="2"/>
        <v>Jun</v>
      </c>
      <c r="J75" s="21" t="s">
        <v>16</v>
      </c>
      <c r="K75" s="21" t="s">
        <v>15</v>
      </c>
      <c r="L75" s="21" t="s">
        <v>29</v>
      </c>
      <c r="M75" s="22">
        <v>-211</v>
      </c>
      <c r="P75" s="9"/>
      <c r="Q75" s="9"/>
      <c r="R75" s="9"/>
      <c r="S75" s="9"/>
      <c r="T75" s="9"/>
      <c r="U75" s="9"/>
      <c r="V75" s="9"/>
      <c r="W75" s="9"/>
      <c r="X75" s="9"/>
      <c r="Y75" s="9"/>
      <c r="Z75" s="9"/>
      <c r="AA75" s="9"/>
      <c r="AB75" s="9"/>
      <c r="AC75" s="9"/>
      <c r="AD75" s="9"/>
    </row>
    <row r="76" spans="8:30" ht="20.100000000000001" hidden="1" customHeight="1" x14ac:dyDescent="0.25">
      <c r="H76" s="20">
        <v>44731</v>
      </c>
      <c r="I76" s="8" t="str">
        <f t="shared" si="2"/>
        <v>Jun</v>
      </c>
      <c r="J76" s="21" t="s">
        <v>16</v>
      </c>
      <c r="K76" s="21" t="s">
        <v>15</v>
      </c>
      <c r="L76" s="21" t="s">
        <v>23</v>
      </c>
      <c r="M76" s="22">
        <v>-69</v>
      </c>
      <c r="P76" s="9"/>
      <c r="Q76" s="9"/>
      <c r="R76" s="9"/>
      <c r="S76" s="9"/>
      <c r="T76" s="9"/>
      <c r="U76" s="9"/>
      <c r="V76" s="9"/>
      <c r="W76" s="9"/>
      <c r="X76" s="9"/>
      <c r="Y76" s="9"/>
      <c r="Z76" s="9"/>
      <c r="AA76" s="9"/>
      <c r="AB76" s="9"/>
      <c r="AC76" s="9"/>
      <c r="AD76" s="9"/>
    </row>
    <row r="77" spans="8:30" ht="20.100000000000001" hidden="1" customHeight="1" x14ac:dyDescent="0.25">
      <c r="H77" s="20">
        <v>44731</v>
      </c>
      <c r="I77" s="8" t="str">
        <f t="shared" si="2"/>
        <v>Jun</v>
      </c>
      <c r="J77" s="21" t="s">
        <v>16</v>
      </c>
      <c r="K77" s="21" t="s">
        <v>15</v>
      </c>
      <c r="L77" s="21" t="s">
        <v>23</v>
      </c>
      <c r="M77" s="22">
        <v>-80</v>
      </c>
      <c r="P77" s="9"/>
      <c r="Q77" s="9"/>
      <c r="R77" s="9"/>
      <c r="S77" s="9"/>
      <c r="T77" s="9"/>
      <c r="U77" s="9"/>
      <c r="V77" s="9"/>
      <c r="W77" s="9"/>
      <c r="X77" s="9"/>
      <c r="Y77" s="9"/>
      <c r="Z77" s="9"/>
      <c r="AA77" s="9"/>
      <c r="AB77" s="9"/>
      <c r="AC77" s="9"/>
      <c r="AD77" s="9"/>
    </row>
    <row r="78" spans="8:30" ht="20.100000000000001" hidden="1" customHeight="1" x14ac:dyDescent="0.25">
      <c r="H78" s="20">
        <v>44743</v>
      </c>
      <c r="I78" s="8" t="str">
        <f t="shared" si="2"/>
        <v>Jul</v>
      </c>
      <c r="J78" s="21" t="s">
        <v>16</v>
      </c>
      <c r="K78" s="21" t="s">
        <v>25</v>
      </c>
      <c r="L78" s="21" t="s">
        <v>24</v>
      </c>
      <c r="M78" s="22">
        <v>-500</v>
      </c>
      <c r="P78" s="9"/>
      <c r="Q78" s="9"/>
      <c r="R78" s="9"/>
      <c r="S78" s="9"/>
      <c r="T78" s="9"/>
      <c r="U78" s="9"/>
      <c r="V78" s="9"/>
      <c r="W78" s="9"/>
      <c r="X78" s="9"/>
      <c r="Y78" s="9"/>
      <c r="Z78" s="9"/>
      <c r="AA78" s="9"/>
      <c r="AB78" s="9"/>
      <c r="AC78" s="9"/>
      <c r="AD78" s="9"/>
    </row>
    <row r="79" spans="8:30" ht="20.100000000000001" hidden="1" customHeight="1" x14ac:dyDescent="0.25">
      <c r="H79" s="20">
        <v>44744</v>
      </c>
      <c r="I79" s="8" t="str">
        <f t="shared" si="2"/>
        <v>Jul</v>
      </c>
      <c r="J79" s="21" t="s">
        <v>8</v>
      </c>
      <c r="K79" s="21" t="s">
        <v>7</v>
      </c>
      <c r="L79" s="21" t="s">
        <v>7</v>
      </c>
      <c r="M79" s="22">
        <v>20900</v>
      </c>
      <c r="P79" s="9"/>
      <c r="Q79" s="9"/>
      <c r="R79" s="9"/>
      <c r="S79" s="9"/>
      <c r="T79" s="9"/>
      <c r="U79" s="9"/>
      <c r="V79" s="9"/>
      <c r="W79" s="9"/>
      <c r="X79" s="9"/>
      <c r="Y79" s="9"/>
      <c r="Z79" s="9"/>
      <c r="AA79" s="9"/>
      <c r="AB79" s="9"/>
      <c r="AC79" s="9"/>
      <c r="AD79" s="9"/>
    </row>
    <row r="80" spans="8:30" ht="20.100000000000001" hidden="1" customHeight="1" x14ac:dyDescent="0.25">
      <c r="H80" s="20">
        <v>44744</v>
      </c>
      <c r="I80" s="8" t="str">
        <f t="shared" si="2"/>
        <v>Jul</v>
      </c>
      <c r="J80" s="21" t="s">
        <v>16</v>
      </c>
      <c r="K80" s="21" t="s">
        <v>15</v>
      </c>
      <c r="L80" s="21" t="s">
        <v>20</v>
      </c>
      <c r="M80" s="22">
        <v>-93</v>
      </c>
      <c r="P80" s="9"/>
      <c r="Q80" s="9"/>
      <c r="R80" s="9"/>
      <c r="S80" s="9"/>
      <c r="T80" s="9"/>
      <c r="U80" s="9"/>
      <c r="V80" s="9"/>
      <c r="W80" s="9"/>
      <c r="X80" s="9"/>
      <c r="Y80" s="9"/>
      <c r="Z80" s="9"/>
      <c r="AA80" s="9"/>
      <c r="AB80" s="9"/>
      <c r="AC80" s="9"/>
      <c r="AD80" s="9"/>
    </row>
    <row r="81" spans="8:30" ht="20.100000000000001" hidden="1" customHeight="1" x14ac:dyDescent="0.25">
      <c r="H81" s="20">
        <v>44744</v>
      </c>
      <c r="I81" s="8" t="str">
        <f t="shared" si="2"/>
        <v>Jul</v>
      </c>
      <c r="J81" s="21" t="s">
        <v>16</v>
      </c>
      <c r="K81" s="21" t="s">
        <v>25</v>
      </c>
      <c r="L81" s="21" t="s">
        <v>36</v>
      </c>
      <c r="M81" s="22">
        <v>-2550</v>
      </c>
      <c r="P81" s="9"/>
      <c r="Q81" s="9"/>
      <c r="R81" s="9"/>
      <c r="S81" s="9"/>
      <c r="T81" s="9"/>
      <c r="U81" s="9"/>
      <c r="V81" s="9"/>
      <c r="W81" s="9"/>
      <c r="X81" s="9"/>
      <c r="Y81" s="9"/>
      <c r="Z81" s="9"/>
      <c r="AA81" s="9"/>
      <c r="AB81" s="9"/>
      <c r="AC81" s="9"/>
      <c r="AD81" s="9"/>
    </row>
    <row r="82" spans="8:30" ht="20.100000000000001" hidden="1" customHeight="1" x14ac:dyDescent="0.25">
      <c r="H82" s="20">
        <v>44757</v>
      </c>
      <c r="I82" s="8" t="str">
        <f t="shared" si="2"/>
        <v>Jul</v>
      </c>
      <c r="J82" s="21" t="s">
        <v>8</v>
      </c>
      <c r="K82" s="21" t="s">
        <v>7</v>
      </c>
      <c r="L82" s="21" t="s">
        <v>10</v>
      </c>
      <c r="M82" s="22">
        <v>3100</v>
      </c>
      <c r="P82" s="9"/>
      <c r="Q82" s="9"/>
      <c r="R82" s="9"/>
      <c r="S82" s="9"/>
      <c r="T82" s="9"/>
      <c r="U82" s="9"/>
      <c r="V82" s="9"/>
      <c r="W82" s="9"/>
      <c r="X82" s="9"/>
      <c r="Y82" s="9"/>
      <c r="Z82" s="9"/>
      <c r="AA82" s="9"/>
      <c r="AB82" s="9"/>
      <c r="AC82" s="9"/>
      <c r="AD82" s="9"/>
    </row>
    <row r="83" spans="8:30" ht="20.100000000000001" hidden="1" customHeight="1" x14ac:dyDescent="0.25">
      <c r="H83" s="20">
        <v>44758</v>
      </c>
      <c r="I83" s="8" t="str">
        <f t="shared" si="2"/>
        <v>Jul</v>
      </c>
      <c r="J83" s="21" t="s">
        <v>16</v>
      </c>
      <c r="K83" s="21" t="s">
        <v>15</v>
      </c>
      <c r="L83" s="21" t="s">
        <v>29</v>
      </c>
      <c r="M83" s="22">
        <v>-211</v>
      </c>
      <c r="P83" s="9"/>
      <c r="Q83" s="9"/>
      <c r="R83" s="9"/>
      <c r="S83" s="9"/>
      <c r="T83" s="9"/>
      <c r="U83" s="9"/>
      <c r="V83" s="9"/>
      <c r="W83" s="9"/>
      <c r="X83" s="9"/>
      <c r="Y83" s="9"/>
      <c r="Z83" s="9"/>
      <c r="AA83" s="9"/>
      <c r="AB83" s="9"/>
      <c r="AC83" s="9"/>
      <c r="AD83" s="9"/>
    </row>
    <row r="84" spans="8:30" ht="20.100000000000001" hidden="1" customHeight="1" x14ac:dyDescent="0.25">
      <c r="H84" s="20">
        <v>44761</v>
      </c>
      <c r="I84" s="8" t="str">
        <f t="shared" si="2"/>
        <v>Jul</v>
      </c>
      <c r="J84" s="21" t="s">
        <v>16</v>
      </c>
      <c r="K84" s="21" t="s">
        <v>15</v>
      </c>
      <c r="L84" s="21" t="s">
        <v>29</v>
      </c>
      <c r="M84" s="22">
        <v>-181</v>
      </c>
      <c r="P84" s="9"/>
      <c r="Q84" s="9"/>
      <c r="R84" s="9"/>
      <c r="S84" s="9"/>
      <c r="T84" s="9"/>
      <c r="U84" s="9"/>
      <c r="V84" s="9"/>
      <c r="W84" s="9"/>
      <c r="X84" s="9"/>
      <c r="Y84" s="9"/>
      <c r="Z84" s="9"/>
      <c r="AA84" s="9"/>
      <c r="AB84" s="9"/>
      <c r="AC84" s="9"/>
      <c r="AD84" s="9"/>
    </row>
    <row r="85" spans="8:30" ht="20.100000000000001" hidden="1" customHeight="1" x14ac:dyDescent="0.25">
      <c r="H85" s="20">
        <v>44773</v>
      </c>
      <c r="I85" s="8" t="str">
        <f t="shared" si="2"/>
        <v>Jul</v>
      </c>
      <c r="J85" s="21" t="s">
        <v>16</v>
      </c>
      <c r="K85" s="21" t="s">
        <v>38</v>
      </c>
      <c r="L85" s="21" t="s">
        <v>37</v>
      </c>
      <c r="M85" s="22">
        <v>-500</v>
      </c>
      <c r="P85" s="9"/>
      <c r="Q85" s="9"/>
      <c r="R85" s="9"/>
      <c r="S85" s="9"/>
      <c r="T85" s="9"/>
      <c r="U85" s="9"/>
      <c r="V85" s="9"/>
      <c r="W85" s="9"/>
      <c r="X85" s="9"/>
      <c r="Y85" s="9"/>
      <c r="Z85" s="9"/>
      <c r="AA85" s="9"/>
      <c r="AB85" s="9"/>
      <c r="AC85" s="9"/>
      <c r="AD85" s="9"/>
    </row>
    <row r="86" spans="8:30" ht="20.100000000000001" hidden="1" customHeight="1" x14ac:dyDescent="0.25">
      <c r="H86" s="20">
        <v>44775</v>
      </c>
      <c r="I86" s="8" t="str">
        <f t="shared" si="2"/>
        <v>Aug</v>
      </c>
      <c r="J86" s="21" t="s">
        <v>8</v>
      </c>
      <c r="K86" s="21" t="s">
        <v>7</v>
      </c>
      <c r="L86" s="21" t="s">
        <v>7</v>
      </c>
      <c r="M86" s="22">
        <v>20900</v>
      </c>
      <c r="P86" s="9"/>
      <c r="Q86" s="9"/>
      <c r="R86" s="9"/>
      <c r="S86" s="9"/>
      <c r="T86" s="9"/>
      <c r="U86" s="9"/>
      <c r="V86" s="9"/>
      <c r="W86" s="9"/>
      <c r="X86" s="9"/>
      <c r="Y86" s="9"/>
      <c r="Z86" s="9"/>
      <c r="AA86" s="9"/>
      <c r="AB86" s="9"/>
      <c r="AC86" s="9"/>
      <c r="AD86" s="9"/>
    </row>
    <row r="87" spans="8:30" ht="20.100000000000001" hidden="1" customHeight="1" x14ac:dyDescent="0.25">
      <c r="H87" s="20">
        <v>44784</v>
      </c>
      <c r="I87" s="8" t="str">
        <f t="shared" si="2"/>
        <v>Aug</v>
      </c>
      <c r="J87" s="21" t="s">
        <v>16</v>
      </c>
      <c r="K87" s="21" t="s">
        <v>38</v>
      </c>
      <c r="L87" s="21" t="s">
        <v>37</v>
      </c>
      <c r="M87" s="22">
        <v>-2000</v>
      </c>
      <c r="P87" s="9"/>
      <c r="Q87" s="9"/>
      <c r="R87" s="9"/>
      <c r="S87" s="9"/>
      <c r="T87" s="9"/>
      <c r="U87" s="9"/>
      <c r="V87" s="9"/>
      <c r="W87" s="9"/>
      <c r="X87" s="9"/>
      <c r="Y87" s="9"/>
      <c r="Z87" s="9"/>
      <c r="AA87" s="9"/>
      <c r="AB87" s="9"/>
      <c r="AC87" s="9"/>
      <c r="AD87" s="9"/>
    </row>
    <row r="88" spans="8:30" ht="20.100000000000001" hidden="1" customHeight="1" x14ac:dyDescent="0.25">
      <c r="H88" s="20">
        <v>44788</v>
      </c>
      <c r="I88" s="8" t="str">
        <f t="shared" si="2"/>
        <v>Aug</v>
      </c>
      <c r="J88" s="21" t="s">
        <v>16</v>
      </c>
      <c r="K88" s="21" t="s">
        <v>15</v>
      </c>
      <c r="L88" s="21" t="s">
        <v>29</v>
      </c>
      <c r="M88" s="22">
        <v>-211</v>
      </c>
      <c r="P88" s="9"/>
      <c r="Q88" s="9"/>
      <c r="R88" s="9"/>
      <c r="S88" s="9"/>
      <c r="T88" s="9"/>
      <c r="U88" s="9"/>
      <c r="V88" s="9"/>
      <c r="W88" s="9"/>
      <c r="X88" s="9"/>
      <c r="Y88" s="9"/>
      <c r="Z88" s="9"/>
      <c r="AA88" s="9"/>
      <c r="AB88" s="9"/>
      <c r="AC88" s="9"/>
      <c r="AD88" s="9"/>
    </row>
    <row r="89" spans="8:30" ht="20.100000000000001" hidden="1" customHeight="1" x14ac:dyDescent="0.25">
      <c r="H89" s="20">
        <v>44788</v>
      </c>
      <c r="I89" s="8" t="str">
        <f t="shared" si="2"/>
        <v>Aug</v>
      </c>
      <c r="J89" s="21" t="s">
        <v>16</v>
      </c>
      <c r="K89" s="21" t="s">
        <v>25</v>
      </c>
      <c r="L89" s="21" t="s">
        <v>24</v>
      </c>
      <c r="M89" s="22">
        <v>-500</v>
      </c>
      <c r="P89" s="9"/>
      <c r="Q89" s="9"/>
      <c r="R89" s="9"/>
      <c r="S89" s="9"/>
      <c r="T89" s="9"/>
      <c r="U89" s="9"/>
      <c r="V89" s="9"/>
      <c r="W89" s="9"/>
      <c r="X89" s="9"/>
      <c r="Y89" s="9"/>
      <c r="Z89" s="9"/>
      <c r="AA89" s="9"/>
      <c r="AB89" s="9"/>
      <c r="AC89" s="9"/>
      <c r="AD89" s="9"/>
    </row>
    <row r="90" spans="8:30" ht="20.100000000000001" hidden="1" customHeight="1" x14ac:dyDescent="0.25">
      <c r="H90" s="20">
        <v>44788</v>
      </c>
      <c r="I90" s="8" t="str">
        <f t="shared" si="2"/>
        <v>Aug</v>
      </c>
      <c r="J90" s="21" t="s">
        <v>16</v>
      </c>
      <c r="K90" s="21" t="s">
        <v>38</v>
      </c>
      <c r="L90" s="21" t="s">
        <v>37</v>
      </c>
      <c r="M90" s="22">
        <v>-2518</v>
      </c>
      <c r="P90" s="9"/>
      <c r="Q90" s="9"/>
      <c r="R90" s="9"/>
      <c r="S90" s="9"/>
      <c r="T90" s="9"/>
      <c r="U90" s="9"/>
      <c r="V90" s="9"/>
      <c r="W90" s="9"/>
      <c r="X90" s="9"/>
      <c r="Y90" s="9"/>
      <c r="Z90" s="9"/>
      <c r="AA90" s="9"/>
      <c r="AB90" s="9"/>
      <c r="AC90" s="9"/>
      <c r="AD90" s="9"/>
    </row>
    <row r="91" spans="8:30" ht="20.100000000000001" hidden="1" customHeight="1" x14ac:dyDescent="0.25">
      <c r="H91" s="20">
        <v>44789</v>
      </c>
      <c r="I91" s="8" t="str">
        <f t="shared" si="2"/>
        <v>Aug</v>
      </c>
      <c r="J91" s="21" t="s">
        <v>8</v>
      </c>
      <c r="K91" s="21" t="s">
        <v>7</v>
      </c>
      <c r="L91" s="21" t="s">
        <v>10</v>
      </c>
      <c r="M91" s="22">
        <v>3700</v>
      </c>
      <c r="P91" s="9"/>
      <c r="Q91" s="9"/>
      <c r="R91" s="9"/>
      <c r="S91" s="9"/>
      <c r="T91" s="9"/>
      <c r="U91" s="9"/>
      <c r="V91" s="9"/>
      <c r="W91" s="9"/>
      <c r="X91" s="9"/>
      <c r="Y91" s="9"/>
      <c r="Z91" s="9"/>
      <c r="AA91" s="9"/>
      <c r="AB91" s="9"/>
      <c r="AC91" s="9"/>
      <c r="AD91" s="9"/>
    </row>
    <row r="92" spans="8:30" ht="20.100000000000001" hidden="1" customHeight="1" x14ac:dyDescent="0.25">
      <c r="H92" s="20">
        <v>44801</v>
      </c>
      <c r="I92" s="8" t="str">
        <f t="shared" si="2"/>
        <v>Aug</v>
      </c>
      <c r="J92" s="21" t="s">
        <v>16</v>
      </c>
      <c r="K92" s="21" t="s">
        <v>15</v>
      </c>
      <c r="L92" s="21" t="s">
        <v>20</v>
      </c>
      <c r="M92" s="22">
        <v>-59</v>
      </c>
      <c r="P92" s="9"/>
      <c r="Q92" s="9"/>
      <c r="R92" s="9"/>
      <c r="S92" s="9"/>
      <c r="T92" s="9"/>
      <c r="U92" s="9"/>
      <c r="V92" s="9"/>
      <c r="W92" s="9"/>
      <c r="X92" s="9"/>
      <c r="Y92" s="9"/>
      <c r="Z92" s="9"/>
      <c r="AA92" s="9"/>
      <c r="AB92" s="9"/>
      <c r="AC92" s="9"/>
      <c r="AD92" s="9"/>
    </row>
    <row r="93" spans="8:30" ht="20.100000000000001" hidden="1" customHeight="1" x14ac:dyDescent="0.25">
      <c r="H93" s="20">
        <v>44805</v>
      </c>
      <c r="I93" s="8" t="str">
        <f t="shared" si="2"/>
        <v>Sep</v>
      </c>
      <c r="J93" s="21" t="s">
        <v>16</v>
      </c>
      <c r="K93" s="21" t="s">
        <v>25</v>
      </c>
      <c r="L93" s="21" t="s">
        <v>36</v>
      </c>
      <c r="M93" s="22">
        <v>-1706</v>
      </c>
      <c r="P93" s="9"/>
      <c r="Q93" s="9"/>
      <c r="R93" s="9"/>
      <c r="S93" s="9"/>
      <c r="T93" s="9"/>
      <c r="U93" s="9"/>
      <c r="V93" s="9"/>
      <c r="W93" s="9"/>
      <c r="X93" s="9"/>
      <c r="Y93" s="9"/>
      <c r="Z93" s="9"/>
      <c r="AA93" s="9"/>
      <c r="AB93" s="9"/>
      <c r="AC93" s="9"/>
      <c r="AD93" s="9"/>
    </row>
    <row r="94" spans="8:30" ht="20.100000000000001" hidden="1" customHeight="1" x14ac:dyDescent="0.25">
      <c r="H94" s="20">
        <v>44806</v>
      </c>
      <c r="I94" s="8" t="str">
        <f t="shared" si="2"/>
        <v>Sep</v>
      </c>
      <c r="J94" s="21" t="s">
        <v>8</v>
      </c>
      <c r="K94" s="21" t="s">
        <v>7</v>
      </c>
      <c r="L94" s="21" t="s">
        <v>7</v>
      </c>
      <c r="M94" s="22">
        <v>20900</v>
      </c>
      <c r="P94" s="9"/>
      <c r="Q94" s="9"/>
      <c r="R94" s="9"/>
      <c r="S94" s="9"/>
      <c r="T94" s="9"/>
      <c r="U94" s="9"/>
      <c r="V94" s="9"/>
      <c r="W94" s="9"/>
      <c r="X94" s="9"/>
      <c r="Y94" s="9"/>
      <c r="Z94" s="9"/>
      <c r="AA94" s="9"/>
      <c r="AB94" s="9"/>
      <c r="AC94" s="9"/>
      <c r="AD94" s="9"/>
    </row>
    <row r="95" spans="8:30" ht="20.100000000000001" hidden="1" customHeight="1" x14ac:dyDescent="0.25">
      <c r="H95" s="20">
        <v>44808</v>
      </c>
      <c r="I95" s="8" t="str">
        <f t="shared" si="2"/>
        <v>Sep</v>
      </c>
      <c r="J95" s="21" t="s">
        <v>16</v>
      </c>
      <c r="K95" s="21" t="s">
        <v>15</v>
      </c>
      <c r="L95" s="21" t="s">
        <v>26</v>
      </c>
      <c r="M95" s="22">
        <v>-1000</v>
      </c>
      <c r="P95" s="9"/>
      <c r="Q95" s="9"/>
      <c r="R95" s="9"/>
      <c r="S95" s="9"/>
      <c r="T95" s="9"/>
      <c r="U95" s="9"/>
      <c r="V95" s="9"/>
      <c r="W95" s="9"/>
      <c r="X95" s="9"/>
      <c r="Y95" s="9"/>
      <c r="Z95" s="9"/>
      <c r="AA95" s="9"/>
      <c r="AB95" s="9"/>
      <c r="AC95" s="9"/>
      <c r="AD95" s="9"/>
    </row>
    <row r="96" spans="8:30" ht="20.100000000000001" hidden="1" customHeight="1" x14ac:dyDescent="0.25">
      <c r="H96" s="20">
        <v>44816</v>
      </c>
      <c r="I96" s="8" t="str">
        <f t="shared" si="2"/>
        <v>Sep</v>
      </c>
      <c r="J96" s="21" t="s">
        <v>8</v>
      </c>
      <c r="K96" s="21" t="s">
        <v>7</v>
      </c>
      <c r="L96" s="21" t="s">
        <v>10</v>
      </c>
      <c r="M96" s="22">
        <v>3400</v>
      </c>
      <c r="P96" s="9"/>
      <c r="Q96" s="9"/>
      <c r="R96" s="9"/>
      <c r="S96" s="9"/>
      <c r="T96" s="9"/>
      <c r="U96" s="9"/>
      <c r="V96" s="9"/>
      <c r="W96" s="9"/>
      <c r="X96" s="9"/>
      <c r="Y96" s="9"/>
      <c r="Z96" s="9"/>
      <c r="AA96" s="9"/>
      <c r="AB96" s="9"/>
      <c r="AC96" s="9"/>
      <c r="AD96" s="9"/>
    </row>
    <row r="97" spans="8:30" ht="20.100000000000001" hidden="1" customHeight="1" x14ac:dyDescent="0.25">
      <c r="H97" s="20">
        <v>44820</v>
      </c>
      <c r="I97" s="8" t="str">
        <f t="shared" si="2"/>
        <v>Sep</v>
      </c>
      <c r="J97" s="21" t="s">
        <v>16</v>
      </c>
      <c r="K97" s="21" t="s">
        <v>38</v>
      </c>
      <c r="L97" s="21" t="s">
        <v>37</v>
      </c>
      <c r="M97" s="22">
        <v>-1652</v>
      </c>
      <c r="P97" s="9"/>
      <c r="Q97" s="9"/>
      <c r="R97" s="9"/>
      <c r="S97" s="9"/>
      <c r="T97" s="9"/>
      <c r="U97" s="9"/>
      <c r="V97" s="9"/>
      <c r="W97" s="9"/>
      <c r="X97" s="9"/>
      <c r="Y97" s="9"/>
      <c r="Z97" s="9"/>
      <c r="AA97" s="9"/>
      <c r="AB97" s="9"/>
      <c r="AC97" s="9"/>
      <c r="AD97" s="9"/>
    </row>
    <row r="98" spans="8:30" ht="20.100000000000001" hidden="1" customHeight="1" x14ac:dyDescent="0.25">
      <c r="H98" s="20">
        <v>44825</v>
      </c>
      <c r="I98" s="8" t="str">
        <f t="shared" si="2"/>
        <v>Sep</v>
      </c>
      <c r="J98" s="21" t="s">
        <v>16</v>
      </c>
      <c r="K98" s="21" t="s">
        <v>27</v>
      </c>
      <c r="L98" s="21" t="s">
        <v>51</v>
      </c>
      <c r="M98" s="22">
        <v>-500</v>
      </c>
      <c r="P98" s="9"/>
      <c r="Q98" s="9"/>
      <c r="R98" s="9"/>
      <c r="S98" s="9"/>
      <c r="T98" s="9"/>
      <c r="U98" s="9"/>
      <c r="V98" s="9"/>
      <c r="W98" s="9"/>
      <c r="X98" s="9"/>
      <c r="Y98" s="9"/>
      <c r="Z98" s="9"/>
      <c r="AA98" s="9"/>
      <c r="AB98" s="9"/>
      <c r="AC98" s="9"/>
      <c r="AD98" s="9"/>
    </row>
    <row r="99" spans="8:30" ht="20.100000000000001" hidden="1" customHeight="1" x14ac:dyDescent="0.25">
      <c r="H99" s="20">
        <v>44825</v>
      </c>
      <c r="I99" s="8" t="str">
        <f t="shared" si="2"/>
        <v>Sep</v>
      </c>
      <c r="J99" s="21" t="s">
        <v>16</v>
      </c>
      <c r="K99" s="21" t="s">
        <v>25</v>
      </c>
      <c r="L99" s="21" t="s">
        <v>24</v>
      </c>
      <c r="M99" s="22">
        <v>-500</v>
      </c>
      <c r="P99" s="9"/>
      <c r="Q99" s="9"/>
      <c r="R99" s="9"/>
      <c r="S99" s="9"/>
      <c r="T99" s="9"/>
      <c r="U99" s="9"/>
      <c r="V99" s="9"/>
      <c r="W99" s="9"/>
      <c r="X99" s="9"/>
      <c r="Y99" s="9"/>
      <c r="Z99" s="9"/>
      <c r="AA99" s="9"/>
      <c r="AB99" s="9"/>
      <c r="AC99" s="9"/>
      <c r="AD99" s="9"/>
    </row>
    <row r="100" spans="8:30" ht="20.100000000000001" hidden="1" customHeight="1" x14ac:dyDescent="0.25">
      <c r="H100" s="20">
        <v>44825</v>
      </c>
      <c r="I100" s="8" t="str">
        <f t="shared" si="2"/>
        <v>Sep</v>
      </c>
      <c r="J100" s="21" t="s">
        <v>16</v>
      </c>
      <c r="K100" s="21" t="s">
        <v>15</v>
      </c>
      <c r="L100" s="21" t="s">
        <v>20</v>
      </c>
      <c r="M100" s="22">
        <v>-98</v>
      </c>
      <c r="P100" s="9"/>
      <c r="Q100" s="9"/>
      <c r="R100" s="9"/>
      <c r="S100" s="9"/>
      <c r="T100" s="9"/>
      <c r="U100" s="9"/>
      <c r="V100" s="9"/>
      <c r="W100" s="9"/>
      <c r="X100" s="9"/>
      <c r="Y100" s="9"/>
      <c r="Z100" s="9"/>
      <c r="AA100" s="9"/>
      <c r="AB100" s="9"/>
      <c r="AC100" s="9"/>
      <c r="AD100" s="9"/>
    </row>
    <row r="101" spans="8:30" ht="20.100000000000001" hidden="1" customHeight="1" x14ac:dyDescent="0.25">
      <c r="H101" s="20">
        <v>44829</v>
      </c>
      <c r="I101" s="8" t="str">
        <f t="shared" si="2"/>
        <v>Sep</v>
      </c>
      <c r="J101" s="21" t="s">
        <v>16</v>
      </c>
      <c r="K101" s="21" t="s">
        <v>31</v>
      </c>
      <c r="L101" s="21" t="s">
        <v>32</v>
      </c>
      <c r="M101" s="22">
        <v>-120</v>
      </c>
      <c r="P101" s="9"/>
      <c r="Q101" s="9"/>
      <c r="R101" s="9"/>
      <c r="S101" s="9"/>
      <c r="T101" s="9"/>
      <c r="U101" s="9"/>
      <c r="V101" s="9"/>
      <c r="W101" s="9"/>
      <c r="X101" s="9"/>
      <c r="Y101" s="9"/>
      <c r="Z101" s="9"/>
      <c r="AA101" s="9"/>
      <c r="AB101" s="9"/>
      <c r="AC101" s="9"/>
      <c r="AD101" s="9"/>
    </row>
    <row r="102" spans="8:30" ht="20.100000000000001" hidden="1" customHeight="1" x14ac:dyDescent="0.25">
      <c r="H102" s="20">
        <v>44836</v>
      </c>
      <c r="I102" s="8" t="str">
        <f t="shared" si="2"/>
        <v>Oct</v>
      </c>
      <c r="J102" s="21" t="s">
        <v>8</v>
      </c>
      <c r="K102" s="21" t="s">
        <v>7</v>
      </c>
      <c r="L102" s="21" t="s">
        <v>7</v>
      </c>
      <c r="M102" s="22">
        <v>20900</v>
      </c>
      <c r="P102" s="9"/>
      <c r="Q102" s="9"/>
      <c r="R102" s="9"/>
      <c r="S102" s="9"/>
      <c r="T102" s="9"/>
      <c r="U102" s="9"/>
      <c r="V102" s="9"/>
      <c r="W102" s="9"/>
      <c r="X102" s="9"/>
      <c r="Y102" s="9"/>
      <c r="Z102" s="9"/>
      <c r="AA102" s="9"/>
      <c r="AB102" s="9"/>
      <c r="AC102" s="9"/>
      <c r="AD102" s="9"/>
    </row>
    <row r="103" spans="8:30" ht="20.100000000000001" hidden="1" customHeight="1" x14ac:dyDescent="0.25">
      <c r="H103" s="20">
        <v>44838</v>
      </c>
      <c r="I103" s="8" t="str">
        <f t="shared" si="2"/>
        <v>Oct</v>
      </c>
      <c r="J103" s="21" t="s">
        <v>16</v>
      </c>
      <c r="K103" s="21" t="s">
        <v>25</v>
      </c>
      <c r="L103" s="21" t="s">
        <v>36</v>
      </c>
      <c r="M103" s="22">
        <v>-1676</v>
      </c>
      <c r="P103" s="9"/>
      <c r="Q103" s="9"/>
      <c r="R103" s="9"/>
      <c r="S103" s="9"/>
      <c r="T103" s="9"/>
      <c r="U103" s="9"/>
      <c r="V103" s="9"/>
      <c r="W103" s="9"/>
      <c r="X103" s="9"/>
      <c r="Y103" s="9"/>
      <c r="Z103" s="9"/>
      <c r="AA103" s="9"/>
      <c r="AB103" s="9"/>
      <c r="AC103" s="9"/>
      <c r="AD103" s="9"/>
    </row>
    <row r="104" spans="8:30" ht="20.100000000000001" hidden="1" customHeight="1" x14ac:dyDescent="0.25">
      <c r="H104" s="20">
        <v>44840</v>
      </c>
      <c r="I104" s="8" t="str">
        <f t="shared" si="2"/>
        <v>Oct</v>
      </c>
      <c r="J104" s="21" t="s">
        <v>16</v>
      </c>
      <c r="K104" s="21" t="s">
        <v>38</v>
      </c>
      <c r="L104" s="21" t="s">
        <v>37</v>
      </c>
      <c r="M104" s="22">
        <v>-250</v>
      </c>
      <c r="P104" s="9"/>
      <c r="Q104" s="9"/>
      <c r="R104" s="9"/>
      <c r="S104" s="9"/>
      <c r="T104" s="9"/>
      <c r="U104" s="9"/>
      <c r="V104" s="9"/>
      <c r="W104" s="9"/>
      <c r="X104" s="9"/>
      <c r="Y104" s="9"/>
      <c r="Z104" s="9"/>
      <c r="AA104" s="9"/>
      <c r="AB104" s="9"/>
      <c r="AC104" s="9"/>
      <c r="AD104" s="9"/>
    </row>
    <row r="105" spans="8:30" ht="20.100000000000001" hidden="1" customHeight="1" x14ac:dyDescent="0.25">
      <c r="H105" s="20">
        <v>44842</v>
      </c>
      <c r="I105" s="8" t="str">
        <f t="shared" ref="I105:I131" si="3">TEXT(H105,"mmm")</f>
        <v>Oct</v>
      </c>
      <c r="J105" s="21" t="s">
        <v>16</v>
      </c>
      <c r="K105" s="21" t="s">
        <v>15</v>
      </c>
      <c r="L105" s="21" t="s">
        <v>23</v>
      </c>
      <c r="M105" s="22">
        <v>-500</v>
      </c>
      <c r="P105" s="9"/>
      <c r="Q105" s="9"/>
      <c r="R105" s="9"/>
      <c r="S105" s="9"/>
      <c r="T105" s="9"/>
      <c r="U105" s="9"/>
      <c r="V105" s="9"/>
      <c r="W105" s="9"/>
      <c r="X105" s="9"/>
      <c r="Y105" s="9"/>
      <c r="Z105" s="9"/>
      <c r="AA105" s="9"/>
      <c r="AB105" s="9"/>
      <c r="AC105" s="9"/>
      <c r="AD105" s="9"/>
    </row>
    <row r="106" spans="8:30" ht="20.100000000000001" hidden="1" customHeight="1" x14ac:dyDescent="0.25">
      <c r="H106" s="20">
        <v>44842</v>
      </c>
      <c r="I106" s="8" t="str">
        <f t="shared" si="3"/>
        <v>Oct</v>
      </c>
      <c r="J106" s="21" t="s">
        <v>16</v>
      </c>
      <c r="K106" s="21" t="s">
        <v>38</v>
      </c>
      <c r="L106" s="21" t="s">
        <v>37</v>
      </c>
      <c r="M106" s="22">
        <v>-1247</v>
      </c>
      <c r="P106" s="9"/>
      <c r="Q106" s="9"/>
      <c r="R106" s="9"/>
      <c r="S106" s="9"/>
      <c r="T106" s="9"/>
      <c r="U106" s="9"/>
      <c r="V106" s="9"/>
      <c r="W106" s="9"/>
      <c r="X106" s="9"/>
      <c r="Y106" s="9"/>
      <c r="Z106" s="9"/>
      <c r="AA106" s="9"/>
      <c r="AB106" s="9"/>
      <c r="AC106" s="9"/>
      <c r="AD106" s="9"/>
    </row>
    <row r="107" spans="8:30" ht="20.100000000000001" hidden="1" customHeight="1" x14ac:dyDescent="0.25">
      <c r="H107" s="20">
        <v>44848</v>
      </c>
      <c r="I107" s="8" t="str">
        <f t="shared" si="3"/>
        <v>Oct</v>
      </c>
      <c r="J107" s="21" t="s">
        <v>16</v>
      </c>
      <c r="K107" s="21" t="s">
        <v>42</v>
      </c>
      <c r="L107" s="21" t="s">
        <v>41</v>
      </c>
      <c r="M107" s="22">
        <v>-1950</v>
      </c>
      <c r="P107" s="9"/>
      <c r="Q107" s="9"/>
      <c r="R107" s="9"/>
      <c r="S107" s="9"/>
      <c r="T107" s="9"/>
      <c r="U107" s="9"/>
      <c r="V107" s="9"/>
      <c r="W107" s="9"/>
      <c r="X107" s="9"/>
      <c r="Y107" s="9"/>
      <c r="Z107" s="9"/>
      <c r="AA107" s="9"/>
      <c r="AB107" s="9"/>
      <c r="AC107" s="9"/>
      <c r="AD107" s="9"/>
    </row>
    <row r="108" spans="8:30" ht="20.100000000000001" hidden="1" customHeight="1" x14ac:dyDescent="0.25">
      <c r="H108" s="20">
        <v>44854</v>
      </c>
      <c r="I108" s="8" t="str">
        <f t="shared" si="3"/>
        <v>Oct</v>
      </c>
      <c r="J108" s="21" t="s">
        <v>16</v>
      </c>
      <c r="K108" s="21" t="s">
        <v>38</v>
      </c>
      <c r="L108" s="21" t="s">
        <v>37</v>
      </c>
      <c r="M108" s="22">
        <v>-1261</v>
      </c>
      <c r="P108" s="9"/>
      <c r="Q108" s="9"/>
      <c r="R108" s="9"/>
      <c r="S108" s="9"/>
      <c r="T108" s="9"/>
      <c r="U108" s="9"/>
      <c r="V108" s="9"/>
      <c r="W108" s="9"/>
      <c r="X108" s="9"/>
      <c r="Y108" s="9"/>
      <c r="Z108" s="9"/>
      <c r="AA108" s="9"/>
      <c r="AB108" s="9"/>
      <c r="AC108" s="9"/>
      <c r="AD108" s="9"/>
    </row>
    <row r="109" spans="8:30" ht="20.100000000000001" hidden="1" customHeight="1" x14ac:dyDescent="0.25">
      <c r="H109" s="20">
        <v>44854</v>
      </c>
      <c r="I109" s="8" t="str">
        <f t="shared" si="3"/>
        <v>Oct</v>
      </c>
      <c r="J109" s="21" t="s">
        <v>16</v>
      </c>
      <c r="K109" s="21" t="s">
        <v>25</v>
      </c>
      <c r="L109" s="21" t="s">
        <v>24</v>
      </c>
      <c r="M109" s="22">
        <v>-500</v>
      </c>
      <c r="P109" s="9"/>
      <c r="Q109" s="9"/>
      <c r="R109" s="9"/>
      <c r="S109" s="9"/>
      <c r="T109" s="9"/>
      <c r="U109" s="9"/>
      <c r="V109" s="9"/>
      <c r="W109" s="9"/>
      <c r="X109" s="9"/>
      <c r="Y109" s="9"/>
      <c r="Z109" s="9"/>
      <c r="AA109" s="9"/>
      <c r="AB109" s="9"/>
      <c r="AC109" s="9"/>
      <c r="AD109" s="9"/>
    </row>
    <row r="110" spans="8:30" ht="20.100000000000001" hidden="1" customHeight="1" x14ac:dyDescent="0.25">
      <c r="H110" s="20">
        <v>44854</v>
      </c>
      <c r="I110" s="8" t="str">
        <f t="shared" si="3"/>
        <v>Oct</v>
      </c>
      <c r="J110" s="21" t="s">
        <v>16</v>
      </c>
      <c r="K110" s="21" t="s">
        <v>15</v>
      </c>
      <c r="L110" s="21" t="s">
        <v>23</v>
      </c>
      <c r="M110" s="22">
        <v>-1180</v>
      </c>
      <c r="P110" s="9"/>
      <c r="Q110" s="9"/>
      <c r="R110" s="9"/>
      <c r="S110" s="9"/>
      <c r="T110" s="9"/>
      <c r="U110" s="9"/>
      <c r="V110" s="9"/>
      <c r="W110" s="9"/>
      <c r="X110" s="9"/>
      <c r="Y110" s="9"/>
      <c r="Z110" s="9"/>
      <c r="AA110" s="9"/>
      <c r="AB110" s="9"/>
      <c r="AC110" s="9"/>
      <c r="AD110" s="9"/>
    </row>
    <row r="111" spans="8:30" ht="20.100000000000001" hidden="1" customHeight="1" x14ac:dyDescent="0.25">
      <c r="H111" s="20">
        <v>44863</v>
      </c>
      <c r="I111" s="8" t="str">
        <f t="shared" si="3"/>
        <v>Oct</v>
      </c>
      <c r="J111" s="21" t="s">
        <v>16</v>
      </c>
      <c r="K111" s="21" t="s">
        <v>15</v>
      </c>
      <c r="L111" s="21" t="s">
        <v>20</v>
      </c>
      <c r="M111" s="22">
        <v>-196</v>
      </c>
      <c r="P111" s="9"/>
      <c r="Q111" s="9"/>
      <c r="R111" s="9"/>
      <c r="S111" s="9"/>
      <c r="T111" s="9"/>
      <c r="U111" s="9"/>
      <c r="V111" s="9"/>
      <c r="W111" s="9"/>
      <c r="X111" s="9"/>
      <c r="Y111" s="9"/>
      <c r="Z111" s="9"/>
      <c r="AA111" s="9"/>
      <c r="AB111" s="9"/>
      <c r="AC111" s="9"/>
      <c r="AD111" s="9"/>
    </row>
    <row r="112" spans="8:30" ht="20.100000000000001" hidden="1" customHeight="1" x14ac:dyDescent="0.25">
      <c r="H112" s="20">
        <v>44865</v>
      </c>
      <c r="I112" s="8" t="str">
        <f t="shared" si="3"/>
        <v>Oct</v>
      </c>
      <c r="J112" s="21" t="s">
        <v>8</v>
      </c>
      <c r="K112" s="21" t="s">
        <v>7</v>
      </c>
      <c r="L112" s="21" t="s">
        <v>10</v>
      </c>
      <c r="M112" s="22">
        <v>8000</v>
      </c>
      <c r="P112" s="9"/>
      <c r="Q112" s="9"/>
      <c r="R112" s="9"/>
      <c r="S112" s="9"/>
      <c r="T112" s="9"/>
      <c r="U112" s="9"/>
      <c r="V112" s="9"/>
      <c r="W112" s="9"/>
      <c r="X112" s="9"/>
      <c r="Y112" s="9"/>
      <c r="Z112" s="9"/>
      <c r="AA112" s="9"/>
      <c r="AB112" s="9"/>
      <c r="AC112" s="9"/>
      <c r="AD112" s="9"/>
    </row>
    <row r="113" spans="8:30" ht="20.100000000000001" hidden="1" customHeight="1" x14ac:dyDescent="0.25">
      <c r="H113" s="20">
        <v>44866</v>
      </c>
      <c r="I113" s="8" t="str">
        <f t="shared" si="3"/>
        <v>Nov</v>
      </c>
      <c r="J113" s="21" t="s">
        <v>8</v>
      </c>
      <c r="K113" s="21" t="s">
        <v>34</v>
      </c>
      <c r="L113" s="21" t="s">
        <v>33</v>
      </c>
      <c r="M113" s="22">
        <v>13500</v>
      </c>
      <c r="P113" s="9"/>
      <c r="Q113" s="9"/>
      <c r="R113" s="9"/>
      <c r="S113" s="9"/>
      <c r="T113" s="9"/>
      <c r="U113" s="9"/>
      <c r="V113" s="9"/>
      <c r="W113" s="9"/>
      <c r="X113" s="9"/>
      <c r="Y113" s="9"/>
      <c r="Z113" s="9"/>
      <c r="AA113" s="9"/>
      <c r="AB113" s="9"/>
      <c r="AC113" s="9"/>
      <c r="AD113" s="9"/>
    </row>
    <row r="114" spans="8:30" ht="20.100000000000001" hidden="1" customHeight="1" x14ac:dyDescent="0.25">
      <c r="H114" s="20">
        <v>44867</v>
      </c>
      <c r="I114" s="8" t="str">
        <f t="shared" si="3"/>
        <v>Nov</v>
      </c>
      <c r="J114" s="21" t="s">
        <v>8</v>
      </c>
      <c r="K114" s="21" t="s">
        <v>7</v>
      </c>
      <c r="L114" s="21" t="s">
        <v>7</v>
      </c>
      <c r="M114" s="22">
        <v>20900</v>
      </c>
      <c r="P114" s="9"/>
      <c r="Q114" s="9"/>
      <c r="R114" s="9"/>
      <c r="S114" s="9"/>
      <c r="T114" s="9"/>
      <c r="U114" s="9"/>
      <c r="V114" s="9"/>
      <c r="W114" s="9"/>
      <c r="X114" s="9"/>
      <c r="Y114" s="9"/>
      <c r="Z114" s="9"/>
      <c r="AA114" s="9"/>
      <c r="AB114" s="9"/>
      <c r="AC114" s="9"/>
      <c r="AD114" s="9"/>
    </row>
    <row r="115" spans="8:30" ht="20.100000000000001" hidden="1" customHeight="1" x14ac:dyDescent="0.25">
      <c r="H115" s="20">
        <v>44874</v>
      </c>
      <c r="I115" s="8" t="str">
        <f t="shared" si="3"/>
        <v>Nov</v>
      </c>
      <c r="J115" s="21" t="s">
        <v>16</v>
      </c>
      <c r="K115" s="21" t="s">
        <v>15</v>
      </c>
      <c r="L115" s="21" t="s">
        <v>23</v>
      </c>
      <c r="M115" s="22">
        <v>-163</v>
      </c>
      <c r="P115" s="9"/>
      <c r="Q115" s="9"/>
      <c r="R115" s="9"/>
      <c r="S115" s="9"/>
      <c r="T115" s="9"/>
      <c r="U115" s="9"/>
      <c r="V115" s="9"/>
      <c r="W115" s="9"/>
      <c r="X115" s="9"/>
      <c r="Y115" s="9"/>
      <c r="Z115" s="9"/>
      <c r="AA115" s="9"/>
      <c r="AB115" s="9"/>
      <c r="AC115" s="9"/>
      <c r="AD115" s="9"/>
    </row>
    <row r="116" spans="8:30" ht="20.100000000000001" hidden="1" customHeight="1" x14ac:dyDescent="0.25">
      <c r="H116" s="20">
        <v>44889</v>
      </c>
      <c r="I116" s="8" t="str">
        <f t="shared" si="3"/>
        <v>Nov</v>
      </c>
      <c r="J116" s="21" t="s">
        <v>16</v>
      </c>
      <c r="K116" s="21" t="s">
        <v>31</v>
      </c>
      <c r="L116" s="21" t="s">
        <v>32</v>
      </c>
      <c r="M116" s="22">
        <v>-130</v>
      </c>
      <c r="P116" s="9"/>
      <c r="Q116" s="9"/>
      <c r="R116" s="9"/>
      <c r="S116" s="9"/>
      <c r="T116" s="9"/>
      <c r="U116" s="9"/>
      <c r="V116" s="9"/>
      <c r="W116" s="9"/>
      <c r="X116" s="9"/>
      <c r="Y116" s="9"/>
      <c r="Z116" s="9"/>
      <c r="AA116" s="9"/>
      <c r="AB116" s="9"/>
      <c r="AC116" s="9"/>
      <c r="AD116" s="9"/>
    </row>
    <row r="117" spans="8:30" ht="20.100000000000001" hidden="1" customHeight="1" x14ac:dyDescent="0.25">
      <c r="H117" s="20">
        <v>44889</v>
      </c>
      <c r="I117" s="8" t="str">
        <f t="shared" si="3"/>
        <v>Nov</v>
      </c>
      <c r="J117" s="21" t="s">
        <v>16</v>
      </c>
      <c r="K117" s="21" t="s">
        <v>38</v>
      </c>
      <c r="L117" s="21" t="s">
        <v>37</v>
      </c>
      <c r="M117" s="22">
        <v>-370</v>
      </c>
      <c r="P117" s="9"/>
      <c r="Q117" s="9"/>
      <c r="R117" s="9"/>
      <c r="S117" s="9"/>
      <c r="T117" s="9"/>
      <c r="U117" s="9"/>
      <c r="V117" s="9"/>
      <c r="W117" s="9"/>
      <c r="X117" s="9"/>
      <c r="Y117" s="9"/>
      <c r="Z117" s="9"/>
      <c r="AA117" s="9"/>
      <c r="AB117" s="9"/>
      <c r="AC117" s="9"/>
      <c r="AD117" s="9"/>
    </row>
    <row r="118" spans="8:30" ht="20.100000000000001" hidden="1" customHeight="1" x14ac:dyDescent="0.25">
      <c r="H118" s="20">
        <v>44890</v>
      </c>
      <c r="I118" s="8" t="str">
        <f t="shared" si="3"/>
        <v>Nov</v>
      </c>
      <c r="J118" s="21" t="s">
        <v>16</v>
      </c>
      <c r="K118" s="21" t="s">
        <v>25</v>
      </c>
      <c r="L118" s="21" t="s">
        <v>24</v>
      </c>
      <c r="M118" s="22">
        <v>-500</v>
      </c>
      <c r="P118" s="9"/>
      <c r="Q118" s="9"/>
      <c r="R118" s="9"/>
      <c r="S118" s="9"/>
      <c r="T118" s="9"/>
      <c r="U118" s="9"/>
      <c r="V118" s="9"/>
      <c r="W118" s="9"/>
      <c r="X118" s="9"/>
      <c r="Y118" s="9"/>
      <c r="Z118" s="9"/>
      <c r="AA118" s="9"/>
      <c r="AB118" s="9"/>
      <c r="AC118" s="9"/>
      <c r="AD118" s="9"/>
    </row>
    <row r="119" spans="8:30" ht="20.100000000000001" hidden="1" customHeight="1" x14ac:dyDescent="0.25">
      <c r="H119" s="20">
        <v>44894</v>
      </c>
      <c r="I119" s="8" t="str">
        <f t="shared" si="3"/>
        <v>Nov</v>
      </c>
      <c r="J119" s="21" t="s">
        <v>8</v>
      </c>
      <c r="K119" s="21" t="s">
        <v>7</v>
      </c>
      <c r="L119" s="21" t="s">
        <v>10</v>
      </c>
      <c r="M119" s="22">
        <v>5000</v>
      </c>
      <c r="P119" s="9"/>
      <c r="Q119" s="9"/>
      <c r="R119" s="9"/>
      <c r="S119" s="9"/>
      <c r="T119" s="9"/>
      <c r="U119" s="9"/>
      <c r="V119" s="9"/>
      <c r="W119" s="9"/>
      <c r="X119" s="9"/>
      <c r="Y119" s="9"/>
      <c r="Z119" s="9"/>
      <c r="AA119" s="9"/>
      <c r="AB119" s="9"/>
      <c r="AC119" s="9"/>
      <c r="AD119" s="9"/>
    </row>
    <row r="120" spans="8:30" ht="20.100000000000001" hidden="1" customHeight="1" x14ac:dyDescent="0.25">
      <c r="H120" s="20">
        <v>44894</v>
      </c>
      <c r="I120" s="8" t="str">
        <f t="shared" si="3"/>
        <v>Nov</v>
      </c>
      <c r="J120" s="21" t="s">
        <v>16</v>
      </c>
      <c r="K120" s="21" t="s">
        <v>15</v>
      </c>
      <c r="L120" s="21" t="s">
        <v>20</v>
      </c>
      <c r="M120" s="22">
        <v>-93</v>
      </c>
      <c r="P120" s="9"/>
      <c r="Q120" s="9"/>
      <c r="R120" s="9"/>
      <c r="S120" s="9"/>
      <c r="T120" s="9"/>
      <c r="U120" s="9"/>
      <c r="V120" s="9"/>
      <c r="W120" s="9"/>
      <c r="X120" s="9"/>
      <c r="Y120" s="9"/>
      <c r="Z120" s="9"/>
      <c r="AA120" s="9"/>
      <c r="AB120" s="9"/>
      <c r="AC120" s="9"/>
      <c r="AD120" s="9"/>
    </row>
    <row r="121" spans="8:30" ht="20.100000000000001" hidden="1" customHeight="1" x14ac:dyDescent="0.25">
      <c r="H121" s="20">
        <v>44897</v>
      </c>
      <c r="I121" s="8" t="str">
        <f t="shared" si="3"/>
        <v>Dec</v>
      </c>
      <c r="J121" s="21" t="s">
        <v>8</v>
      </c>
      <c r="K121" s="21" t="s">
        <v>7</v>
      </c>
      <c r="L121" s="21" t="s">
        <v>7</v>
      </c>
      <c r="M121" s="22">
        <v>20900</v>
      </c>
      <c r="P121" s="9"/>
      <c r="Q121" s="9"/>
      <c r="R121" s="9"/>
      <c r="S121" s="9"/>
      <c r="T121" s="9"/>
      <c r="U121" s="9"/>
      <c r="V121" s="9"/>
      <c r="W121" s="9"/>
      <c r="X121" s="9"/>
      <c r="Y121" s="9"/>
      <c r="Z121" s="9"/>
      <c r="AA121" s="9"/>
      <c r="AB121" s="9"/>
      <c r="AC121" s="9"/>
      <c r="AD121" s="9"/>
    </row>
    <row r="122" spans="8:30" ht="20.100000000000001" hidden="1" customHeight="1" x14ac:dyDescent="0.25">
      <c r="H122" s="20">
        <v>44899</v>
      </c>
      <c r="I122" s="8" t="str">
        <f t="shared" si="3"/>
        <v>Dec</v>
      </c>
      <c r="J122" s="21" t="s">
        <v>16</v>
      </c>
      <c r="K122" s="21" t="s">
        <v>31</v>
      </c>
      <c r="L122" s="21" t="s">
        <v>32</v>
      </c>
      <c r="M122" s="22">
        <v>-3500</v>
      </c>
      <c r="P122" s="9"/>
      <c r="Q122" s="9"/>
      <c r="R122" s="9"/>
      <c r="S122" s="9"/>
      <c r="T122" s="9"/>
      <c r="U122" s="9"/>
      <c r="V122" s="9"/>
      <c r="W122" s="9"/>
      <c r="X122" s="9"/>
      <c r="Y122" s="9"/>
      <c r="Z122" s="9"/>
      <c r="AA122" s="9"/>
      <c r="AB122" s="9"/>
      <c r="AC122" s="9"/>
      <c r="AD122" s="9"/>
    </row>
    <row r="123" spans="8:30" ht="20.100000000000001" hidden="1" customHeight="1" x14ac:dyDescent="0.25">
      <c r="H123" s="20">
        <v>44899</v>
      </c>
      <c r="I123" s="8" t="str">
        <f t="shared" si="3"/>
        <v>Dec</v>
      </c>
      <c r="J123" s="21" t="s">
        <v>16</v>
      </c>
      <c r="K123" s="21" t="s">
        <v>31</v>
      </c>
      <c r="L123" s="21" t="s">
        <v>32</v>
      </c>
      <c r="M123" s="22">
        <v>-43</v>
      </c>
      <c r="P123" s="9"/>
      <c r="Q123" s="9"/>
      <c r="R123" s="9"/>
      <c r="S123" s="9"/>
      <c r="T123" s="9"/>
      <c r="U123" s="9"/>
      <c r="V123" s="9"/>
      <c r="W123" s="9"/>
      <c r="X123" s="9"/>
      <c r="Y123" s="9"/>
      <c r="Z123" s="9"/>
      <c r="AA123" s="9"/>
      <c r="AB123" s="9"/>
      <c r="AC123" s="9"/>
      <c r="AD123" s="9"/>
    </row>
    <row r="124" spans="8:30" ht="20.100000000000001" hidden="1" customHeight="1" x14ac:dyDescent="0.25">
      <c r="H124" s="20">
        <v>44658</v>
      </c>
      <c r="I124" s="8" t="str">
        <f t="shared" si="3"/>
        <v>Apr</v>
      </c>
      <c r="J124" s="21" t="s">
        <v>16</v>
      </c>
      <c r="K124" s="21" t="s">
        <v>15</v>
      </c>
      <c r="L124" s="21" t="s">
        <v>29</v>
      </c>
      <c r="M124" s="22">
        <v>-211</v>
      </c>
      <c r="P124" s="9"/>
      <c r="Q124" s="9"/>
      <c r="R124" s="9"/>
      <c r="S124" s="9"/>
      <c r="T124" s="9"/>
      <c r="U124" s="9"/>
      <c r="V124" s="9"/>
      <c r="W124" s="9"/>
      <c r="X124" s="9"/>
      <c r="Y124" s="9"/>
      <c r="Z124" s="9"/>
      <c r="AA124" s="9"/>
      <c r="AB124" s="9"/>
      <c r="AC124" s="9"/>
      <c r="AD124" s="9"/>
    </row>
    <row r="125" spans="8:30" ht="20.100000000000001" hidden="1" customHeight="1" x14ac:dyDescent="0.25">
      <c r="H125" s="20">
        <v>44921</v>
      </c>
      <c r="I125" s="8" t="str">
        <f t="shared" si="3"/>
        <v>Dec</v>
      </c>
      <c r="J125" s="21" t="s">
        <v>16</v>
      </c>
      <c r="K125" s="21" t="s">
        <v>42</v>
      </c>
      <c r="L125" s="21" t="s">
        <v>41</v>
      </c>
      <c r="M125" s="22">
        <v>-10000</v>
      </c>
      <c r="P125" s="9"/>
      <c r="Q125" s="9"/>
      <c r="R125" s="9"/>
      <c r="S125" s="9"/>
      <c r="T125" s="9"/>
      <c r="U125" s="9"/>
      <c r="V125" s="9"/>
      <c r="W125" s="9"/>
      <c r="X125" s="9"/>
      <c r="Y125" s="9"/>
      <c r="Z125" s="9"/>
      <c r="AA125" s="9"/>
      <c r="AB125" s="9"/>
      <c r="AC125" s="9"/>
      <c r="AD125" s="9"/>
    </row>
    <row r="126" spans="8:30" ht="20.100000000000001" hidden="1" customHeight="1" x14ac:dyDescent="0.25">
      <c r="H126" s="20">
        <v>44921</v>
      </c>
      <c r="I126" s="8" t="str">
        <f t="shared" si="3"/>
        <v>Dec</v>
      </c>
      <c r="J126" s="21" t="s">
        <v>16</v>
      </c>
      <c r="K126" s="21" t="s">
        <v>42</v>
      </c>
      <c r="L126" s="21" t="s">
        <v>41</v>
      </c>
      <c r="M126" s="22">
        <v>-860</v>
      </c>
      <c r="P126" s="9"/>
      <c r="Q126" s="9"/>
      <c r="R126" s="9"/>
      <c r="S126" s="9"/>
      <c r="T126" s="9"/>
      <c r="U126" s="9"/>
      <c r="V126" s="9"/>
      <c r="W126" s="9"/>
      <c r="X126" s="9"/>
      <c r="Y126" s="9"/>
      <c r="Z126" s="9"/>
      <c r="AA126" s="9"/>
      <c r="AB126" s="9"/>
      <c r="AC126" s="9"/>
      <c r="AD126" s="9"/>
    </row>
    <row r="127" spans="8:30" ht="20.100000000000001" hidden="1" customHeight="1" x14ac:dyDescent="0.25">
      <c r="H127" s="20">
        <v>44921</v>
      </c>
      <c r="I127" s="8" t="str">
        <f t="shared" si="3"/>
        <v>Dec</v>
      </c>
      <c r="J127" s="21" t="s">
        <v>16</v>
      </c>
      <c r="K127" s="21" t="s">
        <v>15</v>
      </c>
      <c r="L127" s="21" t="s">
        <v>20</v>
      </c>
      <c r="M127" s="22">
        <v>-93</v>
      </c>
      <c r="P127" s="9"/>
      <c r="Q127" s="9"/>
      <c r="R127" s="9"/>
      <c r="S127" s="9"/>
      <c r="T127" s="9"/>
      <c r="U127" s="9"/>
      <c r="V127" s="9"/>
      <c r="W127" s="9"/>
      <c r="X127" s="9"/>
      <c r="Y127" s="9"/>
      <c r="Z127" s="9"/>
      <c r="AA127" s="9"/>
      <c r="AB127" s="9"/>
      <c r="AC127" s="9"/>
      <c r="AD127" s="9"/>
    </row>
    <row r="128" spans="8:30" ht="20.100000000000001" hidden="1" customHeight="1" x14ac:dyDescent="0.25">
      <c r="H128" s="20">
        <v>44921</v>
      </c>
      <c r="I128" s="8" t="str">
        <f t="shared" si="3"/>
        <v>Dec</v>
      </c>
      <c r="J128" s="21" t="s">
        <v>16</v>
      </c>
      <c r="K128" s="21" t="s">
        <v>25</v>
      </c>
      <c r="L128" s="21" t="s">
        <v>24</v>
      </c>
      <c r="M128" s="22">
        <v>-500</v>
      </c>
      <c r="P128" s="9"/>
      <c r="Q128" s="9"/>
      <c r="R128" s="9"/>
      <c r="S128" s="9"/>
      <c r="T128" s="9"/>
      <c r="U128" s="9"/>
      <c r="V128" s="9"/>
      <c r="W128" s="9"/>
      <c r="X128" s="9"/>
      <c r="Y128" s="9"/>
      <c r="Z128" s="9"/>
      <c r="AA128" s="9"/>
      <c r="AB128" s="9"/>
      <c r="AC128" s="9"/>
      <c r="AD128" s="9"/>
    </row>
    <row r="129" spans="8:30" ht="20.100000000000001" hidden="1" customHeight="1" x14ac:dyDescent="0.25">
      <c r="H129" s="20">
        <v>44924</v>
      </c>
      <c r="I129" s="8" t="str">
        <f t="shared" si="3"/>
        <v>Dec</v>
      </c>
      <c r="J129" s="21" t="s">
        <v>16</v>
      </c>
      <c r="K129" s="21" t="s">
        <v>42</v>
      </c>
      <c r="L129" s="21" t="s">
        <v>41</v>
      </c>
      <c r="M129" s="22">
        <v>-5500</v>
      </c>
      <c r="P129" s="9"/>
      <c r="Q129" s="9"/>
      <c r="R129" s="9"/>
      <c r="S129" s="9"/>
      <c r="T129" s="9"/>
      <c r="U129" s="9"/>
      <c r="V129" s="9"/>
      <c r="W129" s="9"/>
      <c r="X129" s="9"/>
      <c r="Y129" s="9"/>
      <c r="Z129" s="9"/>
      <c r="AA129" s="9"/>
      <c r="AB129" s="9"/>
      <c r="AC129" s="9"/>
      <c r="AD129" s="9"/>
    </row>
    <row r="130" spans="8:30" ht="20.100000000000001" hidden="1" customHeight="1" x14ac:dyDescent="0.25">
      <c r="H130" s="20">
        <v>44925</v>
      </c>
      <c r="I130" s="8" t="str">
        <f t="shared" si="3"/>
        <v>Dec</v>
      </c>
      <c r="J130" s="21" t="s">
        <v>16</v>
      </c>
      <c r="K130" s="21" t="s">
        <v>15</v>
      </c>
      <c r="L130" s="21" t="s">
        <v>23</v>
      </c>
      <c r="M130" s="22">
        <v>-124</v>
      </c>
      <c r="P130" s="9"/>
      <c r="Q130" s="9"/>
      <c r="R130" s="9"/>
      <c r="S130" s="9"/>
      <c r="T130" s="9"/>
      <c r="U130" s="9"/>
      <c r="V130" s="9"/>
      <c r="W130" s="9"/>
      <c r="X130" s="9"/>
      <c r="Y130" s="9"/>
      <c r="Z130" s="9"/>
      <c r="AA130" s="9"/>
      <c r="AB130" s="9"/>
      <c r="AC130" s="9"/>
      <c r="AD130" s="9"/>
    </row>
    <row r="131" spans="8:30" ht="22.5" hidden="1" customHeight="1" x14ac:dyDescent="0.25">
      <c r="H131" s="20">
        <v>44925</v>
      </c>
      <c r="I131" s="8" t="str">
        <f t="shared" si="3"/>
        <v>Dec</v>
      </c>
      <c r="J131" s="21" t="s">
        <v>16</v>
      </c>
      <c r="K131" s="21" t="s">
        <v>15</v>
      </c>
      <c r="L131" s="21" t="s">
        <v>26</v>
      </c>
      <c r="M131" s="22">
        <v>-1000</v>
      </c>
      <c r="P131" s="9"/>
      <c r="Q131" s="9"/>
      <c r="R131" s="9"/>
      <c r="S131" s="9"/>
      <c r="T131" s="9"/>
      <c r="U131" s="9"/>
      <c r="V131" s="9"/>
      <c r="W131" s="9"/>
      <c r="X131" s="9"/>
      <c r="Y131" s="9"/>
      <c r="Z131" s="9"/>
      <c r="AA131" s="9"/>
      <c r="AB131" s="9"/>
      <c r="AC131" s="9"/>
      <c r="AD131" s="9"/>
    </row>
    <row r="132" spans="8:30" ht="20.100000000000001" customHeight="1" x14ac:dyDescent="0.25">
      <c r="P132" s="9"/>
      <c r="Q132" s="9"/>
      <c r="R132" s="9"/>
      <c r="S132" s="9"/>
      <c r="T132" s="9"/>
      <c r="U132" s="9"/>
      <c r="V132" s="9"/>
      <c r="W132" s="9"/>
      <c r="X132" s="9"/>
      <c r="Y132" s="9"/>
      <c r="Z132" s="9"/>
      <c r="AA132" s="9"/>
      <c r="AB132" s="9"/>
      <c r="AC132" s="9"/>
      <c r="AD132" s="9"/>
    </row>
    <row r="133" spans="8:30" ht="20.100000000000001" customHeight="1" x14ac:dyDescent="0.25">
      <c r="P133" s="9"/>
      <c r="Q133" s="9"/>
      <c r="R133" s="9"/>
      <c r="S133" s="9"/>
      <c r="T133" s="9"/>
      <c r="U133" s="9"/>
      <c r="V133" s="9"/>
      <c r="W133" s="9"/>
      <c r="X133" s="9"/>
      <c r="Y133" s="9"/>
      <c r="Z133" s="9"/>
      <c r="AA133" s="9"/>
      <c r="AB133" s="9"/>
      <c r="AC133" s="9"/>
      <c r="AD133" s="9"/>
    </row>
    <row r="134" spans="8:30" ht="20.100000000000001" customHeight="1" x14ac:dyDescent="0.25">
      <c r="P134" s="9"/>
      <c r="Q134" s="9"/>
      <c r="R134" s="9"/>
      <c r="S134" s="9"/>
      <c r="T134" s="9"/>
      <c r="U134" s="9"/>
      <c r="V134" s="9"/>
      <c r="W134" s="9"/>
      <c r="X134" s="9"/>
      <c r="Y134" s="9"/>
      <c r="Z134" s="9"/>
      <c r="AA134" s="9"/>
      <c r="AB134" s="9"/>
      <c r="AC134" s="9"/>
      <c r="AD134" s="9"/>
    </row>
    <row r="135" spans="8:30" ht="20.100000000000001" customHeight="1" x14ac:dyDescent="0.25">
      <c r="P135" s="9"/>
      <c r="Q135" s="9"/>
      <c r="R135" s="9"/>
      <c r="S135" s="9"/>
      <c r="T135" s="9"/>
      <c r="U135" s="9"/>
      <c r="V135" s="9"/>
      <c r="W135" s="9"/>
      <c r="X135" s="9"/>
      <c r="Y135" s="9"/>
      <c r="Z135" s="9"/>
      <c r="AA135" s="9"/>
      <c r="AB135" s="9"/>
      <c r="AC135" s="9"/>
      <c r="AD135" s="9"/>
    </row>
    <row r="136" spans="8:30" ht="20.100000000000001" customHeight="1" x14ac:dyDescent="0.25">
      <c r="P136" s="9"/>
      <c r="Q136" s="9"/>
      <c r="R136" s="9"/>
      <c r="S136" s="9"/>
      <c r="T136" s="9"/>
      <c r="U136" s="9"/>
      <c r="V136" s="9"/>
      <c r="W136" s="9"/>
      <c r="X136" s="9"/>
      <c r="Y136" s="9"/>
      <c r="Z136" s="9"/>
      <c r="AA136" s="9"/>
      <c r="AB136" s="9"/>
      <c r="AC136" s="9"/>
      <c r="AD136" s="9"/>
    </row>
    <row r="137" spans="8:30" ht="20.100000000000001" customHeight="1" x14ac:dyDescent="0.25">
      <c r="P137" s="9"/>
      <c r="Q137" s="9"/>
      <c r="R137" s="9"/>
      <c r="S137" s="9"/>
      <c r="T137" s="9"/>
      <c r="U137" s="9"/>
      <c r="V137" s="9"/>
      <c r="W137" s="9"/>
      <c r="X137" s="9"/>
      <c r="Y137" s="9"/>
      <c r="Z137" s="9"/>
      <c r="AA137" s="9"/>
      <c r="AB137" s="9"/>
      <c r="AC137" s="9"/>
      <c r="AD137" s="9"/>
    </row>
    <row r="138" spans="8:30" ht="20.100000000000001" customHeight="1" x14ac:dyDescent="0.25">
      <c r="P138" s="9"/>
      <c r="Q138" s="9"/>
      <c r="R138" s="9"/>
      <c r="S138" s="9"/>
      <c r="T138" s="9"/>
      <c r="U138" s="9"/>
      <c r="V138" s="9"/>
      <c r="W138" s="9"/>
      <c r="X138" s="9"/>
      <c r="Y138" s="9"/>
      <c r="Z138" s="9"/>
      <c r="AA138" s="9"/>
      <c r="AB138" s="9"/>
      <c r="AC138" s="9"/>
      <c r="AD138" s="9"/>
    </row>
    <row r="139" spans="8:30" ht="20.100000000000001" customHeight="1" x14ac:dyDescent="0.25">
      <c r="P139" s="9"/>
      <c r="Q139" s="9"/>
      <c r="R139" s="9"/>
      <c r="S139" s="9"/>
      <c r="T139" s="9"/>
      <c r="U139" s="9"/>
      <c r="V139" s="9"/>
      <c r="W139" s="9"/>
      <c r="X139" s="9"/>
      <c r="Y139" s="9"/>
      <c r="Z139" s="9"/>
      <c r="AA139" s="9"/>
      <c r="AB139" s="9"/>
      <c r="AC139" s="9"/>
      <c r="AD139" s="9"/>
    </row>
    <row r="140" spans="8:30" ht="20.100000000000001" customHeight="1" x14ac:dyDescent="0.25">
      <c r="P140" s="9"/>
      <c r="Q140" s="9"/>
      <c r="R140" s="9"/>
      <c r="S140" s="9"/>
      <c r="T140" s="9"/>
      <c r="U140" s="9"/>
      <c r="V140" s="9"/>
      <c r="W140" s="9"/>
      <c r="X140" s="9"/>
      <c r="Y140" s="9"/>
      <c r="Z140" s="9"/>
      <c r="AA140" s="9"/>
      <c r="AB140" s="9"/>
      <c r="AC140" s="9"/>
      <c r="AD140" s="9"/>
    </row>
    <row r="141" spans="8:30" ht="20.100000000000001" customHeight="1" x14ac:dyDescent="0.25">
      <c r="P141" s="9"/>
      <c r="Q141" s="9"/>
      <c r="R141" s="9"/>
      <c r="S141" s="9"/>
      <c r="T141" s="9"/>
      <c r="U141" s="9"/>
      <c r="V141" s="9"/>
      <c r="W141" s="9"/>
      <c r="X141" s="9"/>
      <c r="Y141" s="9"/>
      <c r="Z141" s="9"/>
      <c r="AA141" s="9"/>
      <c r="AB141" s="9"/>
      <c r="AC141" s="9"/>
      <c r="AD141" s="9"/>
    </row>
    <row r="142" spans="8:30" ht="20.100000000000001" customHeight="1" x14ac:dyDescent="0.25">
      <c r="P142" s="9"/>
      <c r="Q142" s="9"/>
      <c r="R142" s="9"/>
      <c r="S142" s="9"/>
      <c r="T142" s="9"/>
      <c r="U142" s="9"/>
      <c r="V142" s="9"/>
      <c r="W142" s="9"/>
      <c r="X142" s="9"/>
      <c r="Y142" s="9"/>
      <c r="Z142" s="9"/>
      <c r="AA142" s="9"/>
      <c r="AB142" s="9"/>
      <c r="AC142" s="9"/>
      <c r="AD142" s="9"/>
    </row>
    <row r="143" spans="8:30" ht="20.100000000000001" customHeight="1" x14ac:dyDescent="0.25">
      <c r="P143" s="9"/>
      <c r="Q143" s="9"/>
      <c r="R143" s="9"/>
      <c r="S143" s="9"/>
      <c r="T143" s="9"/>
      <c r="U143" s="9"/>
      <c r="V143" s="9"/>
      <c r="W143" s="9"/>
      <c r="X143" s="9"/>
      <c r="Y143" s="9"/>
      <c r="Z143" s="9"/>
      <c r="AA143" s="9"/>
      <c r="AB143" s="9"/>
      <c r="AC143" s="9"/>
      <c r="AD143" s="9"/>
    </row>
    <row r="144" spans="8:30" ht="20.100000000000001" customHeight="1" x14ac:dyDescent="0.25">
      <c r="P144" s="9"/>
      <c r="Q144" s="9"/>
      <c r="R144" s="9"/>
      <c r="S144" s="9"/>
      <c r="T144" s="9"/>
      <c r="U144" s="9"/>
      <c r="V144" s="9"/>
      <c r="W144" s="9"/>
      <c r="X144" s="9"/>
      <c r="Y144" s="9"/>
      <c r="Z144" s="9"/>
      <c r="AA144" s="9"/>
      <c r="AB144" s="9"/>
      <c r="AC144" s="9"/>
      <c r="AD144" s="9"/>
    </row>
    <row r="145" spans="16:30" ht="20.100000000000001" customHeight="1" x14ac:dyDescent="0.25">
      <c r="P145" s="9"/>
      <c r="Q145" s="9"/>
      <c r="R145" s="9"/>
      <c r="S145" s="9"/>
      <c r="T145" s="9"/>
      <c r="U145" s="9"/>
      <c r="V145" s="9"/>
      <c r="W145" s="9"/>
      <c r="X145" s="9"/>
      <c r="Y145" s="9"/>
      <c r="Z145" s="9"/>
      <c r="AA145" s="9"/>
      <c r="AB145" s="9"/>
      <c r="AC145" s="9"/>
      <c r="AD145" s="9"/>
    </row>
    <row r="146" spans="16:30" ht="20.100000000000001" customHeight="1" x14ac:dyDescent="0.25">
      <c r="P146" s="9"/>
      <c r="Q146" s="9"/>
      <c r="R146" s="9"/>
      <c r="S146" s="9"/>
      <c r="T146" s="9"/>
      <c r="U146" s="9"/>
      <c r="V146" s="9"/>
      <c r="W146" s="9"/>
      <c r="X146" s="9"/>
      <c r="Y146" s="9"/>
      <c r="Z146" s="9"/>
      <c r="AA146" s="9"/>
      <c r="AB146" s="9"/>
      <c r="AC146" s="9"/>
      <c r="AD146" s="9"/>
    </row>
    <row r="147" spans="16:30" ht="20.100000000000001" customHeight="1" x14ac:dyDescent="0.25">
      <c r="P147" s="9"/>
      <c r="Q147" s="9"/>
      <c r="R147" s="9"/>
      <c r="S147" s="9"/>
      <c r="T147" s="9"/>
      <c r="U147" s="9"/>
      <c r="V147" s="9"/>
      <c r="W147" s="9"/>
      <c r="X147" s="9"/>
      <c r="Y147" s="9"/>
      <c r="Z147" s="9"/>
      <c r="AA147" s="9"/>
      <c r="AB147" s="9"/>
      <c r="AC147" s="9"/>
      <c r="AD147" s="9"/>
    </row>
    <row r="148" spans="16:30" ht="20.100000000000001" customHeight="1" x14ac:dyDescent="0.25">
      <c r="P148" s="9"/>
      <c r="Q148" s="9"/>
      <c r="R148" s="9"/>
      <c r="S148" s="9"/>
      <c r="T148" s="9"/>
      <c r="U148" s="9"/>
      <c r="V148" s="9"/>
      <c r="W148" s="9"/>
      <c r="X148" s="9"/>
      <c r="Y148" s="9"/>
      <c r="Z148" s="9"/>
      <c r="AA148" s="9"/>
      <c r="AB148" s="9"/>
      <c r="AC148" s="9"/>
      <c r="AD148" s="9"/>
    </row>
    <row r="149" spans="16:30" ht="20.100000000000001" customHeight="1" x14ac:dyDescent="0.25">
      <c r="P149" s="9"/>
      <c r="Q149" s="9"/>
      <c r="R149" s="9"/>
      <c r="S149" s="9"/>
      <c r="T149" s="9"/>
      <c r="U149" s="9"/>
      <c r="V149" s="9"/>
      <c r="W149" s="9"/>
      <c r="X149" s="9"/>
      <c r="Y149" s="9"/>
      <c r="Z149" s="9"/>
      <c r="AA149" s="9"/>
      <c r="AB149" s="9"/>
      <c r="AC149" s="9"/>
      <c r="AD149" s="9"/>
    </row>
    <row r="150" spans="16:30" ht="20.100000000000001" customHeight="1" x14ac:dyDescent="0.25">
      <c r="P150" s="9"/>
      <c r="Q150" s="9"/>
      <c r="R150" s="9"/>
      <c r="S150" s="9"/>
      <c r="T150" s="9"/>
      <c r="U150" s="9"/>
      <c r="V150" s="9"/>
      <c r="W150" s="9"/>
      <c r="X150" s="9"/>
      <c r="Y150" s="9"/>
      <c r="Z150" s="9"/>
      <c r="AA150" s="9"/>
      <c r="AB150" s="9"/>
      <c r="AC150" s="9"/>
      <c r="AD150" s="9"/>
    </row>
    <row r="151" spans="16:30" ht="20.100000000000001" customHeight="1" x14ac:dyDescent="0.25">
      <c r="P151" s="9"/>
      <c r="Q151" s="9"/>
      <c r="R151" s="9"/>
      <c r="S151" s="9"/>
      <c r="T151" s="9"/>
      <c r="U151" s="9"/>
      <c r="V151" s="9"/>
      <c r="W151" s="9"/>
      <c r="X151" s="9"/>
      <c r="Y151" s="9"/>
      <c r="Z151" s="9"/>
      <c r="AA151" s="9"/>
      <c r="AB151" s="9"/>
      <c r="AC151" s="9"/>
      <c r="AD151" s="9"/>
    </row>
    <row r="152" spans="16:30" ht="20.100000000000001" customHeight="1" x14ac:dyDescent="0.25">
      <c r="P152" s="9"/>
      <c r="Q152" s="9"/>
      <c r="R152" s="9"/>
      <c r="S152" s="9"/>
      <c r="T152" s="9"/>
      <c r="U152" s="9"/>
      <c r="V152" s="9"/>
      <c r="W152" s="9"/>
      <c r="X152" s="9"/>
      <c r="Y152" s="9"/>
      <c r="Z152" s="9"/>
      <c r="AA152" s="9"/>
      <c r="AB152" s="9"/>
      <c r="AC152" s="9"/>
      <c r="AD152" s="9"/>
    </row>
    <row r="153" spans="16:30" ht="20.100000000000001" customHeight="1" x14ac:dyDescent="0.25">
      <c r="P153" s="9"/>
      <c r="Q153" s="9"/>
      <c r="R153" s="9"/>
      <c r="S153" s="9"/>
      <c r="T153" s="9"/>
      <c r="U153" s="9"/>
      <c r="V153" s="9"/>
      <c r="W153" s="9"/>
      <c r="X153" s="9"/>
      <c r="Y153" s="9"/>
      <c r="Z153" s="9"/>
      <c r="AA153" s="9"/>
      <c r="AB153" s="9"/>
      <c r="AC153" s="9"/>
      <c r="AD153" s="9"/>
    </row>
    <row r="154" spans="16:30" ht="20.100000000000001" customHeight="1" x14ac:dyDescent="0.25">
      <c r="P154" s="9"/>
      <c r="Q154" s="9"/>
      <c r="R154" s="9"/>
      <c r="S154" s="9"/>
      <c r="T154" s="9"/>
      <c r="U154" s="9"/>
      <c r="V154" s="9"/>
      <c r="W154" s="9"/>
      <c r="X154" s="9"/>
      <c r="Y154" s="9"/>
      <c r="Z154" s="9"/>
      <c r="AA154" s="9"/>
      <c r="AB154" s="9"/>
      <c r="AC154" s="9"/>
      <c r="AD154" s="9"/>
    </row>
    <row r="155" spans="16:30" ht="20.100000000000001" customHeight="1" x14ac:dyDescent="0.25">
      <c r="P155" s="9"/>
      <c r="Q155" s="9"/>
      <c r="R155" s="9"/>
      <c r="S155" s="9"/>
      <c r="T155" s="9"/>
      <c r="U155" s="9"/>
      <c r="V155" s="9"/>
      <c r="W155" s="9"/>
      <c r="X155" s="9"/>
      <c r="Y155" s="9"/>
      <c r="Z155" s="9"/>
      <c r="AA155" s="9"/>
      <c r="AB155" s="9"/>
      <c r="AC155" s="9"/>
      <c r="AD155" s="9"/>
    </row>
    <row r="156" spans="16:30" ht="20.100000000000001" customHeight="1" x14ac:dyDescent="0.25">
      <c r="P156" s="9"/>
      <c r="Q156" s="9"/>
      <c r="R156" s="9"/>
      <c r="S156" s="9"/>
      <c r="T156" s="9"/>
      <c r="U156" s="9"/>
      <c r="V156" s="9"/>
      <c r="W156" s="9"/>
      <c r="X156" s="9"/>
      <c r="Y156" s="9"/>
      <c r="Z156" s="9"/>
      <c r="AA156" s="9"/>
      <c r="AB156" s="9"/>
      <c r="AC156" s="9"/>
      <c r="AD156" s="9"/>
    </row>
    <row r="157" spans="16:30" ht="20.100000000000001" customHeight="1" x14ac:dyDescent="0.25">
      <c r="P157" s="9"/>
      <c r="Q157" s="9"/>
      <c r="R157" s="9"/>
      <c r="S157" s="9"/>
      <c r="T157" s="9"/>
      <c r="U157" s="9"/>
      <c r="V157" s="9"/>
      <c r="W157" s="9"/>
      <c r="X157" s="9"/>
      <c r="Y157" s="9"/>
      <c r="Z157" s="9"/>
      <c r="AA157" s="9"/>
      <c r="AB157" s="9"/>
      <c r="AC157" s="9"/>
      <c r="AD157" s="9"/>
    </row>
    <row r="158" spans="16:30" ht="20.100000000000001" customHeight="1" x14ac:dyDescent="0.25">
      <c r="P158" s="9"/>
      <c r="Q158" s="9"/>
      <c r="R158" s="9"/>
      <c r="S158" s="9"/>
      <c r="T158" s="9"/>
      <c r="U158" s="9"/>
      <c r="V158" s="9"/>
      <c r="W158" s="9"/>
      <c r="X158" s="9"/>
      <c r="Y158" s="9"/>
      <c r="Z158" s="9"/>
      <c r="AA158" s="9"/>
      <c r="AB158" s="9"/>
      <c r="AC158" s="9"/>
      <c r="AD158" s="9"/>
    </row>
    <row r="159" spans="16:30" ht="20.100000000000001" customHeight="1" x14ac:dyDescent="0.25">
      <c r="P159" s="9"/>
      <c r="Q159" s="9"/>
      <c r="R159" s="9"/>
      <c r="S159" s="9"/>
      <c r="T159" s="9"/>
      <c r="U159" s="9"/>
      <c r="V159" s="9"/>
      <c r="W159" s="9"/>
      <c r="X159" s="9"/>
      <c r="Y159" s="9"/>
      <c r="Z159" s="9"/>
      <c r="AA159" s="9"/>
      <c r="AB159" s="9"/>
      <c r="AC159" s="9"/>
      <c r="AD159" s="9"/>
    </row>
    <row r="160" spans="16:30" ht="20.100000000000001" customHeight="1" x14ac:dyDescent="0.25">
      <c r="P160" s="9"/>
      <c r="Q160" s="9"/>
      <c r="R160" s="9"/>
      <c r="S160" s="9"/>
      <c r="T160" s="9"/>
      <c r="U160" s="9"/>
      <c r="V160" s="9"/>
      <c r="W160" s="9"/>
      <c r="X160" s="9"/>
      <c r="Y160" s="9"/>
      <c r="Z160" s="9"/>
      <c r="AA160" s="9"/>
      <c r="AB160" s="9"/>
      <c r="AC160" s="9"/>
      <c r="AD160" s="9"/>
    </row>
    <row r="161" spans="16:30" ht="20.100000000000001" customHeight="1" x14ac:dyDescent="0.25">
      <c r="P161" s="9"/>
      <c r="Q161" s="9"/>
      <c r="R161" s="9"/>
      <c r="S161" s="9"/>
      <c r="T161" s="9"/>
      <c r="U161" s="9"/>
      <c r="V161" s="9"/>
      <c r="W161" s="9"/>
      <c r="X161" s="9"/>
      <c r="Y161" s="9"/>
      <c r="Z161" s="9"/>
      <c r="AA161" s="9"/>
      <c r="AB161" s="9"/>
      <c r="AC161" s="9"/>
      <c r="AD161" s="9"/>
    </row>
    <row r="162" spans="16:30" ht="20.100000000000001" customHeight="1" x14ac:dyDescent="0.25">
      <c r="P162" s="9"/>
      <c r="Q162" s="9"/>
      <c r="R162" s="9"/>
      <c r="S162" s="9"/>
      <c r="T162" s="9"/>
      <c r="U162" s="9"/>
      <c r="V162" s="9"/>
      <c r="W162" s="9"/>
      <c r="X162" s="9"/>
      <c r="Y162" s="9"/>
      <c r="Z162" s="9"/>
      <c r="AA162" s="9"/>
      <c r="AB162" s="9"/>
      <c r="AC162" s="9"/>
      <c r="AD162" s="9"/>
    </row>
    <row r="163" spans="16:30" ht="20.100000000000001" customHeight="1" x14ac:dyDescent="0.25">
      <c r="P163" s="9"/>
      <c r="Q163" s="9"/>
      <c r="R163" s="9"/>
      <c r="S163" s="9"/>
      <c r="T163" s="9"/>
      <c r="U163" s="9"/>
      <c r="V163" s="9"/>
      <c r="W163" s="9"/>
      <c r="X163" s="9"/>
      <c r="Y163" s="9"/>
      <c r="Z163" s="9"/>
      <c r="AA163" s="9"/>
      <c r="AB163" s="9"/>
      <c r="AC163" s="9"/>
      <c r="AD163" s="9"/>
    </row>
    <row r="164" spans="16:30" ht="20.100000000000001" customHeight="1" x14ac:dyDescent="0.25">
      <c r="P164" s="9"/>
      <c r="Q164" s="9"/>
      <c r="R164" s="9"/>
      <c r="S164" s="9"/>
      <c r="T164" s="9"/>
      <c r="U164" s="9"/>
      <c r="V164" s="9"/>
      <c r="W164" s="9"/>
      <c r="X164" s="9"/>
      <c r="Y164" s="9"/>
      <c r="Z164" s="9"/>
      <c r="AA164" s="9"/>
      <c r="AB164" s="9"/>
      <c r="AC164" s="9"/>
      <c r="AD164" s="9"/>
    </row>
    <row r="165" spans="16:30" ht="20.100000000000001" customHeight="1" x14ac:dyDescent="0.25">
      <c r="P165" s="9"/>
      <c r="Q165" s="9"/>
      <c r="R165" s="9"/>
      <c r="S165" s="9"/>
      <c r="T165" s="9"/>
      <c r="U165" s="9"/>
      <c r="V165" s="9"/>
      <c r="W165" s="9"/>
      <c r="X165" s="9"/>
      <c r="Y165" s="9"/>
      <c r="Z165" s="9"/>
      <c r="AA165" s="9"/>
      <c r="AB165" s="9"/>
      <c r="AC165" s="9"/>
      <c r="AD165" s="9"/>
    </row>
    <row r="166" spans="16:30" ht="20.100000000000001" customHeight="1" x14ac:dyDescent="0.25">
      <c r="P166" s="9"/>
      <c r="Q166" s="9"/>
      <c r="R166" s="9"/>
      <c r="S166" s="9"/>
      <c r="T166" s="9"/>
      <c r="U166" s="9"/>
      <c r="V166" s="9"/>
      <c r="W166" s="9"/>
      <c r="X166" s="9"/>
      <c r="Y166" s="9"/>
      <c r="Z166" s="9"/>
      <c r="AA166" s="9"/>
      <c r="AB166" s="9"/>
      <c r="AC166" s="9"/>
      <c r="AD166" s="9"/>
    </row>
    <row r="167" spans="16:30" ht="20.100000000000001" customHeight="1" x14ac:dyDescent="0.25">
      <c r="P167" s="9"/>
      <c r="Q167" s="9"/>
      <c r="R167" s="9"/>
      <c r="S167" s="9"/>
      <c r="T167" s="9"/>
      <c r="U167" s="9"/>
      <c r="V167" s="9"/>
      <c r="W167" s="9"/>
      <c r="X167" s="9"/>
      <c r="Y167" s="9"/>
      <c r="Z167" s="9"/>
      <c r="AA167" s="9"/>
      <c r="AB167" s="9"/>
      <c r="AC167" s="9"/>
      <c r="AD167" s="9"/>
    </row>
    <row r="168" spans="16:30" ht="20.100000000000001" customHeight="1" x14ac:dyDescent="0.25">
      <c r="P168" s="9"/>
      <c r="Q168" s="9"/>
      <c r="R168" s="9"/>
      <c r="S168" s="9"/>
      <c r="T168" s="9"/>
      <c r="U168" s="9"/>
      <c r="V168" s="9"/>
      <c r="W168" s="9"/>
      <c r="X168" s="9"/>
      <c r="Y168" s="9"/>
      <c r="Z168" s="9"/>
      <c r="AA168" s="9"/>
      <c r="AB168" s="9"/>
      <c r="AC168" s="9"/>
      <c r="AD168" s="9"/>
    </row>
  </sheetData>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Workspace</vt:lpstr>
      <vt:lpstr>Main Dashboard</vt:lpstr>
      <vt:lpstr>Incomes&amp;Expenses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Izabela Rozmund</cp:lastModifiedBy>
  <dcterms:created xsi:type="dcterms:W3CDTF">2023-02-07T05:45:54Z</dcterms:created>
  <dcterms:modified xsi:type="dcterms:W3CDTF">2024-07-31T11:26:06Z</dcterms:modified>
</cp:coreProperties>
</file>