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84" windowWidth="114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3" i="1" l="1"/>
  <c r="K14" i="1"/>
  <c r="K12" i="1"/>
  <c r="J13" i="1"/>
  <c r="J14" i="1"/>
  <c r="J12" i="1"/>
  <c r="I13" i="1"/>
  <c r="I14" i="1"/>
  <c r="I12" i="1"/>
  <c r="H2" i="1"/>
  <c r="H4" i="1"/>
  <c r="H3" i="1"/>
  <c r="H5" i="1"/>
  <c r="H7" i="1"/>
  <c r="H6" i="1"/>
  <c r="H8" i="1"/>
  <c r="G4" i="1"/>
  <c r="I4" i="1" s="1"/>
  <c r="G5" i="1"/>
  <c r="I5" i="1" s="1"/>
  <c r="G7" i="1"/>
  <c r="I7" i="1" s="1"/>
  <c r="G6" i="1"/>
  <c r="I6" i="1" s="1"/>
  <c r="G8" i="1"/>
  <c r="I8" i="1" s="1"/>
  <c r="F2" i="1"/>
  <c r="G2" i="1" s="1"/>
  <c r="I2" i="1" s="1"/>
  <c r="F4" i="1"/>
  <c r="F3" i="1"/>
  <c r="G3" i="1" s="1"/>
  <c r="I3" i="1" s="1"/>
  <c r="F5" i="1"/>
  <c r="F7" i="1"/>
  <c r="F6" i="1"/>
  <c r="F8" i="1"/>
</calcChain>
</file>

<file path=xl/sharedStrings.xml><?xml version="1.0" encoding="utf-8"?>
<sst xmlns="http://schemas.openxmlformats.org/spreadsheetml/2006/main" count="32" uniqueCount="25">
  <si>
    <t>STT</t>
  </si>
  <si>
    <t>Chủ hộ</t>
  </si>
  <si>
    <t>Htsd</t>
  </si>
  <si>
    <t>C/s trước</t>
  </si>
  <si>
    <t>C/s sau</t>
  </si>
  <si>
    <t>Điện 
tiêu thụ</t>
  </si>
  <si>
    <t>Tiền
điện</t>
  </si>
  <si>
    <t>Tổng số
tiền</t>
  </si>
  <si>
    <t>Vân</t>
  </si>
  <si>
    <t>Bình</t>
  </si>
  <si>
    <t>Khánh</t>
  </si>
  <si>
    <t>Doanh</t>
  </si>
  <si>
    <t>Lan</t>
  </si>
  <si>
    <t>Thu</t>
  </si>
  <si>
    <t>Quảng</t>
  </si>
  <si>
    <t>Sản xuất</t>
  </si>
  <si>
    <t>Kinh doanh</t>
  </si>
  <si>
    <t>Tiêu dùng</t>
  </si>
  <si>
    <t>Tiền
công tơ</t>
  </si>
  <si>
    <t>Hộ</t>
  </si>
  <si>
    <t>Giá điện
(đ/số)</t>
  </si>
  <si>
    <t>Tiền công tơ</t>
  </si>
  <si>
    <t>Loại</t>
  </si>
  <si>
    <t>Số hộ</t>
  </si>
  <si>
    <t>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</si>
</sst>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E1" workbookViewId="0">
      <selection activeCell="I13" sqref="I13"/>
    </sheetView>
  </sheetViews>
  <sheetFormatPr defaultRowHeight="18" x14ac:dyDescent="0.35"/>
  <cols>
    <col min="1" max="1" width="8.88671875" style="1" customWidth="1"/>
    <col min="2" max="2" width="8.88671875" style="1"/>
    <col min="3" max="3" width="17.88671875" style="1" customWidth="1"/>
    <col min="4" max="4" width="17.5546875" style="1" customWidth="1"/>
    <col min="5" max="5" width="17.77734375" style="1" customWidth="1"/>
    <col min="6" max="6" width="8.88671875" style="1"/>
    <col min="7" max="7" width="9.5546875" style="1" bestFit="1" customWidth="1"/>
    <col min="8" max="8" width="8.88671875" style="1"/>
    <col min="9" max="9" width="17.6640625" style="1" customWidth="1"/>
    <col min="10" max="10" width="8.88671875" style="1"/>
    <col min="11" max="11" width="18" style="1" customWidth="1"/>
    <col min="12" max="16384" width="8.88671875" style="1"/>
  </cols>
  <sheetData>
    <row r="1" spans="1:11" ht="5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18</v>
      </c>
      <c r="I1" s="2" t="s">
        <v>7</v>
      </c>
    </row>
    <row r="2" spans="1:11" x14ac:dyDescent="0.35">
      <c r="A2" s="1">
        <v>2</v>
      </c>
      <c r="B2" s="1" t="s">
        <v>9</v>
      </c>
      <c r="C2" s="1" t="s">
        <v>16</v>
      </c>
      <c r="D2" s="1">
        <v>0</v>
      </c>
      <c r="E2" s="1">
        <v>200</v>
      </c>
      <c r="F2" s="1">
        <f>E2-D2</f>
        <v>200</v>
      </c>
      <c r="G2" s="1">
        <f>VLOOKUP(C2,$C$11:$D$14,2,0)*F2</f>
        <v>160000</v>
      </c>
      <c r="H2" s="1">
        <f>VLOOKUP(C2,$C$11:$E$14,3,0)</f>
        <v>10000</v>
      </c>
      <c r="I2" s="1">
        <f>G2+H2</f>
        <v>170000</v>
      </c>
    </row>
    <row r="3" spans="1:11" x14ac:dyDescent="0.35">
      <c r="A3" s="1">
        <v>4</v>
      </c>
      <c r="B3" s="1" t="s">
        <v>11</v>
      </c>
      <c r="C3" s="1" t="s">
        <v>15</v>
      </c>
      <c r="D3" s="1">
        <v>0</v>
      </c>
      <c r="E3" s="1">
        <v>600</v>
      </c>
      <c r="F3" s="1">
        <f>E3-D3</f>
        <v>600</v>
      </c>
      <c r="G3" s="1">
        <f>VLOOKUP(C3,$C$11:$D$14,2,0)*F3</f>
        <v>1200000</v>
      </c>
      <c r="H3" s="1">
        <f>VLOOKUP(C3,$C$11:$E$14,3,0)</f>
        <v>20000</v>
      </c>
      <c r="I3" s="1">
        <f>G3+H3</f>
        <v>1220000</v>
      </c>
    </row>
    <row r="4" spans="1:11" x14ac:dyDescent="0.35">
      <c r="A4" s="1">
        <v>3</v>
      </c>
      <c r="B4" s="1" t="s">
        <v>10</v>
      </c>
      <c r="C4" s="1" t="s">
        <v>17</v>
      </c>
      <c r="D4" s="1">
        <v>0</v>
      </c>
      <c r="E4" s="1">
        <v>150</v>
      </c>
      <c r="F4" s="1">
        <f>E4-D4</f>
        <v>150</v>
      </c>
      <c r="G4" s="1">
        <f>VLOOKUP(C4,$C$11:$D$14,2,0)*F4</f>
        <v>75000</v>
      </c>
      <c r="H4" s="1">
        <f>VLOOKUP(C4,$C$11:$E$14,3,0)</f>
        <v>5000</v>
      </c>
      <c r="I4" s="1">
        <f>G4+H4</f>
        <v>80000</v>
      </c>
    </row>
    <row r="5" spans="1:11" x14ac:dyDescent="0.35">
      <c r="A5" s="1">
        <v>5</v>
      </c>
      <c r="B5" s="1" t="s">
        <v>12</v>
      </c>
      <c r="C5" s="1" t="s">
        <v>17</v>
      </c>
      <c r="D5" s="1">
        <v>0</v>
      </c>
      <c r="E5" s="1">
        <v>101</v>
      </c>
      <c r="F5" s="1">
        <f>E5-D5</f>
        <v>101</v>
      </c>
      <c r="G5" s="1">
        <f>VLOOKUP(C5,$C$11:$D$14,2,0)*F5</f>
        <v>50500</v>
      </c>
      <c r="H5" s="1">
        <f>VLOOKUP(C5,$C$11:$E$14,3,0)</f>
        <v>5000</v>
      </c>
      <c r="I5" s="1">
        <f>G5+H5</f>
        <v>55500</v>
      </c>
    </row>
    <row r="6" spans="1:11" x14ac:dyDescent="0.35">
      <c r="A6" s="1">
        <v>7</v>
      </c>
      <c r="B6" s="1" t="s">
        <v>14</v>
      </c>
      <c r="C6" s="1" t="s">
        <v>16</v>
      </c>
      <c r="D6" s="1">
        <v>0</v>
      </c>
      <c r="E6" s="1">
        <v>300</v>
      </c>
      <c r="F6" s="1">
        <f>E6-D6</f>
        <v>300</v>
      </c>
      <c r="G6" s="1">
        <f>VLOOKUP(C6,$C$11:$D$14,2,0)*F6</f>
        <v>240000</v>
      </c>
      <c r="H6" s="1">
        <f>VLOOKUP(C6,$C$11:$E$14,3,0)</f>
        <v>10000</v>
      </c>
      <c r="I6" s="1">
        <f>G6+H6</f>
        <v>250000</v>
      </c>
    </row>
    <row r="7" spans="1:11" x14ac:dyDescent="0.35">
      <c r="A7" s="1">
        <v>6</v>
      </c>
      <c r="B7" s="1" t="s">
        <v>13</v>
      </c>
      <c r="C7" s="1" t="s">
        <v>17</v>
      </c>
      <c r="D7" s="1">
        <v>0</v>
      </c>
      <c r="E7" s="1">
        <v>50</v>
      </c>
      <c r="F7" s="1">
        <f>E7-D7</f>
        <v>50</v>
      </c>
      <c r="G7" s="1">
        <f>VLOOKUP(C7,$C$11:$D$14,2,0)*F7</f>
        <v>25000</v>
      </c>
      <c r="H7" s="1">
        <f>VLOOKUP(C7,$C$11:$E$14,3,0)</f>
        <v>5000</v>
      </c>
      <c r="I7" s="1">
        <f>G7+H7</f>
        <v>30000</v>
      </c>
    </row>
    <row r="8" spans="1:11" x14ac:dyDescent="0.35">
      <c r="A8" s="1">
        <v>1</v>
      </c>
      <c r="B8" s="1" t="s">
        <v>8</v>
      </c>
      <c r="C8" s="1" t="s">
        <v>15</v>
      </c>
      <c r="D8" s="1">
        <v>0</v>
      </c>
      <c r="E8" s="1">
        <v>500</v>
      </c>
      <c r="F8" s="1">
        <f>E8-D8</f>
        <v>500</v>
      </c>
      <c r="G8" s="1">
        <f>VLOOKUP(C8,$C$11:$D$14,2,0)*F8</f>
        <v>1000000</v>
      </c>
      <c r="H8" s="1">
        <f>VLOOKUP(C8,$C$11:$E$14,3,0)</f>
        <v>20000</v>
      </c>
      <c r="I8" s="1">
        <f>G8+H8</f>
        <v>1020000</v>
      </c>
    </row>
    <row r="11" spans="1:11" ht="36" x14ac:dyDescent="0.35">
      <c r="C11" s="1" t="s">
        <v>19</v>
      </c>
      <c r="D11" s="2" t="s">
        <v>20</v>
      </c>
      <c r="E11" s="1" t="s">
        <v>21</v>
      </c>
      <c r="I11" s="1" t="s">
        <v>22</v>
      </c>
      <c r="J11" s="1" t="s">
        <v>23</v>
      </c>
      <c r="K11" s="1" t="s">
        <v>24</v>
      </c>
    </row>
    <row r="12" spans="1:11" x14ac:dyDescent="0.35">
      <c r="C12" s="1" t="s">
        <v>15</v>
      </c>
      <c r="D12" s="1">
        <v>2000</v>
      </c>
      <c r="E12" s="1">
        <v>20000</v>
      </c>
      <c r="I12" s="1" t="str">
        <f>C2</f>
        <v>Kinh doanh</v>
      </c>
      <c r="J12" s="1">
        <f>COUNTIF($C$2:$C$8,I12)</f>
        <v>2</v>
      </c>
      <c r="K12" s="1">
        <f>SUMIF($C$2:$C$8,I12,$I$2:$I$8)</f>
        <v>420000</v>
      </c>
    </row>
    <row r="13" spans="1:11" x14ac:dyDescent="0.35">
      <c r="C13" s="1" t="s">
        <v>16</v>
      </c>
      <c r="D13" s="1">
        <v>800</v>
      </c>
      <c r="E13" s="1">
        <v>10000</v>
      </c>
      <c r="I13" s="1" t="str">
        <f t="shared" ref="I13:I14" si="0">C3</f>
        <v>Sản xuất</v>
      </c>
      <c r="J13" s="1">
        <f t="shared" ref="J13:J14" si="1">COUNTIF($C$2:$C$8,I13)</f>
        <v>2</v>
      </c>
      <c r="K13" s="1">
        <f t="shared" ref="K13:K14" si="2">SUMIF($C$2:$C$8,I13,$I$2:$I$8)</f>
        <v>2240000</v>
      </c>
    </row>
    <row r="14" spans="1:11" x14ac:dyDescent="0.35">
      <c r="C14" s="1" t="s">
        <v>17</v>
      </c>
      <c r="D14" s="1">
        <v>500</v>
      </c>
      <c r="E14" s="1">
        <v>5000</v>
      </c>
      <c r="I14" s="1" t="str">
        <f t="shared" si="0"/>
        <v>Tiêu dùng</v>
      </c>
      <c r="J14" s="1">
        <f t="shared" si="1"/>
        <v>3</v>
      </c>
      <c r="K14" s="1">
        <f t="shared" si="2"/>
        <v>165500</v>
      </c>
    </row>
  </sheetData>
  <sortState ref="A2:I8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2021-02-13T09:07:45Z</dcterms:created>
  <dcterms:modified xsi:type="dcterms:W3CDTF">2021-02-13T09:32:01Z</dcterms:modified>
</cp:coreProperties>
</file>