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10344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2" i="1" l="1"/>
  <c r="I3" i="1"/>
  <c r="I4" i="1"/>
  <c r="I5" i="1"/>
  <c r="I7" i="1"/>
  <c r="I8" i="1"/>
  <c r="I6" i="1"/>
  <c r="I12" i="1" l="1"/>
  <c r="I13" i="1"/>
  <c r="I11" i="1"/>
  <c r="J5" i="1"/>
  <c r="J6" i="1"/>
  <c r="J7" i="1"/>
  <c r="J8" i="1"/>
  <c r="H3" i="1"/>
  <c r="J3" i="1" s="1"/>
  <c r="J13" i="1" s="1"/>
  <c r="H4" i="1"/>
  <c r="J4" i="1" s="1"/>
  <c r="J11" i="1" s="1"/>
  <c r="H5" i="1"/>
  <c r="H6" i="1"/>
  <c r="H7" i="1"/>
  <c r="H8" i="1"/>
  <c r="H2" i="1"/>
  <c r="J2" i="1" s="1"/>
  <c r="J12" i="1" l="1"/>
</calcChain>
</file>

<file path=xl/sharedStrings.xml><?xml version="1.0" encoding="utf-8"?>
<sst xmlns="http://schemas.openxmlformats.org/spreadsheetml/2006/main" count="31" uniqueCount="22">
  <si>
    <t>TT</t>
  </si>
  <si>
    <t>Chủ hộ</t>
  </si>
  <si>
    <t>Mã SD</t>
  </si>
  <si>
    <t>ĐMức</t>
  </si>
  <si>
    <t>Số cũ</t>
  </si>
  <si>
    <t>Số mới</t>
  </si>
  <si>
    <t>Điện tiêu thụ</t>
  </si>
  <si>
    <t>Tiền trong ĐMức</t>
  </si>
  <si>
    <t>Tiền vượt ĐMức</t>
  </si>
  <si>
    <t>Tiền phải trả</t>
  </si>
  <si>
    <t>Vân</t>
  </si>
  <si>
    <t>SX</t>
  </si>
  <si>
    <t>Bình</t>
  </si>
  <si>
    <t>KD</t>
  </si>
  <si>
    <t>Khánh</t>
  </si>
  <si>
    <t>TD</t>
  </si>
  <si>
    <t>Doanh</t>
  </si>
  <si>
    <t>Lan</t>
  </si>
  <si>
    <t>Thu</t>
  </si>
  <si>
    <t>Quảng</t>
  </si>
  <si>
    <t>Giá điện trong ĐMức</t>
  </si>
  <si>
    <t>Số hộ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</si>
</sst>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M15" sqref="M15"/>
    </sheetView>
  </sheetViews>
  <sheetFormatPr defaultRowHeight="14.4" x14ac:dyDescent="0.3"/>
  <cols>
    <col min="7" max="7" width="15.88671875" customWidth="1"/>
    <col min="8" max="8" width="23.33203125" customWidth="1"/>
    <col min="9" max="9" width="23.33203125" style="6" customWidth="1"/>
    <col min="10" max="10" width="22.33203125" style="6" customWidth="1"/>
    <col min="11" max="11" width="15.109375" style="6" customWidth="1"/>
  </cols>
  <sheetData>
    <row r="1" spans="1:11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/>
    </row>
    <row r="2" spans="1:11" ht="18" x14ac:dyDescent="0.3">
      <c r="A2" s="1">
        <v>1</v>
      </c>
      <c r="B2" s="1" t="s">
        <v>10</v>
      </c>
      <c r="C2" s="1" t="s">
        <v>11</v>
      </c>
      <c r="D2" s="1">
        <v>150</v>
      </c>
      <c r="E2" s="1">
        <v>0</v>
      </c>
      <c r="F2" s="1">
        <v>500</v>
      </c>
      <c r="G2" s="1">
        <v>500</v>
      </c>
      <c r="H2" s="1">
        <f>VLOOKUP(C2,$G$10:$H$13,2,0)*D2</f>
        <v>300000</v>
      </c>
      <c r="I2" s="4">
        <f t="shared" ref="I2:I5" si="0">IF(G2&gt;D2,VLOOKUP(C2,$G$10:$H$13,2,0)*(1+(G2-D2)/D2)*(G2-D2),0)</f>
        <v>2333333.3333333335</v>
      </c>
      <c r="J2" s="4">
        <f>H2+I2</f>
        <v>2633333.3333333335</v>
      </c>
      <c r="K2"/>
    </row>
    <row r="3" spans="1:11" ht="18" x14ac:dyDescent="0.3">
      <c r="A3" s="1">
        <v>2</v>
      </c>
      <c r="B3" s="1" t="s">
        <v>12</v>
      </c>
      <c r="C3" s="1" t="s">
        <v>13</v>
      </c>
      <c r="D3" s="1">
        <v>150</v>
      </c>
      <c r="E3" s="1">
        <v>0</v>
      </c>
      <c r="F3" s="1">
        <v>600</v>
      </c>
      <c r="G3" s="1">
        <v>600</v>
      </c>
      <c r="H3" s="1">
        <f t="shared" ref="H3:H8" si="1">VLOOKUP(C3,$G$10:$H$13,2,0)*D3</f>
        <v>120000</v>
      </c>
      <c r="I3" s="4">
        <f t="shared" si="0"/>
        <v>1440000</v>
      </c>
      <c r="J3" s="4">
        <f>H3+I3</f>
        <v>1560000</v>
      </c>
      <c r="K3"/>
    </row>
    <row r="4" spans="1:11" ht="18" x14ac:dyDescent="0.3">
      <c r="A4" s="1">
        <v>3</v>
      </c>
      <c r="B4" s="1" t="s">
        <v>14</v>
      </c>
      <c r="C4" s="1" t="s">
        <v>15</v>
      </c>
      <c r="D4" s="1">
        <v>100</v>
      </c>
      <c r="E4" s="1">
        <v>0</v>
      </c>
      <c r="F4" s="1">
        <v>150</v>
      </c>
      <c r="G4" s="1">
        <v>150</v>
      </c>
      <c r="H4" s="1">
        <f t="shared" si="1"/>
        <v>50000</v>
      </c>
      <c r="I4" s="4">
        <f t="shared" si="0"/>
        <v>37500</v>
      </c>
      <c r="J4" s="4">
        <f>H4+I4</f>
        <v>87500</v>
      </c>
      <c r="K4"/>
    </row>
    <row r="5" spans="1:11" ht="18" x14ac:dyDescent="0.3">
      <c r="A5" s="1">
        <v>4</v>
      </c>
      <c r="B5" s="1" t="s">
        <v>16</v>
      </c>
      <c r="C5" s="1" t="s">
        <v>11</v>
      </c>
      <c r="D5" s="1">
        <v>200</v>
      </c>
      <c r="E5" s="1">
        <v>0</v>
      </c>
      <c r="F5" s="1">
        <v>600</v>
      </c>
      <c r="G5" s="1">
        <v>600</v>
      </c>
      <c r="H5" s="1">
        <f t="shared" si="1"/>
        <v>400000</v>
      </c>
      <c r="I5" s="4">
        <f t="shared" si="0"/>
        <v>2400000</v>
      </c>
      <c r="J5" s="4">
        <f>H5+I5</f>
        <v>2800000</v>
      </c>
      <c r="K5"/>
    </row>
    <row r="6" spans="1:11" ht="18" x14ac:dyDescent="0.3">
      <c r="A6" s="1">
        <v>5</v>
      </c>
      <c r="B6" s="1" t="s">
        <v>17</v>
      </c>
      <c r="C6" s="1" t="s">
        <v>15</v>
      </c>
      <c r="D6" s="1">
        <v>100</v>
      </c>
      <c r="E6" s="1">
        <v>0</v>
      </c>
      <c r="F6" s="1">
        <v>80</v>
      </c>
      <c r="G6" s="1">
        <v>80</v>
      </c>
      <c r="H6" s="1">
        <f t="shared" si="1"/>
        <v>50000</v>
      </c>
      <c r="I6" s="4">
        <f>IF(G6&gt;D6,VLOOKUP(C6,$G$10:$H$13,2,0)*(1+(G6-D6)/D6)*(G6-D6),0)</f>
        <v>0</v>
      </c>
      <c r="J6" s="4">
        <f>H6+I6</f>
        <v>50000</v>
      </c>
      <c r="K6"/>
    </row>
    <row r="7" spans="1:11" ht="18" x14ac:dyDescent="0.3">
      <c r="A7" s="1">
        <v>6</v>
      </c>
      <c r="B7" s="1" t="s">
        <v>18</v>
      </c>
      <c r="C7" s="1" t="s">
        <v>15</v>
      </c>
      <c r="D7" s="1">
        <v>100</v>
      </c>
      <c r="E7" s="1">
        <v>0</v>
      </c>
      <c r="F7" s="1">
        <v>300</v>
      </c>
      <c r="G7" s="1">
        <v>300</v>
      </c>
      <c r="H7" s="1">
        <f t="shared" si="1"/>
        <v>50000</v>
      </c>
      <c r="I7" s="4">
        <f t="shared" ref="I7:I8" si="2">IF(G7&gt;D7,VLOOKUP(C7,$G$10:$H$13,2,0)*(1+(G7-D7)/D7)*(G7-D7),0)</f>
        <v>300000</v>
      </c>
      <c r="J7" s="4">
        <f>H7+I7</f>
        <v>350000</v>
      </c>
      <c r="K7"/>
    </row>
    <row r="8" spans="1:11" ht="18" x14ac:dyDescent="0.3">
      <c r="A8" s="1">
        <v>7</v>
      </c>
      <c r="B8" s="1" t="s">
        <v>19</v>
      </c>
      <c r="C8" s="1" t="s">
        <v>13</v>
      </c>
      <c r="D8" s="1">
        <v>150</v>
      </c>
      <c r="E8" s="1">
        <v>0</v>
      </c>
      <c r="F8" s="1">
        <v>120</v>
      </c>
      <c r="G8" s="1">
        <v>120</v>
      </c>
      <c r="H8" s="1">
        <f t="shared" si="1"/>
        <v>120000</v>
      </c>
      <c r="I8" s="4">
        <f t="shared" si="2"/>
        <v>0</v>
      </c>
      <c r="J8" s="4">
        <f>H8+I8</f>
        <v>120000</v>
      </c>
      <c r="K8"/>
    </row>
    <row r="9" spans="1:11" ht="18" x14ac:dyDescent="0.35">
      <c r="A9" s="2"/>
      <c r="B9" s="2"/>
      <c r="C9" s="2"/>
      <c r="D9" s="2"/>
      <c r="E9" s="2"/>
      <c r="F9" s="2"/>
      <c r="G9" s="2"/>
      <c r="H9" s="2"/>
      <c r="I9" s="5"/>
      <c r="J9" s="5"/>
      <c r="K9" s="5"/>
    </row>
    <row r="10" spans="1:11" ht="18" x14ac:dyDescent="0.35">
      <c r="A10" s="2"/>
      <c r="B10" s="2"/>
      <c r="C10" s="2"/>
      <c r="D10" s="2"/>
      <c r="E10" s="2"/>
      <c r="F10" s="2"/>
      <c r="G10" s="1" t="s">
        <v>2</v>
      </c>
      <c r="H10" s="1" t="s">
        <v>20</v>
      </c>
      <c r="I10" s="4" t="s">
        <v>21</v>
      </c>
      <c r="J10" s="4" t="s">
        <v>9</v>
      </c>
    </row>
    <row r="11" spans="1:11" ht="18" x14ac:dyDescent="0.35">
      <c r="A11" s="2"/>
      <c r="B11" s="2"/>
      <c r="C11" s="2"/>
      <c r="D11" s="2"/>
      <c r="E11" s="2"/>
      <c r="F11" s="2"/>
      <c r="G11" s="1" t="s">
        <v>15</v>
      </c>
      <c r="H11" s="1">
        <v>500</v>
      </c>
      <c r="I11" s="4">
        <f>COUNTIF($C$2:$C$8,G11)</f>
        <v>3</v>
      </c>
      <c r="J11" s="4">
        <f>SUMIF($C$2:$C$8,G11,$J$2:$J$8)</f>
        <v>487500</v>
      </c>
    </row>
    <row r="12" spans="1:11" ht="18" x14ac:dyDescent="0.35">
      <c r="A12" s="2"/>
      <c r="B12" s="2"/>
      <c r="C12" s="2"/>
      <c r="D12" s="2"/>
      <c r="E12" s="3"/>
      <c r="F12" s="2"/>
      <c r="G12" s="1" t="s">
        <v>11</v>
      </c>
      <c r="H12" s="1">
        <v>2000</v>
      </c>
      <c r="I12" s="4">
        <f t="shared" ref="I12:I13" si="3">COUNTIF($C$2:$C$8,G12)</f>
        <v>2</v>
      </c>
      <c r="J12" s="4">
        <f>SUMIF($C$2:$C$8,G12,$J$2:$J$8)</f>
        <v>5433333.333333334</v>
      </c>
    </row>
    <row r="13" spans="1:11" ht="18" x14ac:dyDescent="0.35">
      <c r="A13" s="2"/>
      <c r="B13" s="2"/>
      <c r="C13" s="2"/>
      <c r="D13" s="2"/>
      <c r="E13" s="2"/>
      <c r="F13" s="2"/>
      <c r="G13" s="1" t="s">
        <v>13</v>
      </c>
      <c r="H13" s="1">
        <v>800</v>
      </c>
      <c r="I13" s="4">
        <f t="shared" si="3"/>
        <v>2</v>
      </c>
      <c r="J13" s="4">
        <f>SUMIF($C$2:$C$8,G13,$J$2:$J$8)</f>
        <v>1680000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2021-02-16T01:55:34Z</dcterms:created>
  <dcterms:modified xsi:type="dcterms:W3CDTF">2021-02-17T11:03:30Z</dcterms:modified>
</cp:coreProperties>
</file>