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585" yWindow="0" windowWidth="20730" windowHeight="11760"/>
  </bookViews>
  <sheets>
    <sheet name="Notes CE SDD" sheetId="1" r:id="rId1"/>
  </sheets>
  <definedNames>
    <definedName name="_xlnm._FilterDatabase" localSheetId="0" hidden="1">'Notes CE SDD'!$A$2:$Y$108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09" i="1" l="1"/>
  <c r="R109" i="1"/>
  <c r="N109" i="1" s="1"/>
  <c r="S109" i="1"/>
  <c r="T109" i="1"/>
  <c r="U109" i="1"/>
  <c r="V109" i="1"/>
  <c r="W109" i="1"/>
  <c r="Q109" i="1"/>
  <c r="P109" i="1"/>
  <c r="X109" i="1" l="1"/>
  <c r="W112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P25" i="1"/>
  <c r="P3" i="1" l="1"/>
  <c r="Q3" i="1"/>
  <c r="R3" i="1"/>
  <c r="S3" i="1"/>
  <c r="T3" i="1"/>
  <c r="U3" i="1"/>
  <c r="V3" i="1"/>
  <c r="P4" i="1"/>
  <c r="Q4" i="1"/>
  <c r="R4" i="1"/>
  <c r="S4" i="1"/>
  <c r="T4" i="1"/>
  <c r="U4" i="1"/>
  <c r="V4" i="1"/>
  <c r="P5" i="1"/>
  <c r="Q5" i="1"/>
  <c r="R5" i="1"/>
  <c r="S5" i="1"/>
  <c r="T5" i="1"/>
  <c r="U5" i="1"/>
  <c r="V5" i="1"/>
  <c r="P6" i="1"/>
  <c r="Q6" i="1"/>
  <c r="R6" i="1"/>
  <c r="S6" i="1"/>
  <c r="T6" i="1"/>
  <c r="U6" i="1"/>
  <c r="V6" i="1"/>
  <c r="P7" i="1"/>
  <c r="Q7" i="1"/>
  <c r="R7" i="1"/>
  <c r="S7" i="1"/>
  <c r="T7" i="1"/>
  <c r="U7" i="1"/>
  <c r="V7" i="1"/>
  <c r="P8" i="1"/>
  <c r="Q8" i="1"/>
  <c r="R8" i="1"/>
  <c r="S8" i="1"/>
  <c r="T8" i="1"/>
  <c r="U8" i="1"/>
  <c r="V8" i="1"/>
  <c r="P9" i="1"/>
  <c r="Q9" i="1"/>
  <c r="R9" i="1"/>
  <c r="S9" i="1"/>
  <c r="T9" i="1"/>
  <c r="U9" i="1"/>
  <c r="V9" i="1"/>
  <c r="P10" i="1"/>
  <c r="Q10" i="1"/>
  <c r="R10" i="1"/>
  <c r="S10" i="1"/>
  <c r="T10" i="1"/>
  <c r="U10" i="1"/>
  <c r="V10" i="1"/>
  <c r="P11" i="1"/>
  <c r="Q11" i="1"/>
  <c r="R11" i="1"/>
  <c r="S11" i="1"/>
  <c r="T11" i="1"/>
  <c r="U11" i="1"/>
  <c r="V11" i="1"/>
  <c r="P12" i="1"/>
  <c r="Q12" i="1"/>
  <c r="R12" i="1"/>
  <c r="S12" i="1"/>
  <c r="T12" i="1"/>
  <c r="U12" i="1"/>
  <c r="V12" i="1"/>
  <c r="P13" i="1"/>
  <c r="Q13" i="1"/>
  <c r="R13" i="1"/>
  <c r="S13" i="1"/>
  <c r="T13" i="1"/>
  <c r="U13" i="1"/>
  <c r="V13" i="1"/>
  <c r="P14" i="1"/>
  <c r="Q14" i="1"/>
  <c r="R14" i="1"/>
  <c r="S14" i="1"/>
  <c r="T14" i="1"/>
  <c r="U14" i="1"/>
  <c r="V14" i="1"/>
  <c r="P15" i="1"/>
  <c r="Q15" i="1"/>
  <c r="R15" i="1"/>
  <c r="S15" i="1"/>
  <c r="T15" i="1"/>
  <c r="U15" i="1"/>
  <c r="V15" i="1"/>
  <c r="P16" i="1"/>
  <c r="Q16" i="1"/>
  <c r="R16" i="1"/>
  <c r="S16" i="1"/>
  <c r="T16" i="1"/>
  <c r="U16" i="1"/>
  <c r="V16" i="1"/>
  <c r="P17" i="1"/>
  <c r="Q17" i="1"/>
  <c r="R17" i="1"/>
  <c r="S17" i="1"/>
  <c r="T17" i="1"/>
  <c r="U17" i="1"/>
  <c r="V17" i="1"/>
  <c r="P18" i="1"/>
  <c r="Q18" i="1"/>
  <c r="R18" i="1"/>
  <c r="S18" i="1"/>
  <c r="T18" i="1"/>
  <c r="U18" i="1"/>
  <c r="V18" i="1"/>
  <c r="P19" i="1"/>
  <c r="Q19" i="1"/>
  <c r="R19" i="1"/>
  <c r="S19" i="1"/>
  <c r="T19" i="1"/>
  <c r="U19" i="1"/>
  <c r="V19" i="1"/>
  <c r="P20" i="1"/>
  <c r="Q20" i="1"/>
  <c r="R20" i="1"/>
  <c r="S20" i="1"/>
  <c r="T20" i="1"/>
  <c r="U20" i="1"/>
  <c r="V20" i="1"/>
  <c r="P21" i="1"/>
  <c r="Q21" i="1"/>
  <c r="R21" i="1"/>
  <c r="S21" i="1"/>
  <c r="T21" i="1"/>
  <c r="U21" i="1"/>
  <c r="V21" i="1"/>
  <c r="P22" i="1"/>
  <c r="Q22" i="1"/>
  <c r="R22" i="1"/>
  <c r="S22" i="1"/>
  <c r="T22" i="1"/>
  <c r="U22" i="1"/>
  <c r="V22" i="1"/>
  <c r="P23" i="1"/>
  <c r="Q23" i="1"/>
  <c r="R23" i="1"/>
  <c r="S23" i="1"/>
  <c r="T23" i="1"/>
  <c r="U23" i="1"/>
  <c r="V23" i="1"/>
  <c r="P24" i="1"/>
  <c r="Q24" i="1"/>
  <c r="R24" i="1"/>
  <c r="S24" i="1"/>
  <c r="T24" i="1"/>
  <c r="U24" i="1"/>
  <c r="V24" i="1"/>
  <c r="Q25" i="1"/>
  <c r="R25" i="1"/>
  <c r="S25" i="1"/>
  <c r="T25" i="1"/>
  <c r="U25" i="1"/>
  <c r="V25" i="1"/>
  <c r="P26" i="1"/>
  <c r="Q26" i="1"/>
  <c r="R26" i="1"/>
  <c r="S26" i="1"/>
  <c r="T26" i="1"/>
  <c r="U26" i="1"/>
  <c r="V26" i="1"/>
  <c r="P27" i="1"/>
  <c r="Q27" i="1"/>
  <c r="R27" i="1"/>
  <c r="S27" i="1"/>
  <c r="T27" i="1"/>
  <c r="U27" i="1"/>
  <c r="V27" i="1"/>
  <c r="P28" i="1"/>
  <c r="Q28" i="1"/>
  <c r="R28" i="1"/>
  <c r="S28" i="1"/>
  <c r="T28" i="1"/>
  <c r="U28" i="1"/>
  <c r="V28" i="1"/>
  <c r="P29" i="1"/>
  <c r="Q29" i="1"/>
  <c r="R29" i="1"/>
  <c r="S29" i="1"/>
  <c r="T29" i="1"/>
  <c r="U29" i="1"/>
  <c r="V29" i="1"/>
  <c r="P30" i="1"/>
  <c r="Q30" i="1"/>
  <c r="R30" i="1"/>
  <c r="S30" i="1"/>
  <c r="T30" i="1"/>
  <c r="U30" i="1"/>
  <c r="V30" i="1"/>
  <c r="P31" i="1"/>
  <c r="Q31" i="1"/>
  <c r="R31" i="1"/>
  <c r="S31" i="1"/>
  <c r="T31" i="1"/>
  <c r="U31" i="1"/>
  <c r="V31" i="1"/>
  <c r="P32" i="1"/>
  <c r="Q32" i="1"/>
  <c r="R32" i="1"/>
  <c r="S32" i="1"/>
  <c r="T32" i="1"/>
  <c r="U32" i="1"/>
  <c r="V32" i="1"/>
  <c r="P33" i="1"/>
  <c r="Q33" i="1"/>
  <c r="R33" i="1"/>
  <c r="S33" i="1"/>
  <c r="T33" i="1"/>
  <c r="U33" i="1"/>
  <c r="V33" i="1"/>
  <c r="P34" i="1"/>
  <c r="Q34" i="1"/>
  <c r="R34" i="1"/>
  <c r="S34" i="1"/>
  <c r="T34" i="1"/>
  <c r="U34" i="1"/>
  <c r="V34" i="1"/>
  <c r="P35" i="1"/>
  <c r="Q35" i="1"/>
  <c r="R35" i="1"/>
  <c r="S35" i="1"/>
  <c r="T35" i="1"/>
  <c r="U35" i="1"/>
  <c r="V35" i="1"/>
  <c r="P36" i="1"/>
  <c r="Q36" i="1"/>
  <c r="R36" i="1"/>
  <c r="S36" i="1"/>
  <c r="T36" i="1"/>
  <c r="U36" i="1"/>
  <c r="V36" i="1"/>
  <c r="P37" i="1"/>
  <c r="Q37" i="1"/>
  <c r="R37" i="1"/>
  <c r="S37" i="1"/>
  <c r="T37" i="1"/>
  <c r="U37" i="1"/>
  <c r="V37" i="1"/>
  <c r="P38" i="1"/>
  <c r="Q38" i="1"/>
  <c r="R38" i="1"/>
  <c r="S38" i="1"/>
  <c r="T38" i="1"/>
  <c r="U38" i="1"/>
  <c r="V38" i="1"/>
  <c r="P39" i="1"/>
  <c r="Q39" i="1"/>
  <c r="R39" i="1"/>
  <c r="S39" i="1"/>
  <c r="T39" i="1"/>
  <c r="U39" i="1"/>
  <c r="V39" i="1"/>
  <c r="P40" i="1"/>
  <c r="Q40" i="1"/>
  <c r="R40" i="1"/>
  <c r="S40" i="1"/>
  <c r="T40" i="1"/>
  <c r="U40" i="1"/>
  <c r="V40" i="1"/>
  <c r="P41" i="1"/>
  <c r="Q41" i="1"/>
  <c r="R41" i="1"/>
  <c r="S41" i="1"/>
  <c r="T41" i="1"/>
  <c r="U41" i="1"/>
  <c r="V41" i="1"/>
  <c r="P42" i="1"/>
  <c r="Q42" i="1"/>
  <c r="R42" i="1"/>
  <c r="S42" i="1"/>
  <c r="T42" i="1"/>
  <c r="U42" i="1"/>
  <c r="V42" i="1"/>
  <c r="P43" i="1"/>
  <c r="Q43" i="1"/>
  <c r="R43" i="1"/>
  <c r="S43" i="1"/>
  <c r="T43" i="1"/>
  <c r="U43" i="1"/>
  <c r="V43" i="1"/>
  <c r="P44" i="1"/>
  <c r="Q44" i="1"/>
  <c r="R44" i="1"/>
  <c r="S44" i="1"/>
  <c r="T44" i="1"/>
  <c r="U44" i="1"/>
  <c r="V44" i="1"/>
  <c r="P45" i="1"/>
  <c r="Q45" i="1"/>
  <c r="R45" i="1"/>
  <c r="S45" i="1"/>
  <c r="T45" i="1"/>
  <c r="U45" i="1"/>
  <c r="V45" i="1"/>
  <c r="P46" i="1"/>
  <c r="Q46" i="1"/>
  <c r="R46" i="1"/>
  <c r="S46" i="1"/>
  <c r="T46" i="1"/>
  <c r="U46" i="1"/>
  <c r="V46" i="1"/>
  <c r="P47" i="1"/>
  <c r="Q47" i="1"/>
  <c r="R47" i="1"/>
  <c r="S47" i="1"/>
  <c r="T47" i="1"/>
  <c r="U47" i="1"/>
  <c r="V47" i="1"/>
  <c r="P48" i="1"/>
  <c r="Q48" i="1"/>
  <c r="R48" i="1"/>
  <c r="S48" i="1"/>
  <c r="T48" i="1"/>
  <c r="U48" i="1"/>
  <c r="V48" i="1"/>
  <c r="P49" i="1"/>
  <c r="Q49" i="1"/>
  <c r="R49" i="1"/>
  <c r="S49" i="1"/>
  <c r="T49" i="1"/>
  <c r="U49" i="1"/>
  <c r="V49" i="1"/>
  <c r="P50" i="1"/>
  <c r="Q50" i="1"/>
  <c r="R50" i="1"/>
  <c r="S50" i="1"/>
  <c r="T50" i="1"/>
  <c r="U50" i="1"/>
  <c r="V50" i="1"/>
  <c r="P51" i="1"/>
  <c r="Q51" i="1"/>
  <c r="R51" i="1"/>
  <c r="S51" i="1"/>
  <c r="T51" i="1"/>
  <c r="U51" i="1"/>
  <c r="V51" i="1"/>
  <c r="P52" i="1"/>
  <c r="Q52" i="1"/>
  <c r="R52" i="1"/>
  <c r="S52" i="1"/>
  <c r="T52" i="1"/>
  <c r="U52" i="1"/>
  <c r="V52" i="1"/>
  <c r="P53" i="1"/>
  <c r="Q53" i="1"/>
  <c r="R53" i="1"/>
  <c r="S53" i="1"/>
  <c r="T53" i="1"/>
  <c r="U53" i="1"/>
  <c r="V53" i="1"/>
  <c r="P54" i="1"/>
  <c r="Q54" i="1"/>
  <c r="R54" i="1"/>
  <c r="S54" i="1"/>
  <c r="T54" i="1"/>
  <c r="U54" i="1"/>
  <c r="V54" i="1"/>
  <c r="P55" i="1"/>
  <c r="Q55" i="1"/>
  <c r="R55" i="1"/>
  <c r="S55" i="1"/>
  <c r="T55" i="1"/>
  <c r="U55" i="1"/>
  <c r="V55" i="1"/>
  <c r="P56" i="1"/>
  <c r="Q56" i="1"/>
  <c r="R56" i="1"/>
  <c r="S56" i="1"/>
  <c r="T56" i="1"/>
  <c r="U56" i="1"/>
  <c r="V56" i="1"/>
  <c r="P57" i="1"/>
  <c r="Q57" i="1"/>
  <c r="R57" i="1"/>
  <c r="S57" i="1"/>
  <c r="T57" i="1"/>
  <c r="U57" i="1"/>
  <c r="V57" i="1"/>
  <c r="P58" i="1"/>
  <c r="Q58" i="1"/>
  <c r="R58" i="1"/>
  <c r="S58" i="1"/>
  <c r="T58" i="1"/>
  <c r="U58" i="1"/>
  <c r="V58" i="1"/>
  <c r="P59" i="1"/>
  <c r="Q59" i="1"/>
  <c r="R59" i="1"/>
  <c r="S59" i="1"/>
  <c r="T59" i="1"/>
  <c r="U59" i="1"/>
  <c r="V59" i="1"/>
  <c r="P60" i="1"/>
  <c r="Q60" i="1"/>
  <c r="R60" i="1"/>
  <c r="S60" i="1"/>
  <c r="T60" i="1"/>
  <c r="U60" i="1"/>
  <c r="V60" i="1"/>
  <c r="P61" i="1"/>
  <c r="Q61" i="1"/>
  <c r="R61" i="1"/>
  <c r="S61" i="1"/>
  <c r="T61" i="1"/>
  <c r="U61" i="1"/>
  <c r="V61" i="1"/>
  <c r="P62" i="1"/>
  <c r="Q62" i="1"/>
  <c r="R62" i="1"/>
  <c r="S62" i="1"/>
  <c r="T62" i="1"/>
  <c r="U62" i="1"/>
  <c r="V62" i="1"/>
  <c r="P63" i="1"/>
  <c r="Q63" i="1"/>
  <c r="R63" i="1"/>
  <c r="S63" i="1"/>
  <c r="T63" i="1"/>
  <c r="U63" i="1"/>
  <c r="V63" i="1"/>
  <c r="P64" i="1"/>
  <c r="Q64" i="1"/>
  <c r="R64" i="1"/>
  <c r="S64" i="1"/>
  <c r="T64" i="1"/>
  <c r="U64" i="1"/>
  <c r="V64" i="1"/>
  <c r="P65" i="1"/>
  <c r="Q65" i="1"/>
  <c r="R65" i="1"/>
  <c r="S65" i="1"/>
  <c r="T65" i="1"/>
  <c r="U65" i="1"/>
  <c r="V65" i="1"/>
  <c r="P66" i="1"/>
  <c r="Q66" i="1"/>
  <c r="R66" i="1"/>
  <c r="S66" i="1"/>
  <c r="T66" i="1"/>
  <c r="U66" i="1"/>
  <c r="V66" i="1"/>
  <c r="P67" i="1"/>
  <c r="Q67" i="1"/>
  <c r="R67" i="1"/>
  <c r="S67" i="1"/>
  <c r="T67" i="1"/>
  <c r="U67" i="1"/>
  <c r="V67" i="1"/>
  <c r="P68" i="1"/>
  <c r="Q68" i="1"/>
  <c r="R68" i="1"/>
  <c r="S68" i="1"/>
  <c r="T68" i="1"/>
  <c r="U68" i="1"/>
  <c r="V68" i="1"/>
  <c r="P69" i="1"/>
  <c r="Q69" i="1"/>
  <c r="R69" i="1"/>
  <c r="S69" i="1"/>
  <c r="T69" i="1"/>
  <c r="U69" i="1"/>
  <c r="V69" i="1"/>
  <c r="P70" i="1"/>
  <c r="Q70" i="1"/>
  <c r="R70" i="1"/>
  <c r="S70" i="1"/>
  <c r="T70" i="1"/>
  <c r="U70" i="1"/>
  <c r="V70" i="1"/>
  <c r="P71" i="1"/>
  <c r="Q71" i="1"/>
  <c r="R71" i="1"/>
  <c r="S71" i="1"/>
  <c r="T71" i="1"/>
  <c r="U71" i="1"/>
  <c r="V71" i="1"/>
  <c r="P72" i="1"/>
  <c r="Q72" i="1"/>
  <c r="R72" i="1"/>
  <c r="S72" i="1"/>
  <c r="T72" i="1"/>
  <c r="U72" i="1"/>
  <c r="V72" i="1"/>
  <c r="P73" i="1"/>
  <c r="Q73" i="1"/>
  <c r="R73" i="1"/>
  <c r="S73" i="1"/>
  <c r="T73" i="1"/>
  <c r="U73" i="1"/>
  <c r="V73" i="1"/>
  <c r="P74" i="1"/>
  <c r="Q74" i="1"/>
  <c r="R74" i="1"/>
  <c r="S74" i="1"/>
  <c r="T74" i="1"/>
  <c r="U74" i="1"/>
  <c r="V74" i="1"/>
  <c r="P75" i="1"/>
  <c r="Q75" i="1"/>
  <c r="R75" i="1"/>
  <c r="S75" i="1"/>
  <c r="T75" i="1"/>
  <c r="U75" i="1"/>
  <c r="V75" i="1"/>
  <c r="P76" i="1"/>
  <c r="Q76" i="1"/>
  <c r="R76" i="1"/>
  <c r="S76" i="1"/>
  <c r="T76" i="1"/>
  <c r="U76" i="1"/>
  <c r="V76" i="1"/>
  <c r="P77" i="1"/>
  <c r="Q77" i="1"/>
  <c r="R77" i="1"/>
  <c r="S77" i="1"/>
  <c r="T77" i="1"/>
  <c r="U77" i="1"/>
  <c r="V77" i="1"/>
  <c r="P78" i="1"/>
  <c r="Q78" i="1"/>
  <c r="R78" i="1"/>
  <c r="S78" i="1"/>
  <c r="T78" i="1"/>
  <c r="U78" i="1"/>
  <c r="V78" i="1"/>
  <c r="P79" i="1"/>
  <c r="Q79" i="1"/>
  <c r="R79" i="1"/>
  <c r="S79" i="1"/>
  <c r="T79" i="1"/>
  <c r="U79" i="1"/>
  <c r="V79" i="1"/>
  <c r="P80" i="1"/>
  <c r="Q80" i="1"/>
  <c r="R80" i="1"/>
  <c r="S80" i="1"/>
  <c r="T80" i="1"/>
  <c r="U80" i="1"/>
  <c r="V80" i="1"/>
  <c r="P81" i="1"/>
  <c r="Q81" i="1"/>
  <c r="R81" i="1"/>
  <c r="S81" i="1"/>
  <c r="T81" i="1"/>
  <c r="U81" i="1"/>
  <c r="V81" i="1"/>
  <c r="P82" i="1"/>
  <c r="Q82" i="1"/>
  <c r="R82" i="1"/>
  <c r="S82" i="1"/>
  <c r="T82" i="1"/>
  <c r="U82" i="1"/>
  <c r="V82" i="1"/>
  <c r="P83" i="1"/>
  <c r="Q83" i="1"/>
  <c r="R83" i="1"/>
  <c r="S83" i="1"/>
  <c r="T83" i="1"/>
  <c r="U83" i="1"/>
  <c r="V83" i="1"/>
  <c r="P84" i="1"/>
  <c r="Q84" i="1"/>
  <c r="R84" i="1"/>
  <c r="S84" i="1"/>
  <c r="T84" i="1"/>
  <c r="U84" i="1"/>
  <c r="V84" i="1"/>
  <c r="P85" i="1"/>
  <c r="Q85" i="1"/>
  <c r="R85" i="1"/>
  <c r="S85" i="1"/>
  <c r="T85" i="1"/>
  <c r="U85" i="1"/>
  <c r="V85" i="1"/>
  <c r="P86" i="1"/>
  <c r="Q86" i="1"/>
  <c r="R86" i="1"/>
  <c r="S86" i="1"/>
  <c r="T86" i="1"/>
  <c r="U86" i="1"/>
  <c r="V86" i="1"/>
  <c r="P87" i="1"/>
  <c r="Q87" i="1"/>
  <c r="R87" i="1"/>
  <c r="S87" i="1"/>
  <c r="T87" i="1"/>
  <c r="U87" i="1"/>
  <c r="V87" i="1"/>
  <c r="P88" i="1"/>
  <c r="Q88" i="1"/>
  <c r="R88" i="1"/>
  <c r="S88" i="1"/>
  <c r="T88" i="1"/>
  <c r="U88" i="1"/>
  <c r="V88" i="1"/>
  <c r="P89" i="1"/>
  <c r="Q89" i="1"/>
  <c r="R89" i="1"/>
  <c r="S89" i="1"/>
  <c r="T89" i="1"/>
  <c r="U89" i="1"/>
  <c r="V89" i="1"/>
  <c r="P90" i="1"/>
  <c r="Q90" i="1"/>
  <c r="R90" i="1"/>
  <c r="S90" i="1"/>
  <c r="T90" i="1"/>
  <c r="U90" i="1"/>
  <c r="V90" i="1"/>
  <c r="P91" i="1"/>
  <c r="Q91" i="1"/>
  <c r="R91" i="1"/>
  <c r="S91" i="1"/>
  <c r="T91" i="1"/>
  <c r="U91" i="1"/>
  <c r="V91" i="1"/>
  <c r="P92" i="1"/>
  <c r="Q92" i="1"/>
  <c r="R92" i="1"/>
  <c r="S92" i="1"/>
  <c r="T92" i="1"/>
  <c r="U92" i="1"/>
  <c r="V92" i="1"/>
  <c r="P93" i="1"/>
  <c r="Q93" i="1"/>
  <c r="R93" i="1"/>
  <c r="S93" i="1"/>
  <c r="T93" i="1"/>
  <c r="U93" i="1"/>
  <c r="V93" i="1"/>
  <c r="P94" i="1"/>
  <c r="Q94" i="1"/>
  <c r="R94" i="1"/>
  <c r="S94" i="1"/>
  <c r="T94" i="1"/>
  <c r="U94" i="1"/>
  <c r="V94" i="1"/>
  <c r="P95" i="1"/>
  <c r="Q95" i="1"/>
  <c r="R95" i="1"/>
  <c r="S95" i="1"/>
  <c r="T95" i="1"/>
  <c r="U95" i="1"/>
  <c r="V95" i="1"/>
  <c r="P96" i="1"/>
  <c r="Q96" i="1"/>
  <c r="R96" i="1"/>
  <c r="S96" i="1"/>
  <c r="T96" i="1"/>
  <c r="U96" i="1"/>
  <c r="V96" i="1"/>
  <c r="P97" i="1"/>
  <c r="Q97" i="1"/>
  <c r="R97" i="1"/>
  <c r="S97" i="1"/>
  <c r="T97" i="1"/>
  <c r="U97" i="1"/>
  <c r="V97" i="1"/>
  <c r="P98" i="1"/>
  <c r="Q98" i="1"/>
  <c r="R98" i="1"/>
  <c r="S98" i="1"/>
  <c r="T98" i="1"/>
  <c r="U98" i="1"/>
  <c r="V98" i="1"/>
  <c r="P99" i="1"/>
  <c r="Q99" i="1"/>
  <c r="R99" i="1"/>
  <c r="S99" i="1"/>
  <c r="T99" i="1"/>
  <c r="U99" i="1"/>
  <c r="V99" i="1"/>
  <c r="P100" i="1"/>
  <c r="Q100" i="1"/>
  <c r="R100" i="1"/>
  <c r="S100" i="1"/>
  <c r="T100" i="1"/>
  <c r="U100" i="1"/>
  <c r="V100" i="1"/>
  <c r="P101" i="1"/>
  <c r="Q101" i="1"/>
  <c r="R101" i="1"/>
  <c r="S101" i="1"/>
  <c r="T101" i="1"/>
  <c r="U101" i="1"/>
  <c r="V101" i="1"/>
  <c r="P102" i="1"/>
  <c r="Q102" i="1"/>
  <c r="R102" i="1"/>
  <c r="S102" i="1"/>
  <c r="T102" i="1"/>
  <c r="U102" i="1"/>
  <c r="V102" i="1"/>
  <c r="P103" i="1"/>
  <c r="Q103" i="1"/>
  <c r="R103" i="1"/>
  <c r="S103" i="1"/>
  <c r="T103" i="1"/>
  <c r="U103" i="1"/>
  <c r="V103" i="1"/>
  <c r="P104" i="1"/>
  <c r="Q104" i="1"/>
  <c r="R104" i="1"/>
  <c r="S104" i="1"/>
  <c r="T104" i="1"/>
  <c r="U104" i="1"/>
  <c r="V104" i="1"/>
  <c r="P105" i="1"/>
  <c r="Q105" i="1"/>
  <c r="R105" i="1"/>
  <c r="S105" i="1"/>
  <c r="T105" i="1"/>
  <c r="U105" i="1"/>
  <c r="V105" i="1"/>
  <c r="P106" i="1"/>
  <c r="Q106" i="1"/>
  <c r="R106" i="1"/>
  <c r="S106" i="1"/>
  <c r="T106" i="1"/>
  <c r="U106" i="1"/>
  <c r="V106" i="1"/>
  <c r="P107" i="1"/>
  <c r="Q107" i="1"/>
  <c r="R107" i="1"/>
  <c r="S107" i="1"/>
  <c r="T107" i="1"/>
  <c r="U107" i="1"/>
  <c r="V107" i="1"/>
  <c r="P108" i="1"/>
  <c r="Q108" i="1"/>
  <c r="R108" i="1"/>
  <c r="S108" i="1"/>
  <c r="T108" i="1"/>
  <c r="U108" i="1"/>
  <c r="V108" i="1"/>
  <c r="N131" i="1"/>
  <c r="D125" i="1"/>
  <c r="E125" i="1"/>
  <c r="F125" i="1"/>
  <c r="I125" i="1"/>
  <c r="J125" i="1"/>
  <c r="K125" i="1"/>
  <c r="L125" i="1"/>
  <c r="E114" i="1"/>
  <c r="F114" i="1"/>
  <c r="I114" i="1"/>
  <c r="J114" i="1"/>
  <c r="K114" i="1"/>
  <c r="L114" i="1"/>
  <c r="E115" i="1"/>
  <c r="F115" i="1"/>
  <c r="I115" i="1"/>
  <c r="J115" i="1"/>
  <c r="K115" i="1"/>
  <c r="L115" i="1"/>
  <c r="E116" i="1"/>
  <c r="F116" i="1"/>
  <c r="I116" i="1"/>
  <c r="J116" i="1"/>
  <c r="K116" i="1"/>
  <c r="L116" i="1"/>
  <c r="E117" i="1"/>
  <c r="F117" i="1"/>
  <c r="I117" i="1"/>
  <c r="J117" i="1"/>
  <c r="K117" i="1"/>
  <c r="L117" i="1"/>
  <c r="E118" i="1"/>
  <c r="F118" i="1"/>
  <c r="I118" i="1"/>
  <c r="J118" i="1"/>
  <c r="K118" i="1"/>
  <c r="L118" i="1"/>
  <c r="E119" i="1"/>
  <c r="F119" i="1"/>
  <c r="I119" i="1"/>
  <c r="J119" i="1"/>
  <c r="K119" i="1"/>
  <c r="L119" i="1"/>
  <c r="E120" i="1"/>
  <c r="F120" i="1"/>
  <c r="I120" i="1"/>
  <c r="J120" i="1"/>
  <c r="K120" i="1"/>
  <c r="L120" i="1"/>
  <c r="E121" i="1"/>
  <c r="F121" i="1"/>
  <c r="I121" i="1"/>
  <c r="J121" i="1"/>
  <c r="K121" i="1"/>
  <c r="L121" i="1"/>
  <c r="E122" i="1"/>
  <c r="F122" i="1"/>
  <c r="I122" i="1"/>
  <c r="J122" i="1"/>
  <c r="K122" i="1"/>
  <c r="L122" i="1"/>
  <c r="E123" i="1"/>
  <c r="F123" i="1"/>
  <c r="I123" i="1"/>
  <c r="J123" i="1"/>
  <c r="K123" i="1"/>
  <c r="L123" i="1"/>
  <c r="E124" i="1"/>
  <c r="F124" i="1"/>
  <c r="I124" i="1"/>
  <c r="J124" i="1"/>
  <c r="K124" i="1"/>
  <c r="L124" i="1"/>
  <c r="D115" i="1"/>
  <c r="D116" i="1"/>
  <c r="D117" i="1"/>
  <c r="D118" i="1"/>
  <c r="D119" i="1"/>
  <c r="D120" i="1"/>
  <c r="D121" i="1"/>
  <c r="D122" i="1"/>
  <c r="D123" i="1"/>
  <c r="D124" i="1"/>
  <c r="D114" i="1"/>
  <c r="Y112" i="1"/>
  <c r="V112" i="1"/>
  <c r="U112" i="1"/>
  <c r="T112" i="1"/>
  <c r="S112" i="1"/>
  <c r="R112" i="1"/>
  <c r="Q112" i="1"/>
  <c r="P112" i="1"/>
  <c r="N85" i="1" l="1"/>
  <c r="N60" i="1"/>
  <c r="N58" i="1"/>
  <c r="X58" i="1" s="1"/>
  <c r="N40" i="1"/>
  <c r="X40" i="1" s="1"/>
  <c r="N34" i="1"/>
  <c r="X34" i="1" s="1"/>
  <c r="N59" i="1"/>
  <c r="X59" i="1" s="1"/>
  <c r="N53" i="1"/>
  <c r="X53" i="1" s="1"/>
  <c r="N37" i="1"/>
  <c r="X37" i="1" s="1"/>
  <c r="N31" i="1"/>
  <c r="X31" i="1" s="1"/>
  <c r="N29" i="1"/>
  <c r="X29" i="1" s="1"/>
  <c r="N27" i="1"/>
  <c r="X27" i="1" s="1"/>
  <c r="N25" i="1"/>
  <c r="X25" i="1" s="1"/>
  <c r="N30" i="1"/>
  <c r="X30" i="1" s="1"/>
  <c r="N28" i="1"/>
  <c r="X28" i="1" s="1"/>
  <c r="N26" i="1"/>
  <c r="X26" i="1" s="1"/>
  <c r="N24" i="1"/>
  <c r="X24" i="1" s="1"/>
  <c r="N97" i="1"/>
  <c r="X97" i="1" s="1"/>
  <c r="N98" i="1"/>
  <c r="X98" i="1" s="1"/>
  <c r="N4" i="1"/>
  <c r="X4" i="1" s="1"/>
  <c r="N3" i="1"/>
  <c r="X3" i="1" s="1"/>
  <c r="N101" i="1"/>
  <c r="N16" i="1"/>
  <c r="X16" i="1" s="1"/>
  <c r="N10" i="1"/>
  <c r="X10" i="1" s="1"/>
  <c r="N6" i="1"/>
  <c r="Y6" i="1" s="1"/>
  <c r="N95" i="1"/>
  <c r="N93" i="1"/>
  <c r="N74" i="1"/>
  <c r="N66" i="1"/>
  <c r="N62" i="1"/>
  <c r="X62" i="1" s="1"/>
  <c r="N44" i="1"/>
  <c r="X44" i="1" s="1"/>
  <c r="N104" i="1"/>
  <c r="N90" i="1"/>
  <c r="N83" i="1"/>
  <c r="N69" i="1"/>
  <c r="X69" i="1" s="1"/>
  <c r="N63" i="1"/>
  <c r="X63" i="1" s="1"/>
  <c r="N47" i="1"/>
  <c r="N21" i="1"/>
  <c r="X21" i="1" s="1"/>
  <c r="N19" i="1"/>
  <c r="X19" i="1" s="1"/>
  <c r="N17" i="1"/>
  <c r="X17" i="1" s="1"/>
  <c r="N11" i="1"/>
  <c r="X11" i="1" s="1"/>
  <c r="N9" i="1"/>
  <c r="X9" i="1" s="1"/>
  <c r="N7" i="1"/>
  <c r="X7" i="1" s="1"/>
  <c r="N5" i="1"/>
  <c r="Y5" i="1" s="1"/>
  <c r="X6" i="1"/>
  <c r="N108" i="1"/>
  <c r="X108" i="1" s="1"/>
  <c r="N106" i="1"/>
  <c r="N103" i="1"/>
  <c r="X103" i="1" s="1"/>
  <c r="N94" i="1"/>
  <c r="N91" i="1"/>
  <c r="X91" i="1" s="1"/>
  <c r="N88" i="1"/>
  <c r="N86" i="1"/>
  <c r="Y86" i="1" s="1"/>
  <c r="N82" i="1"/>
  <c r="N80" i="1"/>
  <c r="Y80" i="1" s="1"/>
  <c r="N78" i="1"/>
  <c r="N68" i="1"/>
  <c r="X68" i="1" s="1"/>
  <c r="N61" i="1"/>
  <c r="N56" i="1"/>
  <c r="N51" i="1"/>
  <c r="N43" i="1"/>
  <c r="X43" i="1" s="1"/>
  <c r="N38" i="1"/>
  <c r="X38" i="1" s="1"/>
  <c r="N35" i="1"/>
  <c r="X35" i="1" s="1"/>
  <c r="N20" i="1"/>
  <c r="X20" i="1" s="1"/>
  <c r="N15" i="1"/>
  <c r="N13" i="1"/>
  <c r="N112" i="1"/>
  <c r="X112" i="1" s="1"/>
  <c r="N102" i="1"/>
  <c r="Y102" i="1" s="1"/>
  <c r="N96" i="1"/>
  <c r="X96" i="1" s="1"/>
  <c r="N87" i="1"/>
  <c r="N84" i="1"/>
  <c r="X84" i="1" s="1"/>
  <c r="N81" i="1"/>
  <c r="N79" i="1"/>
  <c r="Y79" i="1" s="1"/>
  <c r="N75" i="1"/>
  <c r="N52" i="1"/>
  <c r="X52" i="1" s="1"/>
  <c r="N48" i="1"/>
  <c r="X48" i="1" s="1"/>
  <c r="N45" i="1"/>
  <c r="X45" i="1" s="1"/>
  <c r="N22" i="1"/>
  <c r="X22" i="1" s="1"/>
  <c r="N18" i="1"/>
  <c r="X18" i="1" s="1"/>
  <c r="N14" i="1"/>
  <c r="N12" i="1"/>
  <c r="Y12" i="1" s="1"/>
  <c r="Y4" i="1"/>
  <c r="Y103" i="1"/>
  <c r="X102" i="1"/>
  <c r="Y96" i="1"/>
  <c r="Y91" i="1"/>
  <c r="X88" i="1"/>
  <c r="Y88" i="1"/>
  <c r="X87" i="1"/>
  <c r="Y87" i="1"/>
  <c r="X86" i="1"/>
  <c r="Y82" i="1"/>
  <c r="X82" i="1"/>
  <c r="X81" i="1"/>
  <c r="Y81" i="1"/>
  <c r="X80" i="1"/>
  <c r="X79" i="1"/>
  <c r="X78" i="1"/>
  <c r="Y78" i="1"/>
  <c r="X75" i="1"/>
  <c r="Y75" i="1"/>
  <c r="Y68" i="1"/>
  <c r="Y108" i="1"/>
  <c r="X106" i="1"/>
  <c r="Y106" i="1"/>
  <c r="Y94" i="1"/>
  <c r="X94" i="1"/>
  <c r="Y84" i="1"/>
  <c r="X51" i="1"/>
  <c r="Y51" i="1"/>
  <c r="X14" i="1"/>
  <c r="Y14" i="1"/>
  <c r="X13" i="1"/>
  <c r="Y13" i="1"/>
  <c r="X12" i="1"/>
  <c r="Y97" i="1"/>
  <c r="N92" i="1"/>
  <c r="N72" i="1"/>
  <c r="N64" i="1"/>
  <c r="X64" i="1" s="1"/>
  <c r="Y63" i="1"/>
  <c r="Y59" i="1"/>
  <c r="Y58" i="1"/>
  <c r="Y31" i="1"/>
  <c r="Y29" i="1"/>
  <c r="Y28" i="1"/>
  <c r="Y27" i="1"/>
  <c r="Y26" i="1"/>
  <c r="Y25" i="1"/>
  <c r="Y16" i="1"/>
  <c r="Y104" i="1"/>
  <c r="X104" i="1"/>
  <c r="Y98" i="1"/>
  <c r="Y95" i="1"/>
  <c r="X95" i="1"/>
  <c r="Y93" i="1"/>
  <c r="X93" i="1"/>
  <c r="Y90" i="1"/>
  <c r="X90" i="1"/>
  <c r="Y85" i="1"/>
  <c r="X85" i="1"/>
  <c r="Y83" i="1"/>
  <c r="X83" i="1"/>
  <c r="N77" i="1"/>
  <c r="Y74" i="1"/>
  <c r="X74" i="1"/>
  <c r="Y66" i="1"/>
  <c r="X66" i="1"/>
  <c r="Y60" i="1"/>
  <c r="X60" i="1"/>
  <c r="Y53" i="1"/>
  <c r="Y52" i="1"/>
  <c r="Y44" i="1"/>
  <c r="Y43" i="1"/>
  <c r="N39" i="1"/>
  <c r="Y38" i="1"/>
  <c r="Y37" i="1"/>
  <c r="Y35" i="1"/>
  <c r="Y34" i="1"/>
  <c r="Y11" i="1"/>
  <c r="Y61" i="1"/>
  <c r="X61" i="1"/>
  <c r="Y56" i="1"/>
  <c r="X56" i="1"/>
  <c r="Y47" i="1"/>
  <c r="X47" i="1"/>
  <c r="Y24" i="1"/>
  <c r="Y22" i="1"/>
  <c r="Y21" i="1"/>
  <c r="Y20" i="1"/>
  <c r="Y17" i="1"/>
  <c r="Y15" i="1"/>
  <c r="X15" i="1"/>
  <c r="Y10" i="1"/>
  <c r="X5" i="1"/>
  <c r="N36" i="1"/>
  <c r="N23" i="1"/>
  <c r="N50" i="1"/>
  <c r="N49" i="1"/>
  <c r="N8" i="1"/>
  <c r="Y101" i="1"/>
  <c r="Z101" i="1" s="1"/>
  <c r="O101" i="1"/>
  <c r="N32" i="1"/>
  <c r="N33" i="1"/>
  <c r="N42" i="1"/>
  <c r="N54" i="1"/>
  <c r="N107" i="1"/>
  <c r="N46" i="1"/>
  <c r="N55" i="1"/>
  <c r="N41" i="1"/>
  <c r="N57" i="1"/>
  <c r="N99" i="1"/>
  <c r="N105" i="1"/>
  <c r="N100" i="1"/>
  <c r="N89" i="1"/>
  <c r="N76" i="1"/>
  <c r="N73" i="1"/>
  <c r="N71" i="1"/>
  <c r="N70" i="1"/>
  <c r="N67" i="1"/>
  <c r="N65" i="1"/>
  <c r="Y40" i="1" l="1"/>
  <c r="N129" i="1"/>
  <c r="Y62" i="1"/>
  <c r="Y64" i="1"/>
  <c r="Y9" i="1"/>
  <c r="X101" i="1"/>
  <c r="O109" i="1"/>
  <c r="Y3" i="1"/>
  <c r="Y30" i="1"/>
  <c r="N128" i="1"/>
  <c r="Y48" i="1"/>
  <c r="Y18" i="1"/>
  <c r="Y19" i="1"/>
  <c r="Y45" i="1"/>
  <c r="Y7" i="1"/>
  <c r="Y69" i="1"/>
  <c r="O33" i="1"/>
  <c r="N110" i="1"/>
  <c r="O49" i="1"/>
  <c r="O20" i="1"/>
  <c r="O17" i="1"/>
  <c r="Y71" i="1"/>
  <c r="X71" i="1"/>
  <c r="Y76" i="1"/>
  <c r="X76" i="1"/>
  <c r="Y100" i="1"/>
  <c r="X100" i="1"/>
  <c r="Y99" i="1"/>
  <c r="X99" i="1"/>
  <c r="Y107" i="1"/>
  <c r="X107" i="1"/>
  <c r="Y92" i="1"/>
  <c r="X92" i="1"/>
  <c r="Y70" i="1"/>
  <c r="X70" i="1"/>
  <c r="Y73" i="1"/>
  <c r="X73" i="1"/>
  <c r="Y89" i="1"/>
  <c r="X89" i="1"/>
  <c r="Y105" i="1"/>
  <c r="X105" i="1"/>
  <c r="Y77" i="1"/>
  <c r="X77" i="1"/>
  <c r="Y72" i="1"/>
  <c r="X72" i="1"/>
  <c r="Y32" i="1"/>
  <c r="X32" i="1"/>
  <c r="Y49" i="1"/>
  <c r="X49" i="1"/>
  <c r="Y39" i="1"/>
  <c r="X39" i="1"/>
  <c r="O6" i="1"/>
  <c r="X65" i="1"/>
  <c r="Y41" i="1"/>
  <c r="X41" i="1"/>
  <c r="Y46" i="1"/>
  <c r="X46" i="1"/>
  <c r="Y54" i="1"/>
  <c r="X54" i="1"/>
  <c r="Y23" i="1"/>
  <c r="X23" i="1"/>
  <c r="O57" i="1"/>
  <c r="O41" i="1"/>
  <c r="O25" i="1"/>
  <c r="O9" i="1"/>
  <c r="O28" i="1"/>
  <c r="O12" i="1"/>
  <c r="Y67" i="1"/>
  <c r="X67" i="1"/>
  <c r="Y57" i="1"/>
  <c r="X57" i="1"/>
  <c r="Y55" i="1"/>
  <c r="X55" i="1"/>
  <c r="Y42" i="1"/>
  <c r="X42" i="1"/>
  <c r="Y33" i="1"/>
  <c r="X33" i="1"/>
  <c r="Y8" i="1"/>
  <c r="X8" i="1"/>
  <c r="Y50" i="1"/>
  <c r="X50" i="1"/>
  <c r="Y36" i="1"/>
  <c r="Z84" i="1" s="1"/>
  <c r="X36" i="1"/>
  <c r="O61" i="1"/>
  <c r="O53" i="1"/>
  <c r="O45" i="1"/>
  <c r="O37" i="1"/>
  <c r="O29" i="1"/>
  <c r="O21" i="1"/>
  <c r="O13" i="1"/>
  <c r="O5" i="1"/>
  <c r="O32" i="1"/>
  <c r="O24" i="1"/>
  <c r="O16" i="1"/>
  <c r="O8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N130" i="1"/>
  <c r="Y65" i="1"/>
  <c r="O30" i="1"/>
  <c r="O26" i="1"/>
  <c r="O22" i="1"/>
  <c r="O18" i="1"/>
  <c r="O14" i="1"/>
  <c r="O10" i="1"/>
  <c r="O4" i="1"/>
  <c r="O34" i="1"/>
  <c r="O38" i="1"/>
  <c r="O42" i="1"/>
  <c r="O46" i="1"/>
  <c r="O50" i="1"/>
  <c r="O54" i="1"/>
  <c r="O58" i="1"/>
  <c r="O62" i="1"/>
  <c r="O64" i="1"/>
  <c r="O66" i="1"/>
  <c r="O68" i="1"/>
  <c r="O72" i="1"/>
  <c r="O76" i="1"/>
  <c r="O80" i="1"/>
  <c r="O84" i="1"/>
  <c r="O88" i="1"/>
  <c r="O92" i="1"/>
  <c r="O96" i="1"/>
  <c r="O100" i="1"/>
  <c r="O104" i="1"/>
  <c r="O108" i="1"/>
  <c r="O36" i="1"/>
  <c r="O40" i="1"/>
  <c r="O44" i="1"/>
  <c r="O48" i="1"/>
  <c r="O52" i="1"/>
  <c r="O56" i="1"/>
  <c r="O60" i="1"/>
  <c r="O63" i="1"/>
  <c r="O65" i="1"/>
  <c r="O67" i="1"/>
  <c r="O69" i="1"/>
  <c r="O71" i="1"/>
  <c r="O73" i="1"/>
  <c r="O75" i="1"/>
  <c r="O77" i="1"/>
  <c r="O79" i="1"/>
  <c r="O81" i="1"/>
  <c r="O83" i="1"/>
  <c r="O85" i="1"/>
  <c r="O87" i="1"/>
  <c r="O89" i="1"/>
  <c r="O91" i="1"/>
  <c r="O93" i="1"/>
  <c r="O95" i="1"/>
  <c r="O97" i="1"/>
  <c r="O99" i="1"/>
  <c r="O103" i="1"/>
  <c r="O105" i="1"/>
  <c r="O107" i="1"/>
  <c r="O3" i="1"/>
  <c r="O70" i="1"/>
  <c r="O74" i="1"/>
  <c r="O78" i="1"/>
  <c r="O82" i="1"/>
  <c r="O86" i="1"/>
  <c r="O90" i="1"/>
  <c r="O94" i="1"/>
  <c r="O98" i="1"/>
  <c r="O102" i="1"/>
  <c r="O106" i="1"/>
  <c r="Y110" i="1"/>
  <c r="Z75" i="1"/>
  <c r="Z43" i="1"/>
  <c r="Z11" i="1"/>
  <c r="Z86" i="1"/>
  <c r="Z68" i="1"/>
  <c r="Z52" i="1"/>
  <c r="Z36" i="1"/>
  <c r="Z20" i="1"/>
  <c r="Z4" i="1"/>
  <c r="Z50" i="1" l="1"/>
  <c r="Z91" i="1"/>
  <c r="Z12" i="1"/>
  <c r="Z28" i="1"/>
  <c r="Z44" i="1"/>
  <c r="Z60" i="1"/>
  <c r="Z76" i="1"/>
  <c r="Z102" i="1"/>
  <c r="Z27" i="1"/>
  <c r="Z59" i="1"/>
  <c r="Z83" i="1"/>
  <c r="Z67" i="1"/>
  <c r="Z32" i="1"/>
  <c r="Z72" i="1"/>
  <c r="Z99" i="1"/>
  <c r="Z55" i="1"/>
  <c r="Z54" i="1"/>
  <c r="Z42" i="1"/>
  <c r="Z23" i="1"/>
  <c r="Z46" i="1"/>
  <c r="Z39" i="1"/>
  <c r="Z105" i="1"/>
  <c r="Z8" i="1"/>
  <c r="Z16" i="1"/>
  <c r="Z24" i="1"/>
  <c r="Z40" i="1"/>
  <c r="Z48" i="1"/>
  <c r="Z56" i="1"/>
  <c r="Z64" i="1"/>
  <c r="Z80" i="1"/>
  <c r="Z94" i="1"/>
  <c r="Z3" i="1"/>
  <c r="Z19" i="1"/>
  <c r="Z35" i="1"/>
  <c r="Z51" i="1"/>
  <c r="Z33" i="1"/>
  <c r="Z57" i="1"/>
  <c r="Z107" i="1"/>
  <c r="Z103" i="1"/>
  <c r="Z6" i="1"/>
  <c r="Z10" i="1"/>
  <c r="Z14" i="1"/>
  <c r="Z18" i="1"/>
  <c r="Z22" i="1"/>
  <c r="Z26" i="1"/>
  <c r="Z30" i="1"/>
  <c r="Z34" i="1"/>
  <c r="Z38" i="1"/>
  <c r="Z58" i="1"/>
  <c r="Z62" i="1"/>
  <c r="Z66" i="1"/>
  <c r="Z70" i="1"/>
  <c r="Z74" i="1"/>
  <c r="Z78" i="1"/>
  <c r="Z82" i="1"/>
  <c r="Z90" i="1"/>
  <c r="Z98" i="1"/>
  <c r="Z106" i="1"/>
  <c r="Z7" i="1"/>
  <c r="Z15" i="1"/>
  <c r="Z31" i="1"/>
  <c r="Z47" i="1"/>
  <c r="Z63" i="1"/>
  <c r="Z71" i="1"/>
  <c r="Z79" i="1"/>
  <c r="Z87" i="1"/>
  <c r="Z95" i="1"/>
  <c r="Z88" i="1"/>
  <c r="Z92" i="1"/>
  <c r="Z96" i="1"/>
  <c r="Z100" i="1"/>
  <c r="Z104" i="1"/>
  <c r="Z108" i="1"/>
  <c r="Z5" i="1"/>
  <c r="Z9" i="1"/>
  <c r="Z13" i="1"/>
  <c r="Z17" i="1"/>
  <c r="Z21" i="1"/>
  <c r="Z25" i="1"/>
  <c r="Z29" i="1"/>
  <c r="Z37" i="1"/>
  <c r="Z41" i="1"/>
  <c r="Z45" i="1"/>
  <c r="Z49" i="1"/>
  <c r="Z53" i="1"/>
  <c r="Z61" i="1"/>
  <c r="Z65" i="1"/>
  <c r="Z69" i="1"/>
  <c r="Z73" i="1"/>
  <c r="Z77" i="1"/>
  <c r="Z81" i="1"/>
  <c r="Z85" i="1"/>
  <c r="Z89" i="1"/>
  <c r="Z93" i="1"/>
  <c r="Z97" i="1"/>
</calcChain>
</file>

<file path=xl/sharedStrings.xml><?xml version="1.0" encoding="utf-8"?>
<sst xmlns="http://schemas.openxmlformats.org/spreadsheetml/2006/main" count="1201" uniqueCount="250">
  <si>
    <t>Prénom</t>
  </si>
  <si>
    <t>NOM</t>
  </si>
  <si>
    <t>GP</t>
  </si>
  <si>
    <t>C</t>
  </si>
  <si>
    <t>B</t>
  </si>
  <si>
    <t>A</t>
  </si>
  <si>
    <t>Guillaume</t>
  </si>
  <si>
    <t>Thibault</t>
  </si>
  <si>
    <t>PL</t>
  </si>
  <si>
    <t>Charles</t>
  </si>
  <si>
    <t>Thomas</t>
  </si>
  <si>
    <t>Valentin</t>
  </si>
  <si>
    <t>Mathieu</t>
  </si>
  <si>
    <t>Paul</t>
  </si>
  <si>
    <t>Alexandre</t>
  </si>
  <si>
    <t>Alexis</t>
  </si>
  <si>
    <t>Robin</t>
  </si>
  <si>
    <t>Antoine</t>
  </si>
  <si>
    <t>GABBAI</t>
  </si>
  <si>
    <t>Sylvain</t>
  </si>
  <si>
    <t>Julien</t>
  </si>
  <si>
    <t>PETIT</t>
  </si>
  <si>
    <t>Louis</t>
  </si>
  <si>
    <t>.</t>
  </si>
  <si>
    <t>X</t>
  </si>
  <si>
    <t>B+</t>
  </si>
  <si>
    <t>B-</t>
  </si>
  <si>
    <t>C-</t>
  </si>
  <si>
    <t>C+</t>
  </si>
  <si>
    <t>A-</t>
  </si>
  <si>
    <t>A+</t>
  </si>
  <si>
    <t>X+</t>
  </si>
  <si>
    <t>NOTE BRUTE</t>
  </si>
  <si>
    <t>moy :</t>
  </si>
  <si>
    <t>COMMENTAIRE</t>
  </si>
  <si>
    <t>Elève</t>
  </si>
  <si>
    <t>TEMOIN</t>
  </si>
  <si>
    <t>RANG</t>
  </si>
  <si>
    <t>NOTE AJUSTEE</t>
  </si>
  <si>
    <t>param ajust. :</t>
  </si>
  <si>
    <t>moy</t>
  </si>
  <si>
    <t>Sabrina</t>
  </si>
  <si>
    <t>ABID</t>
  </si>
  <si>
    <t>Yashar</t>
  </si>
  <si>
    <t>BAGHER AZARI</t>
  </si>
  <si>
    <t>Quentin</t>
  </si>
  <si>
    <t>CACCIATORE</t>
  </si>
  <si>
    <t>Laurent</t>
  </si>
  <si>
    <t>CAZANOVE</t>
  </si>
  <si>
    <t>CORNUT</t>
  </si>
  <si>
    <t>DERBOUX</t>
  </si>
  <si>
    <t>EBBO</t>
  </si>
  <si>
    <t>Mavrick</t>
  </si>
  <si>
    <t>FICHANT</t>
  </si>
  <si>
    <t>Simon</t>
  </si>
  <si>
    <t>GELBART</t>
  </si>
  <si>
    <t>Amelie</t>
  </si>
  <si>
    <t>GIRARD</t>
  </si>
  <si>
    <t>Laure</t>
  </si>
  <si>
    <t>GUIBORA</t>
  </si>
  <si>
    <t>Arnaud</t>
  </si>
  <si>
    <t>GUILLERM</t>
  </si>
  <si>
    <t>Eddy</t>
  </si>
  <si>
    <t>KONG</t>
  </si>
  <si>
    <t>Leander</t>
  </si>
  <si>
    <t>LACROIX</t>
  </si>
  <si>
    <t>Cheng Yu</t>
  </si>
  <si>
    <t>LI</t>
  </si>
  <si>
    <t>MASLIAH</t>
  </si>
  <si>
    <t>MAUPAS</t>
  </si>
  <si>
    <t>Clemence</t>
  </si>
  <si>
    <t>MERTZ</t>
  </si>
  <si>
    <t>Jean-Baptiste</t>
  </si>
  <si>
    <t>MONOD</t>
  </si>
  <si>
    <t>PAULET</t>
  </si>
  <si>
    <t>Jérôme</t>
  </si>
  <si>
    <t>PEYROUTAT BASSE</t>
  </si>
  <si>
    <t>PHILIPPE</t>
  </si>
  <si>
    <t>ROBAKOWSKI</t>
  </si>
  <si>
    <t>Nicolas</t>
  </si>
  <si>
    <t>SADEGHI</t>
  </si>
  <si>
    <t>Noémie</t>
  </si>
  <si>
    <t>SITRUK</t>
  </si>
  <si>
    <t>Mohamed</t>
  </si>
  <si>
    <t>SOUADJI</t>
  </si>
  <si>
    <t>TOUTAIN</t>
  </si>
  <si>
    <t>Tony</t>
  </si>
  <si>
    <t>VEZIER</t>
  </si>
  <si>
    <t>Rémi</t>
  </si>
  <si>
    <t>VIARD</t>
  </si>
  <si>
    <t>David</t>
  </si>
  <si>
    <t>WU</t>
  </si>
  <si>
    <t>Yong Yun</t>
  </si>
  <si>
    <t>ZHU</t>
  </si>
  <si>
    <t>William</t>
  </si>
  <si>
    <t>ANDRIEUX</t>
  </si>
  <si>
    <t>Jonathan</t>
  </si>
  <si>
    <t>CAMPY</t>
  </si>
  <si>
    <t>CUESTA</t>
  </si>
  <si>
    <t>Lou-evans</t>
  </si>
  <si>
    <t>DESVAUX</t>
  </si>
  <si>
    <t>Jean-Charles</t>
  </si>
  <si>
    <t>DORDAIN</t>
  </si>
  <si>
    <t>Mathias</t>
  </si>
  <si>
    <t>EDOUIN</t>
  </si>
  <si>
    <t>Loris</t>
  </si>
  <si>
    <t>FLORANT</t>
  </si>
  <si>
    <t>GRAU</t>
  </si>
  <si>
    <t>Matteo</t>
  </si>
  <si>
    <t>GULINO</t>
  </si>
  <si>
    <t>Sophie</t>
  </si>
  <si>
    <t>GUYOT-WALSER</t>
  </si>
  <si>
    <t>HUMBERT</t>
  </si>
  <si>
    <t>Delphine</t>
  </si>
  <si>
    <t>IMBERT</t>
  </si>
  <si>
    <t>JACOB</t>
  </si>
  <si>
    <t>Valérian</t>
  </si>
  <si>
    <t>JAFFRE</t>
  </si>
  <si>
    <t>LAURENT-GIRAUD</t>
  </si>
  <si>
    <t>Anthony</t>
  </si>
  <si>
    <t>LORA</t>
  </si>
  <si>
    <t>Alberic</t>
  </si>
  <si>
    <t>LUO</t>
  </si>
  <si>
    <t>Hicham</t>
  </si>
  <si>
    <t>MRANI</t>
  </si>
  <si>
    <t>Matthias</t>
  </si>
  <si>
    <t>PEREZ</t>
  </si>
  <si>
    <t>Vincent</t>
  </si>
  <si>
    <t>PONSONNET</t>
  </si>
  <si>
    <t>Marine</t>
  </si>
  <si>
    <t>POSTADJIAN</t>
  </si>
  <si>
    <t>Marc</t>
  </si>
  <si>
    <t>RAMPAL</t>
  </si>
  <si>
    <t>Ronan</t>
  </si>
  <si>
    <t>ROUE</t>
  </si>
  <si>
    <t>Gabriel</t>
  </si>
  <si>
    <t>SEBAG</t>
  </si>
  <si>
    <t>SPORN</t>
  </si>
  <si>
    <t>Bruno</t>
  </si>
  <si>
    <t>TAING</t>
  </si>
  <si>
    <t>Fabrice</t>
  </si>
  <si>
    <t>THIVET</t>
  </si>
  <si>
    <t>Benoît</t>
  </si>
  <si>
    <t>TRAN</t>
  </si>
  <si>
    <t>Lauranne</t>
  </si>
  <si>
    <t>VERA</t>
  </si>
  <si>
    <t>Patrice</t>
  </si>
  <si>
    <t>XU</t>
  </si>
  <si>
    <t>Philippe</t>
  </si>
  <si>
    <t>ZOU</t>
  </si>
  <si>
    <t>AGOSTINUCCI</t>
  </si>
  <si>
    <t>AUBARD</t>
  </si>
  <si>
    <t>Cédric</t>
  </si>
  <si>
    <t>BENET</t>
  </si>
  <si>
    <t>BERTRAND</t>
  </si>
  <si>
    <t>Bastien</t>
  </si>
  <si>
    <t>CASTEL</t>
  </si>
  <si>
    <t>CHAUMONT</t>
  </si>
  <si>
    <t>CHEREL</t>
  </si>
  <si>
    <t>Franck</t>
  </si>
  <si>
    <t>CUSSAC</t>
  </si>
  <si>
    <t>Donald</t>
  </si>
  <si>
    <t>DHOMOU</t>
  </si>
  <si>
    <t>Gaël</t>
  </si>
  <si>
    <t>DOLO</t>
  </si>
  <si>
    <t>DRULA</t>
  </si>
  <si>
    <t>FEVRIER</t>
  </si>
  <si>
    <t>Jeremy</t>
  </si>
  <si>
    <t>GROUARD DE TOCQUEVILLE</t>
  </si>
  <si>
    <t>Khaled</t>
  </si>
  <si>
    <t>HELWANI</t>
  </si>
  <si>
    <t>Hadrien</t>
  </si>
  <si>
    <t>HOQUET-TRENTINELLA</t>
  </si>
  <si>
    <t>IA</t>
  </si>
  <si>
    <t>LECOY</t>
  </si>
  <si>
    <t>MARTIN SAINT LEON</t>
  </si>
  <si>
    <t>MAUREL</t>
  </si>
  <si>
    <t>Maria</t>
  </si>
  <si>
    <t>MOUSSADJY</t>
  </si>
  <si>
    <t>NEVES FERREIRA</t>
  </si>
  <si>
    <t>Francis</t>
  </si>
  <si>
    <t>PITTION-ROSSILLON</t>
  </si>
  <si>
    <t>Haïssam</t>
  </si>
  <si>
    <t>RAZOUK</t>
  </si>
  <si>
    <t>Illan</t>
  </si>
  <si>
    <t>RUL-DA CUNHA</t>
  </si>
  <si>
    <t>Axel</t>
  </si>
  <si>
    <t>SKROPETA</t>
  </si>
  <si>
    <t>Raphaël</t>
  </si>
  <si>
    <t>STEINER</t>
  </si>
  <si>
    <t>TORRECILLOS</t>
  </si>
  <si>
    <t>Wally</t>
  </si>
  <si>
    <t>TOUATI</t>
  </si>
  <si>
    <t>VAROQUEAUX</t>
  </si>
  <si>
    <t>VAULDIN</t>
  </si>
  <si>
    <t>Huitong</t>
  </si>
  <si>
    <t>HE</t>
  </si>
  <si>
    <t>Peiqi</t>
  </si>
  <si>
    <t>HUO</t>
  </si>
  <si>
    <t>Shuopu</t>
  </si>
  <si>
    <t>Tianbo</t>
  </si>
  <si>
    <t>Yuhang</t>
  </si>
  <si>
    <t>Xiang Xi</t>
  </si>
  <si>
    <t>MENG</t>
  </si>
  <si>
    <t>Haoting</t>
  </si>
  <si>
    <t>SHI</t>
  </si>
  <si>
    <t>Shijun</t>
  </si>
  <si>
    <t>WANG</t>
  </si>
  <si>
    <t>Jiaji</t>
  </si>
  <si>
    <t>XING</t>
  </si>
  <si>
    <t>Miao</t>
  </si>
  <si>
    <t>YANG</t>
  </si>
  <si>
    <t>Xulong</t>
  </si>
  <si>
    <t>ZHANG</t>
  </si>
  <si>
    <t>Youshen</t>
  </si>
  <si>
    <t>ZHAO</t>
  </si>
  <si>
    <t>Xinyu</t>
  </si>
  <si>
    <t>ZU</t>
  </si>
  <si>
    <t>CH</t>
  </si>
  <si>
    <t>SLR</t>
  </si>
  <si>
    <t>PS</t>
  </si>
  <si>
    <t>TA</t>
  </si>
  <si>
    <t>EXEC</t>
  </si>
  <si>
    <t>AUT</t>
  </si>
  <si>
    <t>delais</t>
  </si>
  <si>
    <t>objet</t>
  </si>
  <si>
    <t>nom fichier</t>
  </si>
  <si>
    <t>Consignes du rendu</t>
  </si>
  <si>
    <t>pour le contenu : .C ou .CPP, README.TXT, pas de .O ou .EXE</t>
  </si>
  <si>
    <t xml:space="preserve">Grammaire </t>
  </si>
  <si>
    <t>identif. Terminaux et non terminaux</t>
  </si>
  <si>
    <t>élève brillant</t>
  </si>
  <si>
    <t>!</t>
  </si>
  <si>
    <t>problm fct follow. Insertion des follows en dur</t>
  </si>
  <si>
    <t>1h de retard</t>
  </si>
  <si>
    <t>*</t>
  </si>
  <si>
    <t>firts ne marchent pas+ quelques bugs</t>
  </si>
  <si>
    <t>**</t>
  </si>
  <si>
    <t>absence de pièce jointe</t>
  </si>
  <si>
    <t>absence livrable</t>
  </si>
  <si>
    <t>calcul des premiers sur des terminaux + erreurs dans la TA</t>
  </si>
  <si>
    <t>développer sans tester!!</t>
  </si>
  <si>
    <t>Très bien</t>
  </si>
  <si>
    <t>code ressemblant à ZU Xinyu</t>
  </si>
  <si>
    <t>pas de lecture à partir d'un fichier</t>
  </si>
  <si>
    <t>erreur d'exécution</t>
  </si>
  <si>
    <t>pas possible de tester avec une autre grammaire</t>
  </si>
  <si>
    <t>rendu le 16/01 trop tôt -&gt; rendu tp1</t>
  </si>
  <si>
    <t>très bien</t>
  </si>
  <si>
    <t>rendu uniquement des fichiers ".h"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</si>
</sst>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</font>
    <font>
      <b/>
      <sz val="10"/>
      <color rgb="FFFFFFFF"/>
      <name val="Helvetica CE 35 Thin"/>
    </font>
    <font>
      <sz val="10"/>
      <name val="Helvetica CE 35 Thin"/>
    </font>
    <font>
      <sz val="10"/>
      <color theme="0"/>
      <name val="Helvetica CE 35 Thin"/>
    </font>
    <font>
      <sz val="8"/>
      <color rgb="FF000000"/>
      <name val="Helvetica CE 35 Thin"/>
    </font>
    <font>
      <sz val="10"/>
      <color rgb="FF000000"/>
      <name val="Helvetica CE 35 Thin"/>
    </font>
    <font>
      <sz val="9"/>
      <name val="Helvetica CE 35 Thin"/>
    </font>
    <font>
      <sz val="6"/>
      <color theme="0"/>
      <name val="Helvetica CE 35 Thin"/>
    </font>
    <font>
      <sz val="8"/>
      <name val="Helvetica CE 35 Thin"/>
    </font>
    <font>
      <b/>
      <sz val="8"/>
      <name val="Helvetica CE 35 Thin"/>
    </font>
    <font>
      <u/>
      <sz val="10"/>
      <color theme="10"/>
      <name val="Arial"/>
    </font>
    <font>
      <u/>
      <sz val="10"/>
      <color theme="11"/>
      <name val="Arial"/>
    </font>
    <font>
      <b/>
      <sz val="6"/>
      <color theme="0"/>
      <name val="Helvetica CE 35 Thin"/>
    </font>
    <font>
      <sz val="11"/>
      <name val="Calibri"/>
      <family val="2"/>
      <scheme val="minor"/>
    </font>
    <font>
      <sz val="10"/>
      <color theme="1"/>
      <name val="Bookman Old Style"/>
      <family val="1"/>
    </font>
    <font>
      <b/>
      <sz val="10"/>
      <color theme="0"/>
      <name val="Helvetica CE 35 Thin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</borders>
  <cellStyleXfs count="2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4" xfId="0" applyFont="1" applyBorder="1"/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7" fillId="4" borderId="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7" fillId="4" borderId="6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left" indent="1"/>
    </xf>
    <xf numFmtId="2" fontId="8" fillId="0" borderId="0" xfId="0" applyNumberFormat="1" applyFont="1" applyAlignment="1">
      <alignment horizontal="left" indent="1"/>
    </xf>
    <xf numFmtId="0" fontId="12" fillId="4" borderId="6" xfId="0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indent="1"/>
    </xf>
    <xf numFmtId="0" fontId="9" fillId="0" borderId="0" xfId="0" applyNumberFormat="1" applyFont="1" applyAlignment="1">
      <alignment horizontal="left" indent="1"/>
    </xf>
    <xf numFmtId="0" fontId="13" fillId="0" borderId="7" xfId="0" applyFont="1" applyFill="1" applyBorder="1" applyAlignment="1"/>
    <xf numFmtId="0" fontId="14" fillId="5" borderId="2" xfId="0" applyFont="1" applyFill="1" applyBorder="1" applyAlignment="1">
      <alignment horizontal="left" vertical="center"/>
    </xf>
    <xf numFmtId="0" fontId="13" fillId="0" borderId="7" xfId="0" applyFont="1" applyBorder="1" applyAlignment="1"/>
    <xf numFmtId="0" fontId="13" fillId="0" borderId="7" xfId="0" applyFont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13" fillId="0" borderId="7" xfId="0" applyFont="1" applyBorder="1" applyAlignment="1">
      <alignment horizontal="left" vertical="center"/>
    </xf>
    <xf numFmtId="0" fontId="14" fillId="5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7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15" fillId="3" borderId="5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300"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33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gray125">
          <fgColor theme="0" tint="-0.499984740745262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color auto="1"/>
      </font>
      <fill>
        <gradientFill type="path" left="0.5" right="0.5" top="0.5" bottom="0.5">
          <stop position="0">
            <color rgb="FFFFFF99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gradientFill type="path" left="0.5" right="0.5" top="0.5" bottom="0.5">
          <stop position="0">
            <color theme="4" tint="0.80001220740379042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  <colors>
    <mruColors>
      <color rgb="FFFF0000"/>
      <color rgb="FFCC0000"/>
      <color rgb="FFB41E00"/>
      <color rgb="FF660066"/>
      <color rgb="FF990099"/>
      <color rgb="FFFFCC66"/>
      <color rgb="FFFFCC00"/>
      <color rgb="FFFF9900"/>
      <color rgb="FF00CC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zoomScale="84" zoomScaleNormal="84" zoomScalePageLayoutView="9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ColWidth="17.28515625" defaultRowHeight="15" customHeight="1"/>
  <cols>
    <col min="1" max="1" width="14.42578125" style="7" customWidth="1"/>
    <col min="2" max="2" width="27.42578125" style="7" customWidth="1"/>
    <col min="3" max="3" width="9.28515625" style="8" customWidth="1"/>
    <col min="4" max="5" width="9.140625" style="5" customWidth="1"/>
    <col min="6" max="6" width="16.28515625" style="5" customWidth="1"/>
    <col min="7" max="7" width="14.140625" style="5" customWidth="1"/>
    <col min="8" max="8" width="16.5703125" style="5" customWidth="1"/>
    <col min="9" max="12" width="9.140625" style="5" customWidth="1"/>
    <col min="13" max="13" width="24.85546875" style="46" customWidth="1"/>
    <col min="14" max="14" width="17.7109375" style="20" customWidth="1"/>
    <col min="15" max="15" width="9.140625" style="17" customWidth="1"/>
    <col min="16" max="24" width="2.7109375" style="15" customWidth="1"/>
    <col min="25" max="25" width="17.7109375" style="27" customWidth="1"/>
    <col min="26" max="26" width="9.140625" style="26" customWidth="1"/>
    <col min="27" max="16384" width="17.28515625" style="6"/>
  </cols>
  <sheetData>
    <row r="1" spans="1:26" s="1" customFormat="1" ht="15.75" customHeight="1">
      <c r="A1" s="52" t="s">
        <v>0</v>
      </c>
      <c r="B1" s="52" t="s">
        <v>1</v>
      </c>
      <c r="C1" s="2"/>
      <c r="D1" s="49" t="s">
        <v>227</v>
      </c>
      <c r="E1" s="50"/>
      <c r="F1" s="50"/>
      <c r="G1" s="41"/>
      <c r="H1" s="41"/>
      <c r="I1" s="50" t="s">
        <v>219</v>
      </c>
      <c r="J1" s="50"/>
      <c r="K1" s="50"/>
      <c r="L1" s="50"/>
      <c r="M1" s="51" t="s">
        <v>34</v>
      </c>
      <c r="N1" s="18"/>
      <c r="O1" s="12"/>
      <c r="P1" s="13"/>
      <c r="Q1" s="13"/>
      <c r="R1" s="13"/>
      <c r="S1" s="13"/>
      <c r="T1" s="13"/>
      <c r="U1" s="13"/>
      <c r="V1" s="13"/>
      <c r="W1" s="13"/>
      <c r="X1" s="13"/>
      <c r="Y1" s="22"/>
      <c r="Z1" s="23"/>
    </row>
    <row r="2" spans="1:26" s="1" customFormat="1" ht="15.75" customHeight="1">
      <c r="A2" s="53"/>
      <c r="B2" s="53"/>
      <c r="C2" s="35" t="s">
        <v>2</v>
      </c>
      <c r="D2" s="38" t="s">
        <v>224</v>
      </c>
      <c r="E2" s="37" t="s">
        <v>225</v>
      </c>
      <c r="F2" s="40" t="s">
        <v>226</v>
      </c>
      <c r="G2" s="43" t="s">
        <v>229</v>
      </c>
      <c r="H2" s="43" t="s">
        <v>230</v>
      </c>
      <c r="I2" s="39" t="s">
        <v>223</v>
      </c>
      <c r="J2" s="39" t="s">
        <v>220</v>
      </c>
      <c r="K2" s="39" t="s">
        <v>221</v>
      </c>
      <c r="L2" s="36" t="s">
        <v>222</v>
      </c>
      <c r="M2" s="51"/>
      <c r="N2" s="18" t="s">
        <v>32</v>
      </c>
      <c r="O2" s="12" t="s">
        <v>37</v>
      </c>
      <c r="P2" s="13">
        <v>1</v>
      </c>
      <c r="Q2" s="13">
        <v>1</v>
      </c>
      <c r="R2" s="13">
        <v>1</v>
      </c>
      <c r="S2" s="13">
        <v>2</v>
      </c>
      <c r="T2" s="13">
        <v>2</v>
      </c>
      <c r="U2" s="13">
        <v>4</v>
      </c>
      <c r="V2" s="13">
        <v>4</v>
      </c>
      <c r="W2" s="13">
        <v>4</v>
      </c>
      <c r="X2" s="13">
        <v>4</v>
      </c>
      <c r="Y2" s="22" t="s">
        <v>38</v>
      </c>
      <c r="Z2" s="23" t="s">
        <v>37</v>
      </c>
    </row>
    <row r="3" spans="1:26" ht="17.25" customHeight="1">
      <c r="A3" s="28" t="s">
        <v>41</v>
      </c>
      <c r="B3" s="29" t="s">
        <v>42</v>
      </c>
      <c r="C3" s="34" t="s">
        <v>5</v>
      </c>
      <c r="D3" s="9" t="s">
        <v>30</v>
      </c>
      <c r="E3" s="9" t="s">
        <v>29</v>
      </c>
      <c r="F3" s="9" t="s">
        <v>5</v>
      </c>
      <c r="G3" s="9" t="s">
        <v>5</v>
      </c>
      <c r="H3" s="9" t="s">
        <v>29</v>
      </c>
      <c r="I3" s="9" t="s">
        <v>25</v>
      </c>
      <c r="J3" s="9" t="s">
        <v>29</v>
      </c>
      <c r="K3" s="9" t="s">
        <v>4</v>
      </c>
      <c r="L3" s="9" t="s">
        <v>3</v>
      </c>
      <c r="M3" s="45" t="s">
        <v>241</v>
      </c>
      <c r="N3" s="19">
        <f t="shared" ref="N3:N34" si="0">SUM(P3:V3)</f>
        <v>9.3000000000000007</v>
      </c>
      <c r="O3" s="14" t="e">
        <f t="shared" ref="O3:O34" si="1">RANK(N3,N$3:N$108)</f>
        <v>#REF!</v>
      </c>
      <c r="P3" s="15">
        <f t="shared" ref="P3:P34" si="2">(P$2/20)*(IF(D3="A+",20)+IF(D3="A",18)+IF(D3="A-",16)+IF(D3="B+",14)+IF(D3="B",12)+IF(D3="B-",10)+IF(D3="C+",8)+IF(D3="C",6)+IF(D3="C-",4)+IF(D3="X+",2))</f>
        <v>1</v>
      </c>
      <c r="Q3" s="15">
        <f t="shared" ref="Q3:Q34" si="3">(Q$2/20)*(IF(E3="A+",20)+IF(E3="A",18)+IF(E3="A-",16)+IF(E3="B+",14)+IF(E3="B",12)+IF(E3="B-",10)+IF(E3="C+",8)+IF(E3="C",6)+IF(E3="C-",4)+IF(E3="X+",2))</f>
        <v>0.8</v>
      </c>
      <c r="R3" s="15">
        <f t="shared" ref="R3:R34" si="4">(R$2/20)*(IF(F3="A+",20)+IF(F3="A",18)+IF(F3="A-",16)+IF(F3="B+",14)+IF(F3="B",12)+IF(F3="B-",10)+IF(F3="C+",8)+IF(F3="C",6)+IF(F3="C-",4)+IF(F3="X+",2))</f>
        <v>0.9</v>
      </c>
      <c r="S3" s="15">
        <f t="shared" ref="S3:S34" si="5">(S$2/20)*(IF(I3="A+",20)+IF(I3="A",18)+IF(I3="A-",16)+IF(I3="B+",14)+IF(I3="B",12)+IF(I3="B-",10)+IF(I3="C+",8)+IF(I3="C",6)+IF(I3="C-",4)+IF(I3="X+",2))</f>
        <v>1.4000000000000001</v>
      </c>
      <c r="T3" s="15">
        <f t="shared" ref="T3:T34" si="6">(T$2/20)*(IF(J3="A+",20)+IF(J3="A",18)+IF(J3="A-",16)+IF(J3="B+",14)+IF(J3="B",12)+IF(J3="B-",10)+IF(J3="C+",8)+IF(J3="C",6)+IF(J3="C-",4)+IF(J3="X+",2))</f>
        <v>1.6</v>
      </c>
      <c r="U3" s="15">
        <f t="shared" ref="U3:U34" si="7">(U$2/20)*(IF(K3="A+",20)+IF(K3="A",18)+IF(K3="A-",16)+IF(K3="B+",14)+IF(K3="B",12)+IF(K3="B-",10)+IF(K3="C+",8)+IF(K3="C",6)+IF(K3="C-",4)+IF(K3="X+",2))</f>
        <v>2.4000000000000004</v>
      </c>
      <c r="V3" s="15">
        <f t="shared" ref="V3:V34" si="8">(V$2/20)*(IF(L3="A+",20)+IF(L3="A",18)+IF(L3="A-",16)+IF(L3="B+",14)+IF(L3="B",12)+IF(L3="B-",10)+IF(L3="C+",8)+IF(L3="C",6)+IF(L3="C-",4)+IF(L3="X+",2))</f>
        <v>1.2000000000000002</v>
      </c>
      <c r="W3" s="15">
        <f t="shared" ref="W3:W34" si="9">(W$2/20)*(IF(M3="A+",20)+IF(M3="A",18)+IF(M3="A-",16)+IF(M3="B+",14)+IF(M3="B",12)+IF(M3="B-",10)+IF(M3="C+",8)+IF(M3="C",6)+IF(M3="C-",4)+IF(M3="X+",2))</f>
        <v>0</v>
      </c>
      <c r="X3" s="15">
        <f t="shared" ref="X3:X34" si="10">(X$2/20)*(IF(N3="A+",20)+IF(N3="A",18)+IF(N3="A-",16)+IF(N3="B+",14)+IF(N3="B",12)+IF(N3="B-",10)+IF(N3="C+",8)+IF(N3="C",6)+IF(N3="C-",4)+IF(N3="X+",2))</f>
        <v>0</v>
      </c>
      <c r="Y3" s="24">
        <f t="shared" ref="Y3:Y34" si="11">IF(N3=0,0,ROUND(N3*(1-$N$111/20)+$N$111,1))</f>
        <v>13.8</v>
      </c>
      <c r="Z3" s="25" t="e">
        <f t="shared" ref="Z3:Z34" si="12">RANK(Y3,Y$3:Y$108)</f>
        <v>#REF!</v>
      </c>
    </row>
    <row r="4" spans="1:26" ht="17.25" customHeight="1">
      <c r="A4" s="30" t="s">
        <v>43</v>
      </c>
      <c r="B4" s="29" t="s">
        <v>44</v>
      </c>
      <c r="C4" s="34" t="s">
        <v>5</v>
      </c>
      <c r="D4" s="9" t="s">
        <v>30</v>
      </c>
      <c r="E4" s="9" t="s">
        <v>30</v>
      </c>
      <c r="F4" s="9" t="s">
        <v>5</v>
      </c>
      <c r="G4" s="9" t="s">
        <v>30</v>
      </c>
      <c r="H4" s="9" t="s">
        <v>25</v>
      </c>
      <c r="I4" s="9" t="s">
        <v>24</v>
      </c>
      <c r="J4" s="9" t="s">
        <v>24</v>
      </c>
      <c r="K4" s="9" t="s">
        <v>24</v>
      </c>
      <c r="L4" s="9" t="s">
        <v>24</v>
      </c>
      <c r="M4" s="45"/>
      <c r="N4" s="19">
        <f t="shared" si="0"/>
        <v>2.9</v>
      </c>
      <c r="O4" s="14" t="e">
        <f t="shared" si="1"/>
        <v>#REF!</v>
      </c>
      <c r="P4" s="15">
        <f t="shared" si="2"/>
        <v>1</v>
      </c>
      <c r="Q4" s="15">
        <f t="shared" si="3"/>
        <v>1</v>
      </c>
      <c r="R4" s="15">
        <f t="shared" si="4"/>
        <v>0.9</v>
      </c>
      <c r="S4" s="15">
        <f t="shared" si="5"/>
        <v>0</v>
      </c>
      <c r="T4" s="15">
        <f t="shared" si="6"/>
        <v>0</v>
      </c>
      <c r="U4" s="15">
        <f t="shared" si="7"/>
        <v>0</v>
      </c>
      <c r="V4" s="15">
        <f t="shared" si="8"/>
        <v>0</v>
      </c>
      <c r="W4" s="15">
        <f t="shared" si="9"/>
        <v>0</v>
      </c>
      <c r="X4" s="15">
        <f t="shared" si="10"/>
        <v>0</v>
      </c>
      <c r="Y4" s="24">
        <f t="shared" si="11"/>
        <v>10.199999999999999</v>
      </c>
      <c r="Z4" s="25" t="e">
        <f t="shared" si="12"/>
        <v>#REF!</v>
      </c>
    </row>
    <row r="5" spans="1:26" ht="17.25" customHeight="1">
      <c r="A5" s="30" t="s">
        <v>45</v>
      </c>
      <c r="B5" s="29" t="s">
        <v>46</v>
      </c>
      <c r="C5" s="34" t="s">
        <v>5</v>
      </c>
      <c r="D5" s="9" t="s">
        <v>30</v>
      </c>
      <c r="E5" s="9" t="s">
        <v>5</v>
      </c>
      <c r="F5" s="9" t="s">
        <v>30</v>
      </c>
      <c r="G5" s="9" t="s">
        <v>30</v>
      </c>
      <c r="H5" s="9" t="s">
        <v>5</v>
      </c>
      <c r="I5" s="9" t="s">
        <v>25</v>
      </c>
      <c r="J5" s="9" t="s">
        <v>25</v>
      </c>
      <c r="K5" s="9" t="s">
        <v>24</v>
      </c>
      <c r="L5" s="9" t="s">
        <v>24</v>
      </c>
      <c r="M5" s="45"/>
      <c r="N5" s="19">
        <f t="shared" si="0"/>
        <v>5.7</v>
      </c>
      <c r="O5" s="14" t="e">
        <f t="shared" si="1"/>
        <v>#REF!</v>
      </c>
      <c r="P5" s="15">
        <f t="shared" si="2"/>
        <v>1</v>
      </c>
      <c r="Q5" s="15">
        <f t="shared" si="3"/>
        <v>0.9</v>
      </c>
      <c r="R5" s="15">
        <f t="shared" si="4"/>
        <v>1</v>
      </c>
      <c r="S5" s="15">
        <f t="shared" si="5"/>
        <v>1.4000000000000001</v>
      </c>
      <c r="T5" s="15">
        <f t="shared" si="6"/>
        <v>1.4000000000000001</v>
      </c>
      <c r="U5" s="15">
        <f t="shared" si="7"/>
        <v>0</v>
      </c>
      <c r="V5" s="15">
        <f t="shared" si="8"/>
        <v>0</v>
      </c>
      <c r="W5" s="15">
        <f t="shared" si="9"/>
        <v>0</v>
      </c>
      <c r="X5" s="15">
        <f t="shared" si="10"/>
        <v>0</v>
      </c>
      <c r="Y5" s="24">
        <f t="shared" si="11"/>
        <v>11.8</v>
      </c>
      <c r="Z5" s="25" t="e">
        <f t="shared" si="12"/>
        <v>#REF!</v>
      </c>
    </row>
    <row r="6" spans="1:26" ht="17.25" customHeight="1">
      <c r="A6" s="28" t="s">
        <v>47</v>
      </c>
      <c r="B6" s="29" t="s">
        <v>48</v>
      </c>
      <c r="C6" s="34" t="s">
        <v>5</v>
      </c>
      <c r="D6" s="9" t="s">
        <v>25</v>
      </c>
      <c r="E6" s="9" t="s">
        <v>4</v>
      </c>
      <c r="F6" s="9" t="s">
        <v>4</v>
      </c>
      <c r="G6" s="9"/>
      <c r="H6" s="9"/>
      <c r="I6" s="9"/>
      <c r="J6" s="9"/>
      <c r="K6" s="9"/>
      <c r="L6" s="9"/>
      <c r="M6" s="45" t="s">
        <v>239</v>
      </c>
      <c r="N6" s="19">
        <f t="shared" si="0"/>
        <v>1.9000000000000004</v>
      </c>
      <c r="O6" s="14" t="e">
        <f t="shared" si="1"/>
        <v>#REF!</v>
      </c>
      <c r="P6" s="15">
        <f t="shared" si="2"/>
        <v>0.70000000000000007</v>
      </c>
      <c r="Q6" s="15">
        <f t="shared" si="3"/>
        <v>0.60000000000000009</v>
      </c>
      <c r="R6" s="15">
        <f t="shared" si="4"/>
        <v>0.60000000000000009</v>
      </c>
      <c r="S6" s="15">
        <f t="shared" si="5"/>
        <v>0</v>
      </c>
      <c r="T6" s="15">
        <f t="shared" si="6"/>
        <v>0</v>
      </c>
      <c r="U6" s="15">
        <f t="shared" si="7"/>
        <v>0</v>
      </c>
      <c r="V6" s="15">
        <f t="shared" si="8"/>
        <v>0</v>
      </c>
      <c r="W6" s="15">
        <f t="shared" si="9"/>
        <v>0</v>
      </c>
      <c r="X6" s="15">
        <f t="shared" si="10"/>
        <v>0</v>
      </c>
      <c r="Y6" s="24">
        <f t="shared" si="11"/>
        <v>9.6</v>
      </c>
      <c r="Z6" s="25" t="e">
        <f t="shared" si="12"/>
        <v>#REF!</v>
      </c>
    </row>
    <row r="7" spans="1:26" ht="17.25" customHeight="1">
      <c r="A7" s="30" t="s">
        <v>20</v>
      </c>
      <c r="B7" s="29" t="s">
        <v>49</v>
      </c>
      <c r="C7" s="34" t="s">
        <v>5</v>
      </c>
      <c r="D7" s="9" t="s">
        <v>30</v>
      </c>
      <c r="E7" s="9" t="s">
        <v>5</v>
      </c>
      <c r="F7" s="9" t="s">
        <v>5</v>
      </c>
      <c r="G7" s="9" t="s">
        <v>30</v>
      </c>
      <c r="H7" s="9" t="s">
        <v>30</v>
      </c>
      <c r="I7" s="9" t="s">
        <v>30</v>
      </c>
      <c r="J7" s="9" t="s">
        <v>5</v>
      </c>
      <c r="K7" s="9" t="s">
        <v>30</v>
      </c>
      <c r="L7" s="9" t="s">
        <v>5</v>
      </c>
      <c r="M7" s="45" t="s">
        <v>242</v>
      </c>
      <c r="N7" s="19">
        <f t="shared" si="0"/>
        <v>14.2</v>
      </c>
      <c r="O7" s="14" t="e">
        <f t="shared" si="1"/>
        <v>#REF!</v>
      </c>
      <c r="P7" s="15">
        <f t="shared" si="2"/>
        <v>1</v>
      </c>
      <c r="Q7" s="15">
        <f t="shared" si="3"/>
        <v>0.9</v>
      </c>
      <c r="R7" s="15">
        <f t="shared" si="4"/>
        <v>0.9</v>
      </c>
      <c r="S7" s="15">
        <f t="shared" si="5"/>
        <v>2</v>
      </c>
      <c r="T7" s="15">
        <f t="shared" si="6"/>
        <v>1.8</v>
      </c>
      <c r="U7" s="15">
        <f t="shared" si="7"/>
        <v>4</v>
      </c>
      <c r="V7" s="15">
        <f t="shared" si="8"/>
        <v>3.6</v>
      </c>
      <c r="W7" s="15">
        <f t="shared" si="9"/>
        <v>0</v>
      </c>
      <c r="X7" s="15">
        <f t="shared" si="10"/>
        <v>0</v>
      </c>
      <c r="Y7" s="24">
        <f t="shared" si="11"/>
        <v>16.7</v>
      </c>
      <c r="Z7" s="25" t="e">
        <f t="shared" si="12"/>
        <v>#REF!</v>
      </c>
    </row>
    <row r="8" spans="1:26" ht="17.25" customHeight="1">
      <c r="A8" s="31" t="s">
        <v>6</v>
      </c>
      <c r="B8" s="29" t="s">
        <v>50</v>
      </c>
      <c r="C8" s="34" t="s">
        <v>5</v>
      </c>
      <c r="D8" s="9" t="s">
        <v>30</v>
      </c>
      <c r="E8" s="9" t="s">
        <v>5</v>
      </c>
      <c r="F8" s="9" t="s">
        <v>30</v>
      </c>
      <c r="G8" s="9" t="s">
        <v>30</v>
      </c>
      <c r="H8" s="9" t="s">
        <v>5</v>
      </c>
      <c r="I8" s="9" t="s">
        <v>25</v>
      </c>
      <c r="J8" s="9" t="s">
        <v>25</v>
      </c>
      <c r="K8" s="9" t="s">
        <v>24</v>
      </c>
      <c r="L8" s="9" t="s">
        <v>24</v>
      </c>
      <c r="M8" s="45"/>
      <c r="N8" s="19">
        <f t="shared" si="0"/>
        <v>5.7</v>
      </c>
      <c r="O8" s="14" t="e">
        <f t="shared" si="1"/>
        <v>#REF!</v>
      </c>
      <c r="P8" s="15">
        <f t="shared" si="2"/>
        <v>1</v>
      </c>
      <c r="Q8" s="15">
        <f t="shared" si="3"/>
        <v>0.9</v>
      </c>
      <c r="R8" s="15">
        <f t="shared" si="4"/>
        <v>1</v>
      </c>
      <c r="S8" s="15">
        <f t="shared" si="5"/>
        <v>1.4000000000000001</v>
      </c>
      <c r="T8" s="15">
        <f t="shared" si="6"/>
        <v>1.4000000000000001</v>
      </c>
      <c r="U8" s="15">
        <f t="shared" si="7"/>
        <v>0</v>
      </c>
      <c r="V8" s="15">
        <f t="shared" si="8"/>
        <v>0</v>
      </c>
      <c r="W8" s="15">
        <f t="shared" si="9"/>
        <v>0</v>
      </c>
      <c r="X8" s="15">
        <f t="shared" si="10"/>
        <v>0</v>
      </c>
      <c r="Y8" s="24">
        <f t="shared" si="11"/>
        <v>11.8</v>
      </c>
      <c r="Z8" s="25" t="e">
        <f t="shared" si="12"/>
        <v>#REF!</v>
      </c>
    </row>
    <row r="9" spans="1:26" ht="17.25" customHeight="1">
      <c r="A9" s="28" t="s">
        <v>6</v>
      </c>
      <c r="B9" s="29" t="s">
        <v>51</v>
      </c>
      <c r="C9" s="34" t="s">
        <v>5</v>
      </c>
      <c r="D9" s="9" t="s">
        <v>5</v>
      </c>
      <c r="E9" s="9" t="s">
        <v>25</v>
      </c>
      <c r="F9" s="9" t="s">
        <v>5</v>
      </c>
      <c r="G9" s="9" t="s">
        <v>5</v>
      </c>
      <c r="H9" s="9" t="s">
        <v>29</v>
      </c>
      <c r="I9" s="9" t="s">
        <v>4</v>
      </c>
      <c r="J9" s="9" t="s">
        <v>25</v>
      </c>
      <c r="K9" s="9" t="s">
        <v>24</v>
      </c>
      <c r="L9" s="9" t="s">
        <v>24</v>
      </c>
      <c r="M9" s="45" t="s">
        <v>245</v>
      </c>
      <c r="N9" s="19">
        <f t="shared" si="0"/>
        <v>5.1000000000000005</v>
      </c>
      <c r="O9" s="14" t="e">
        <f t="shared" si="1"/>
        <v>#REF!</v>
      </c>
      <c r="P9" s="15">
        <f t="shared" si="2"/>
        <v>0.9</v>
      </c>
      <c r="Q9" s="15">
        <f t="shared" si="3"/>
        <v>0.70000000000000007</v>
      </c>
      <c r="R9" s="15">
        <f t="shared" si="4"/>
        <v>0.9</v>
      </c>
      <c r="S9" s="15">
        <f t="shared" si="5"/>
        <v>1.2000000000000002</v>
      </c>
      <c r="T9" s="15">
        <f t="shared" si="6"/>
        <v>1.4000000000000001</v>
      </c>
      <c r="U9" s="15">
        <f t="shared" si="7"/>
        <v>0</v>
      </c>
      <c r="V9" s="15">
        <f t="shared" si="8"/>
        <v>0</v>
      </c>
      <c r="W9" s="15">
        <f t="shared" si="9"/>
        <v>0</v>
      </c>
      <c r="X9" s="15">
        <f t="shared" si="10"/>
        <v>0</v>
      </c>
      <c r="Y9" s="24">
        <f t="shared" si="11"/>
        <v>11.4</v>
      </c>
      <c r="Z9" s="25" t="e">
        <f t="shared" si="12"/>
        <v>#REF!</v>
      </c>
    </row>
    <row r="10" spans="1:26" ht="17.25" customHeight="1">
      <c r="A10" s="30" t="s">
        <v>52</v>
      </c>
      <c r="B10" s="29" t="s">
        <v>53</v>
      </c>
      <c r="C10" s="34" t="s">
        <v>5</v>
      </c>
      <c r="D10" s="9"/>
      <c r="E10" s="9"/>
      <c r="F10" s="9"/>
      <c r="G10" s="9"/>
      <c r="H10" s="9"/>
      <c r="I10" s="9"/>
      <c r="J10" s="9"/>
      <c r="K10" s="9"/>
      <c r="L10" s="9"/>
      <c r="M10" s="45" t="s">
        <v>239</v>
      </c>
      <c r="N10" s="19">
        <f t="shared" si="0"/>
        <v>0</v>
      </c>
      <c r="O10" s="14" t="e">
        <f t="shared" si="1"/>
        <v>#REF!</v>
      </c>
      <c r="P10" s="15">
        <f t="shared" si="2"/>
        <v>0</v>
      </c>
      <c r="Q10" s="15">
        <f t="shared" si="3"/>
        <v>0</v>
      </c>
      <c r="R10" s="15">
        <f t="shared" si="4"/>
        <v>0</v>
      </c>
      <c r="S10" s="15">
        <f t="shared" si="5"/>
        <v>0</v>
      </c>
      <c r="T10" s="15">
        <f t="shared" si="6"/>
        <v>0</v>
      </c>
      <c r="U10" s="15">
        <f t="shared" si="7"/>
        <v>0</v>
      </c>
      <c r="V10" s="15">
        <f t="shared" si="8"/>
        <v>0</v>
      </c>
      <c r="W10" s="15">
        <f t="shared" si="9"/>
        <v>0</v>
      </c>
      <c r="X10" s="15">
        <f t="shared" si="10"/>
        <v>0</v>
      </c>
      <c r="Y10" s="24">
        <f t="shared" si="11"/>
        <v>0</v>
      </c>
      <c r="Z10" s="25" t="e">
        <f t="shared" si="12"/>
        <v>#REF!</v>
      </c>
    </row>
    <row r="11" spans="1:26" ht="17.25" customHeight="1">
      <c r="A11" s="28" t="s">
        <v>54</v>
      </c>
      <c r="B11" s="29" t="s">
        <v>55</v>
      </c>
      <c r="C11" s="34" t="s">
        <v>5</v>
      </c>
      <c r="D11" s="9" t="s">
        <v>30</v>
      </c>
      <c r="E11" s="9" t="s">
        <v>30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9" t="s">
        <v>5</v>
      </c>
      <c r="L11" s="9" t="s">
        <v>5</v>
      </c>
      <c r="M11" s="45" t="s">
        <v>235</v>
      </c>
      <c r="N11" s="19">
        <f t="shared" si="0"/>
        <v>14.2</v>
      </c>
      <c r="O11" s="14" t="e">
        <f t="shared" si="1"/>
        <v>#REF!</v>
      </c>
      <c r="P11" s="15">
        <f t="shared" si="2"/>
        <v>1</v>
      </c>
      <c r="Q11" s="15">
        <f t="shared" si="3"/>
        <v>1</v>
      </c>
      <c r="R11" s="15">
        <f t="shared" si="4"/>
        <v>1</v>
      </c>
      <c r="S11" s="15">
        <f t="shared" si="5"/>
        <v>2</v>
      </c>
      <c r="T11" s="15">
        <f t="shared" si="6"/>
        <v>2</v>
      </c>
      <c r="U11" s="15">
        <f t="shared" si="7"/>
        <v>3.6</v>
      </c>
      <c r="V11" s="15">
        <f t="shared" si="8"/>
        <v>3.6</v>
      </c>
      <c r="W11" s="15">
        <f t="shared" si="9"/>
        <v>0</v>
      </c>
      <c r="X11" s="15">
        <f t="shared" si="10"/>
        <v>0</v>
      </c>
      <c r="Y11" s="24">
        <f t="shared" si="11"/>
        <v>16.7</v>
      </c>
      <c r="Z11" s="25" t="e">
        <f t="shared" si="12"/>
        <v>#REF!</v>
      </c>
    </row>
    <row r="12" spans="1:26" ht="17.25" customHeight="1">
      <c r="A12" s="28" t="s">
        <v>56</v>
      </c>
      <c r="B12" s="29" t="s">
        <v>57</v>
      </c>
      <c r="C12" s="34" t="s">
        <v>5</v>
      </c>
      <c r="D12" s="9" t="s">
        <v>30</v>
      </c>
      <c r="E12" s="9" t="s">
        <v>5</v>
      </c>
      <c r="F12" s="9" t="s">
        <v>5</v>
      </c>
      <c r="G12" s="9" t="s">
        <v>5</v>
      </c>
      <c r="H12" s="9" t="s">
        <v>30</v>
      </c>
      <c r="I12" s="9" t="s">
        <v>5</v>
      </c>
      <c r="J12" s="9" t="s">
        <v>5</v>
      </c>
      <c r="K12" s="9" t="s">
        <v>5</v>
      </c>
      <c r="L12" s="9" t="s">
        <v>24</v>
      </c>
      <c r="M12" s="45" t="s">
        <v>246</v>
      </c>
      <c r="N12" s="19">
        <f t="shared" si="0"/>
        <v>10</v>
      </c>
      <c r="O12" s="14" t="e">
        <f t="shared" si="1"/>
        <v>#REF!</v>
      </c>
      <c r="P12" s="15">
        <f t="shared" si="2"/>
        <v>1</v>
      </c>
      <c r="Q12" s="15">
        <f t="shared" si="3"/>
        <v>0.9</v>
      </c>
      <c r="R12" s="15">
        <f t="shared" si="4"/>
        <v>0.9</v>
      </c>
      <c r="S12" s="15">
        <f t="shared" si="5"/>
        <v>1.8</v>
      </c>
      <c r="T12" s="15">
        <f t="shared" si="6"/>
        <v>1.8</v>
      </c>
      <c r="U12" s="15">
        <f t="shared" si="7"/>
        <v>3.6</v>
      </c>
      <c r="V12" s="15">
        <f t="shared" si="8"/>
        <v>0</v>
      </c>
      <c r="W12" s="15">
        <f t="shared" si="9"/>
        <v>0</v>
      </c>
      <c r="X12" s="15">
        <f t="shared" si="10"/>
        <v>0</v>
      </c>
      <c r="Y12" s="24">
        <f t="shared" si="11"/>
        <v>14.3</v>
      </c>
      <c r="Z12" s="25" t="e">
        <f t="shared" si="12"/>
        <v>#REF!</v>
      </c>
    </row>
    <row r="13" spans="1:26" ht="17.25" customHeight="1">
      <c r="A13" s="28" t="s">
        <v>58</v>
      </c>
      <c r="B13" s="29" t="s">
        <v>59</v>
      </c>
      <c r="C13" s="34" t="s">
        <v>5</v>
      </c>
      <c r="D13" s="9"/>
      <c r="E13" s="9"/>
      <c r="F13" s="9"/>
      <c r="G13" s="9"/>
      <c r="H13" s="9"/>
      <c r="I13" s="9"/>
      <c r="J13" s="9"/>
      <c r="K13" s="9"/>
      <c r="L13" s="9"/>
      <c r="M13" s="45" t="s">
        <v>239</v>
      </c>
      <c r="N13" s="19">
        <f t="shared" si="0"/>
        <v>0</v>
      </c>
      <c r="O13" s="14" t="e">
        <f t="shared" si="1"/>
        <v>#REF!</v>
      </c>
      <c r="P13" s="15">
        <f t="shared" si="2"/>
        <v>0</v>
      </c>
      <c r="Q13" s="15">
        <f t="shared" si="3"/>
        <v>0</v>
      </c>
      <c r="R13" s="15">
        <f t="shared" si="4"/>
        <v>0</v>
      </c>
      <c r="S13" s="15">
        <f t="shared" si="5"/>
        <v>0</v>
      </c>
      <c r="T13" s="15">
        <f t="shared" si="6"/>
        <v>0</v>
      </c>
      <c r="U13" s="15">
        <f t="shared" si="7"/>
        <v>0</v>
      </c>
      <c r="V13" s="15">
        <f t="shared" si="8"/>
        <v>0</v>
      </c>
      <c r="W13" s="15">
        <f t="shared" si="9"/>
        <v>0</v>
      </c>
      <c r="X13" s="15">
        <f t="shared" si="10"/>
        <v>0</v>
      </c>
      <c r="Y13" s="24">
        <f t="shared" si="11"/>
        <v>0</v>
      </c>
      <c r="Z13" s="25" t="e">
        <f t="shared" si="12"/>
        <v>#REF!</v>
      </c>
    </row>
    <row r="14" spans="1:26" ht="16.5" customHeight="1">
      <c r="A14" s="28" t="s">
        <v>60</v>
      </c>
      <c r="B14" s="29" t="s">
        <v>61</v>
      </c>
      <c r="C14" s="34" t="s">
        <v>5</v>
      </c>
      <c r="D14" s="9"/>
      <c r="E14" s="9"/>
      <c r="F14" s="9"/>
      <c r="G14" s="9"/>
      <c r="H14" s="9"/>
      <c r="I14" s="9"/>
      <c r="J14" s="9"/>
      <c r="K14" s="9"/>
      <c r="L14" s="9"/>
      <c r="M14" s="45" t="s">
        <v>239</v>
      </c>
      <c r="N14" s="19">
        <f t="shared" si="0"/>
        <v>0</v>
      </c>
      <c r="O14" s="14" t="e">
        <f t="shared" si="1"/>
        <v>#REF!</v>
      </c>
      <c r="P14" s="15">
        <f t="shared" si="2"/>
        <v>0</v>
      </c>
      <c r="Q14" s="15">
        <f t="shared" si="3"/>
        <v>0</v>
      </c>
      <c r="R14" s="15">
        <f t="shared" si="4"/>
        <v>0</v>
      </c>
      <c r="S14" s="15">
        <f t="shared" si="5"/>
        <v>0</v>
      </c>
      <c r="T14" s="15">
        <f t="shared" si="6"/>
        <v>0</v>
      </c>
      <c r="U14" s="15">
        <f t="shared" si="7"/>
        <v>0</v>
      </c>
      <c r="V14" s="15">
        <f t="shared" si="8"/>
        <v>0</v>
      </c>
      <c r="W14" s="15">
        <f t="shared" si="9"/>
        <v>0</v>
      </c>
      <c r="X14" s="15">
        <f t="shared" si="10"/>
        <v>0</v>
      </c>
      <c r="Y14" s="24">
        <f t="shared" si="11"/>
        <v>0</v>
      </c>
      <c r="Z14" s="25" t="e">
        <f t="shared" si="12"/>
        <v>#REF!</v>
      </c>
    </row>
    <row r="15" spans="1:26" ht="17.25" customHeight="1">
      <c r="A15" s="30" t="s">
        <v>62</v>
      </c>
      <c r="B15" s="29" t="s">
        <v>63</v>
      </c>
      <c r="C15" s="34" t="s">
        <v>5</v>
      </c>
      <c r="D15" s="9" t="s">
        <v>5</v>
      </c>
      <c r="E15" s="9" t="s">
        <v>30</v>
      </c>
      <c r="F15" s="9" t="s">
        <v>5</v>
      </c>
      <c r="G15" s="9" t="s">
        <v>5</v>
      </c>
      <c r="H15" s="9" t="s">
        <v>5</v>
      </c>
      <c r="I15" s="9" t="s">
        <v>24</v>
      </c>
      <c r="J15" s="9" t="s">
        <v>25</v>
      </c>
      <c r="K15" s="9" t="s">
        <v>24</v>
      </c>
      <c r="L15" s="9" t="s">
        <v>24</v>
      </c>
      <c r="M15" s="45"/>
      <c r="N15" s="19">
        <f t="shared" si="0"/>
        <v>4.2</v>
      </c>
      <c r="O15" s="14" t="e">
        <f t="shared" si="1"/>
        <v>#REF!</v>
      </c>
      <c r="P15" s="15">
        <f t="shared" si="2"/>
        <v>0.9</v>
      </c>
      <c r="Q15" s="15">
        <f t="shared" si="3"/>
        <v>1</v>
      </c>
      <c r="R15" s="15">
        <f t="shared" si="4"/>
        <v>0.9</v>
      </c>
      <c r="S15" s="15">
        <f t="shared" si="5"/>
        <v>0</v>
      </c>
      <c r="T15" s="15">
        <f t="shared" si="6"/>
        <v>1.4000000000000001</v>
      </c>
      <c r="U15" s="15">
        <f t="shared" si="7"/>
        <v>0</v>
      </c>
      <c r="V15" s="15">
        <f t="shared" si="8"/>
        <v>0</v>
      </c>
      <c r="W15" s="15">
        <f t="shared" si="9"/>
        <v>0</v>
      </c>
      <c r="X15" s="15">
        <f t="shared" si="10"/>
        <v>0</v>
      </c>
      <c r="Y15" s="24">
        <f t="shared" si="11"/>
        <v>10.9</v>
      </c>
      <c r="Z15" s="25" t="e">
        <f t="shared" si="12"/>
        <v>#REF!</v>
      </c>
    </row>
    <row r="16" spans="1:26" ht="17.25" customHeight="1">
      <c r="A16" s="30" t="s">
        <v>64</v>
      </c>
      <c r="B16" s="29" t="s">
        <v>65</v>
      </c>
      <c r="C16" s="34" t="s">
        <v>5</v>
      </c>
      <c r="D16" s="9" t="s">
        <v>30</v>
      </c>
      <c r="E16" s="9" t="s">
        <v>30</v>
      </c>
      <c r="F16" s="9" t="s">
        <v>5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5</v>
      </c>
      <c r="L16" s="9" t="s">
        <v>5</v>
      </c>
      <c r="M16" s="45"/>
      <c r="N16" s="19">
        <f t="shared" si="0"/>
        <v>14.1</v>
      </c>
      <c r="O16" s="14" t="e">
        <f t="shared" si="1"/>
        <v>#REF!</v>
      </c>
      <c r="P16" s="15">
        <f t="shared" si="2"/>
        <v>1</v>
      </c>
      <c r="Q16" s="15">
        <f t="shared" si="3"/>
        <v>1</v>
      </c>
      <c r="R16" s="15">
        <f t="shared" si="4"/>
        <v>0.9</v>
      </c>
      <c r="S16" s="15">
        <f t="shared" si="5"/>
        <v>2</v>
      </c>
      <c r="T16" s="15">
        <f t="shared" si="6"/>
        <v>2</v>
      </c>
      <c r="U16" s="15">
        <f t="shared" si="7"/>
        <v>3.6</v>
      </c>
      <c r="V16" s="15">
        <f t="shared" si="8"/>
        <v>3.6</v>
      </c>
      <c r="W16" s="15">
        <f t="shared" si="9"/>
        <v>0</v>
      </c>
      <c r="X16" s="15">
        <f t="shared" si="10"/>
        <v>0</v>
      </c>
      <c r="Y16" s="24">
        <f t="shared" si="11"/>
        <v>16.600000000000001</v>
      </c>
      <c r="Z16" s="25" t="e">
        <f t="shared" si="12"/>
        <v>#REF!</v>
      </c>
    </row>
    <row r="17" spans="1:26" ht="17.25" customHeight="1">
      <c r="A17" s="28" t="s">
        <v>66</v>
      </c>
      <c r="B17" s="29" t="s">
        <v>67</v>
      </c>
      <c r="C17" s="34" t="s">
        <v>5</v>
      </c>
      <c r="D17" s="9" t="s">
        <v>30</v>
      </c>
      <c r="E17" s="9" t="s">
        <v>5</v>
      </c>
      <c r="F17" s="9" t="s">
        <v>5</v>
      </c>
      <c r="G17" s="9" t="s">
        <v>30</v>
      </c>
      <c r="H17" s="9" t="s">
        <v>30</v>
      </c>
      <c r="I17" s="9" t="s">
        <v>30</v>
      </c>
      <c r="J17" s="9" t="s">
        <v>5</v>
      </c>
      <c r="K17" s="9" t="s">
        <v>30</v>
      </c>
      <c r="L17" s="9" t="s">
        <v>5</v>
      </c>
      <c r="M17" s="45" t="s">
        <v>242</v>
      </c>
      <c r="N17" s="19">
        <f t="shared" si="0"/>
        <v>14.2</v>
      </c>
      <c r="O17" s="14" t="e">
        <f t="shared" si="1"/>
        <v>#REF!</v>
      </c>
      <c r="P17" s="15">
        <f t="shared" si="2"/>
        <v>1</v>
      </c>
      <c r="Q17" s="15">
        <f t="shared" si="3"/>
        <v>0.9</v>
      </c>
      <c r="R17" s="15">
        <f t="shared" si="4"/>
        <v>0.9</v>
      </c>
      <c r="S17" s="15">
        <f t="shared" si="5"/>
        <v>2</v>
      </c>
      <c r="T17" s="15">
        <f t="shared" si="6"/>
        <v>1.8</v>
      </c>
      <c r="U17" s="15">
        <f t="shared" si="7"/>
        <v>4</v>
      </c>
      <c r="V17" s="15">
        <f t="shared" si="8"/>
        <v>3.6</v>
      </c>
      <c r="W17" s="15">
        <f t="shared" si="9"/>
        <v>0</v>
      </c>
      <c r="X17" s="15">
        <f t="shared" si="10"/>
        <v>0</v>
      </c>
      <c r="Y17" s="24">
        <f t="shared" si="11"/>
        <v>16.7</v>
      </c>
      <c r="Z17" s="25" t="e">
        <f t="shared" si="12"/>
        <v>#REF!</v>
      </c>
    </row>
    <row r="18" spans="1:26" ht="17.25" customHeight="1">
      <c r="A18" s="30" t="s">
        <v>16</v>
      </c>
      <c r="B18" s="29" t="s">
        <v>68</v>
      </c>
      <c r="C18" s="34" t="s">
        <v>5</v>
      </c>
      <c r="D18" s="9" t="s">
        <v>5</v>
      </c>
      <c r="E18" s="9" t="s">
        <v>25</v>
      </c>
      <c r="F18" s="9" t="s">
        <v>5</v>
      </c>
      <c r="G18" s="9" t="s">
        <v>30</v>
      </c>
      <c r="H18" s="9" t="s">
        <v>30</v>
      </c>
      <c r="I18" s="9" t="s">
        <v>27</v>
      </c>
      <c r="J18" s="9" t="s">
        <v>29</v>
      </c>
      <c r="K18" s="9" t="s">
        <v>24</v>
      </c>
      <c r="L18" s="9" t="s">
        <v>24</v>
      </c>
      <c r="M18" s="45"/>
      <c r="N18" s="19">
        <f t="shared" si="0"/>
        <v>4.5</v>
      </c>
      <c r="O18" s="14" t="e">
        <f t="shared" si="1"/>
        <v>#REF!</v>
      </c>
      <c r="P18" s="15">
        <f t="shared" si="2"/>
        <v>0.9</v>
      </c>
      <c r="Q18" s="15">
        <f t="shared" si="3"/>
        <v>0.70000000000000007</v>
      </c>
      <c r="R18" s="15">
        <f t="shared" si="4"/>
        <v>0.9</v>
      </c>
      <c r="S18" s="15">
        <f t="shared" si="5"/>
        <v>0.4</v>
      </c>
      <c r="T18" s="15">
        <f t="shared" si="6"/>
        <v>1.6</v>
      </c>
      <c r="U18" s="15">
        <f t="shared" si="7"/>
        <v>0</v>
      </c>
      <c r="V18" s="15">
        <f t="shared" si="8"/>
        <v>0</v>
      </c>
      <c r="W18" s="15">
        <f t="shared" si="9"/>
        <v>0</v>
      </c>
      <c r="X18" s="15">
        <f t="shared" si="10"/>
        <v>0</v>
      </c>
      <c r="Y18" s="24">
        <f t="shared" si="11"/>
        <v>11.1</v>
      </c>
      <c r="Z18" s="25" t="e">
        <f t="shared" si="12"/>
        <v>#REF!</v>
      </c>
    </row>
    <row r="19" spans="1:26" ht="17.25" customHeight="1">
      <c r="A19" s="28" t="s">
        <v>13</v>
      </c>
      <c r="B19" s="29" t="s">
        <v>69</v>
      </c>
      <c r="C19" s="34" t="s">
        <v>5</v>
      </c>
      <c r="D19" s="9" t="s">
        <v>5</v>
      </c>
      <c r="E19" s="9" t="s">
        <v>25</v>
      </c>
      <c r="F19" s="9" t="s">
        <v>5</v>
      </c>
      <c r="G19" s="9" t="s">
        <v>30</v>
      </c>
      <c r="H19" s="9" t="s">
        <v>30</v>
      </c>
      <c r="I19" s="9" t="s">
        <v>27</v>
      </c>
      <c r="J19" s="9" t="s">
        <v>29</v>
      </c>
      <c r="K19" s="9" t="s">
        <v>24</v>
      </c>
      <c r="L19" s="9" t="s">
        <v>24</v>
      </c>
      <c r="M19" s="45"/>
      <c r="N19" s="19">
        <f t="shared" si="0"/>
        <v>4.5</v>
      </c>
      <c r="O19" s="14" t="e">
        <f t="shared" si="1"/>
        <v>#REF!</v>
      </c>
      <c r="P19" s="15">
        <f t="shared" si="2"/>
        <v>0.9</v>
      </c>
      <c r="Q19" s="15">
        <f t="shared" si="3"/>
        <v>0.70000000000000007</v>
      </c>
      <c r="R19" s="15">
        <f t="shared" si="4"/>
        <v>0.9</v>
      </c>
      <c r="S19" s="15">
        <f t="shared" si="5"/>
        <v>0.4</v>
      </c>
      <c r="T19" s="15">
        <f t="shared" si="6"/>
        <v>1.6</v>
      </c>
      <c r="U19" s="15">
        <f t="shared" si="7"/>
        <v>0</v>
      </c>
      <c r="V19" s="15">
        <f t="shared" si="8"/>
        <v>0</v>
      </c>
      <c r="W19" s="15">
        <f t="shared" si="9"/>
        <v>0</v>
      </c>
      <c r="X19" s="15">
        <f t="shared" si="10"/>
        <v>0</v>
      </c>
      <c r="Y19" s="24">
        <f t="shared" si="11"/>
        <v>11.1</v>
      </c>
      <c r="Z19" s="25" t="e">
        <f t="shared" si="12"/>
        <v>#REF!</v>
      </c>
    </row>
    <row r="20" spans="1:26" ht="17.25" customHeight="1">
      <c r="A20" s="28" t="s">
        <v>70</v>
      </c>
      <c r="B20" s="29" t="s">
        <v>71</v>
      </c>
      <c r="C20" s="34" t="s">
        <v>5</v>
      </c>
      <c r="D20" s="9" t="s">
        <v>30</v>
      </c>
      <c r="E20" s="9" t="s">
        <v>30</v>
      </c>
      <c r="F20" s="9" t="s">
        <v>5</v>
      </c>
      <c r="G20" s="9" t="s">
        <v>30</v>
      </c>
      <c r="H20" s="9" t="s">
        <v>30</v>
      </c>
      <c r="I20" s="9" t="s">
        <v>30</v>
      </c>
      <c r="J20" s="9" t="s">
        <v>30</v>
      </c>
      <c r="K20" s="9" t="s">
        <v>5</v>
      </c>
      <c r="L20" s="9" t="s">
        <v>5</v>
      </c>
      <c r="M20" s="45" t="s">
        <v>237</v>
      </c>
      <c r="N20" s="19">
        <f t="shared" si="0"/>
        <v>14.1</v>
      </c>
      <c r="O20" s="14" t="e">
        <f t="shared" si="1"/>
        <v>#REF!</v>
      </c>
      <c r="P20" s="15">
        <f t="shared" si="2"/>
        <v>1</v>
      </c>
      <c r="Q20" s="15">
        <f t="shared" si="3"/>
        <v>1</v>
      </c>
      <c r="R20" s="15">
        <f t="shared" si="4"/>
        <v>0.9</v>
      </c>
      <c r="S20" s="15">
        <f t="shared" si="5"/>
        <v>2</v>
      </c>
      <c r="T20" s="15">
        <f t="shared" si="6"/>
        <v>2</v>
      </c>
      <c r="U20" s="15">
        <f t="shared" si="7"/>
        <v>3.6</v>
      </c>
      <c r="V20" s="15">
        <f t="shared" si="8"/>
        <v>3.6</v>
      </c>
      <c r="W20" s="15">
        <f t="shared" si="9"/>
        <v>0</v>
      </c>
      <c r="X20" s="15">
        <f t="shared" si="10"/>
        <v>0</v>
      </c>
      <c r="Y20" s="24">
        <f t="shared" si="11"/>
        <v>16.600000000000001</v>
      </c>
      <c r="Z20" s="25" t="e">
        <f t="shared" si="12"/>
        <v>#REF!</v>
      </c>
    </row>
    <row r="21" spans="1:26" ht="17.25" customHeight="1">
      <c r="A21" s="28" t="s">
        <v>72</v>
      </c>
      <c r="B21" s="29" t="s">
        <v>73</v>
      </c>
      <c r="C21" s="34" t="s">
        <v>5</v>
      </c>
      <c r="D21" s="9"/>
      <c r="E21" s="9"/>
      <c r="F21" s="9"/>
      <c r="G21" s="9"/>
      <c r="H21" s="9"/>
      <c r="I21" s="9"/>
      <c r="J21" s="9"/>
      <c r="K21" s="9"/>
      <c r="L21" s="9"/>
      <c r="M21" s="45" t="s">
        <v>239</v>
      </c>
      <c r="N21" s="19">
        <f t="shared" si="0"/>
        <v>0</v>
      </c>
      <c r="O21" s="14" t="e">
        <f t="shared" si="1"/>
        <v>#REF!</v>
      </c>
      <c r="P21" s="15">
        <f t="shared" si="2"/>
        <v>0</v>
      </c>
      <c r="Q21" s="15">
        <f t="shared" si="3"/>
        <v>0</v>
      </c>
      <c r="R21" s="15">
        <f t="shared" si="4"/>
        <v>0</v>
      </c>
      <c r="S21" s="15">
        <f t="shared" si="5"/>
        <v>0</v>
      </c>
      <c r="T21" s="15">
        <f t="shared" si="6"/>
        <v>0</v>
      </c>
      <c r="U21" s="15">
        <f t="shared" si="7"/>
        <v>0</v>
      </c>
      <c r="V21" s="15">
        <f t="shared" si="8"/>
        <v>0</v>
      </c>
      <c r="W21" s="15">
        <f t="shared" si="9"/>
        <v>0</v>
      </c>
      <c r="X21" s="15">
        <f t="shared" si="10"/>
        <v>0</v>
      </c>
      <c r="Y21" s="24">
        <f t="shared" si="11"/>
        <v>0</v>
      </c>
      <c r="Z21" s="25" t="e">
        <f t="shared" si="12"/>
        <v>#REF!</v>
      </c>
    </row>
    <row r="22" spans="1:26" ht="17.25" customHeight="1">
      <c r="A22" s="32" t="s">
        <v>22</v>
      </c>
      <c r="B22" s="29" t="s">
        <v>74</v>
      </c>
      <c r="C22" s="34" t="s">
        <v>5</v>
      </c>
      <c r="D22" s="9" t="s">
        <v>5</v>
      </c>
      <c r="E22" s="9" t="s">
        <v>25</v>
      </c>
      <c r="F22" s="9" t="s">
        <v>5</v>
      </c>
      <c r="G22" s="9" t="s">
        <v>5</v>
      </c>
      <c r="H22" s="9" t="s">
        <v>29</v>
      </c>
      <c r="I22" s="9" t="s">
        <v>4</v>
      </c>
      <c r="J22" s="9" t="s">
        <v>25</v>
      </c>
      <c r="K22" s="9" t="s">
        <v>24</v>
      </c>
      <c r="L22" s="9" t="s">
        <v>24</v>
      </c>
      <c r="M22" s="45" t="s">
        <v>245</v>
      </c>
      <c r="N22" s="19">
        <f t="shared" si="0"/>
        <v>5.1000000000000005</v>
      </c>
      <c r="O22" s="14" t="e">
        <f t="shared" si="1"/>
        <v>#REF!</v>
      </c>
      <c r="P22" s="15">
        <f t="shared" si="2"/>
        <v>0.9</v>
      </c>
      <c r="Q22" s="15">
        <f t="shared" si="3"/>
        <v>0.70000000000000007</v>
      </c>
      <c r="R22" s="15">
        <f t="shared" si="4"/>
        <v>0.9</v>
      </c>
      <c r="S22" s="15">
        <f t="shared" si="5"/>
        <v>1.2000000000000002</v>
      </c>
      <c r="T22" s="15">
        <f t="shared" si="6"/>
        <v>1.4000000000000001</v>
      </c>
      <c r="U22" s="15">
        <f t="shared" si="7"/>
        <v>0</v>
      </c>
      <c r="V22" s="15">
        <f t="shared" si="8"/>
        <v>0</v>
      </c>
      <c r="W22" s="15">
        <f t="shared" si="9"/>
        <v>0</v>
      </c>
      <c r="X22" s="15">
        <f t="shared" si="10"/>
        <v>0</v>
      </c>
      <c r="Y22" s="24">
        <f t="shared" si="11"/>
        <v>11.4</v>
      </c>
      <c r="Z22" s="25" t="e">
        <f t="shared" si="12"/>
        <v>#REF!</v>
      </c>
    </row>
    <row r="23" spans="1:26" ht="17.25" customHeight="1">
      <c r="A23" s="28" t="s">
        <v>75</v>
      </c>
      <c r="B23" s="29" t="s">
        <v>76</v>
      </c>
      <c r="C23" s="34" t="s">
        <v>5</v>
      </c>
      <c r="D23" s="9" t="s">
        <v>30</v>
      </c>
      <c r="E23" s="9" t="s">
        <v>30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9" t="s">
        <v>5</v>
      </c>
      <c r="L23" s="9" t="s">
        <v>5</v>
      </c>
      <c r="M23" s="45" t="s">
        <v>235</v>
      </c>
      <c r="N23" s="19">
        <f t="shared" si="0"/>
        <v>14.2</v>
      </c>
      <c r="O23" s="14" t="e">
        <f t="shared" si="1"/>
        <v>#REF!</v>
      </c>
      <c r="P23" s="15">
        <f t="shared" si="2"/>
        <v>1</v>
      </c>
      <c r="Q23" s="15">
        <f t="shared" si="3"/>
        <v>1</v>
      </c>
      <c r="R23" s="15">
        <f t="shared" si="4"/>
        <v>1</v>
      </c>
      <c r="S23" s="15">
        <f t="shared" si="5"/>
        <v>2</v>
      </c>
      <c r="T23" s="15">
        <f t="shared" si="6"/>
        <v>2</v>
      </c>
      <c r="U23" s="15">
        <f t="shared" si="7"/>
        <v>3.6</v>
      </c>
      <c r="V23" s="15">
        <f t="shared" si="8"/>
        <v>3.6</v>
      </c>
      <c r="W23" s="15">
        <f t="shared" si="9"/>
        <v>0</v>
      </c>
      <c r="X23" s="15">
        <f t="shared" si="10"/>
        <v>0</v>
      </c>
      <c r="Y23" s="24">
        <f t="shared" si="11"/>
        <v>16.7</v>
      </c>
      <c r="Z23" s="25" t="e">
        <f t="shared" si="12"/>
        <v>#REF!</v>
      </c>
    </row>
    <row r="24" spans="1:26" ht="17.25" customHeight="1">
      <c r="A24" s="28" t="s">
        <v>60</v>
      </c>
      <c r="B24" s="29" t="s">
        <v>77</v>
      </c>
      <c r="C24" s="34" t="s">
        <v>5</v>
      </c>
      <c r="D24" s="9" t="s">
        <v>30</v>
      </c>
      <c r="E24" s="9" t="s">
        <v>25</v>
      </c>
      <c r="F24" s="9" t="s">
        <v>24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 s="9" t="s">
        <v>24</v>
      </c>
      <c r="M24" s="45" t="s">
        <v>238</v>
      </c>
      <c r="N24" s="19">
        <f t="shared" si="0"/>
        <v>1.7000000000000002</v>
      </c>
      <c r="O24" s="14" t="e">
        <f t="shared" si="1"/>
        <v>#REF!</v>
      </c>
      <c r="P24" s="15">
        <f t="shared" si="2"/>
        <v>1</v>
      </c>
      <c r="Q24" s="15">
        <f t="shared" si="3"/>
        <v>0.70000000000000007</v>
      </c>
      <c r="R24" s="15">
        <f t="shared" si="4"/>
        <v>0</v>
      </c>
      <c r="S24" s="15">
        <f t="shared" si="5"/>
        <v>0</v>
      </c>
      <c r="T24" s="15">
        <f t="shared" si="6"/>
        <v>0</v>
      </c>
      <c r="U24" s="15">
        <f t="shared" si="7"/>
        <v>0</v>
      </c>
      <c r="V24" s="15">
        <f t="shared" si="8"/>
        <v>0</v>
      </c>
      <c r="W24" s="15">
        <f t="shared" si="9"/>
        <v>0</v>
      </c>
      <c r="X24" s="15">
        <f t="shared" si="10"/>
        <v>0</v>
      </c>
      <c r="Y24" s="24">
        <f t="shared" si="11"/>
        <v>9.5</v>
      </c>
      <c r="Z24" s="25" t="e">
        <f t="shared" si="12"/>
        <v>#REF!</v>
      </c>
    </row>
    <row r="25" spans="1:26" ht="17.25" customHeight="1">
      <c r="A25" s="30" t="s">
        <v>19</v>
      </c>
      <c r="B25" s="29" t="s">
        <v>78</v>
      </c>
      <c r="C25" s="34" t="s">
        <v>5</v>
      </c>
      <c r="D25" s="9" t="s">
        <v>30</v>
      </c>
      <c r="E25" s="9" t="s">
        <v>30</v>
      </c>
      <c r="F25" s="9" t="s">
        <v>5</v>
      </c>
      <c r="G25" s="9" t="s">
        <v>30</v>
      </c>
      <c r="H25" s="9" t="s">
        <v>25</v>
      </c>
      <c r="I25" s="9" t="s">
        <v>24</v>
      </c>
      <c r="J25" s="9" t="s">
        <v>24</v>
      </c>
      <c r="K25" s="9" t="s">
        <v>24</v>
      </c>
      <c r="L25" s="9" t="s">
        <v>24</v>
      </c>
      <c r="M25" s="45"/>
      <c r="N25" s="19">
        <f t="shared" si="0"/>
        <v>2.9</v>
      </c>
      <c r="O25" s="14" t="e">
        <f t="shared" si="1"/>
        <v>#REF!</v>
      </c>
      <c r="P25" s="15">
        <f t="shared" si="2"/>
        <v>1</v>
      </c>
      <c r="Q25" s="15">
        <f t="shared" si="3"/>
        <v>1</v>
      </c>
      <c r="R25" s="15">
        <f t="shared" si="4"/>
        <v>0.9</v>
      </c>
      <c r="S25" s="15">
        <f t="shared" si="5"/>
        <v>0</v>
      </c>
      <c r="T25" s="15">
        <f t="shared" si="6"/>
        <v>0</v>
      </c>
      <c r="U25" s="15">
        <f t="shared" si="7"/>
        <v>0</v>
      </c>
      <c r="V25" s="15">
        <f t="shared" si="8"/>
        <v>0</v>
      </c>
      <c r="W25" s="15">
        <f t="shared" si="9"/>
        <v>0</v>
      </c>
      <c r="X25" s="15">
        <f t="shared" si="10"/>
        <v>0</v>
      </c>
      <c r="Y25" s="24">
        <f t="shared" si="11"/>
        <v>10.199999999999999</v>
      </c>
      <c r="Z25" s="25" t="e">
        <f t="shared" si="12"/>
        <v>#REF!</v>
      </c>
    </row>
    <row r="26" spans="1:26" ht="17.25" customHeight="1">
      <c r="A26" s="28" t="s">
        <v>79</v>
      </c>
      <c r="B26" s="29" t="s">
        <v>80</v>
      </c>
      <c r="C26" s="34" t="s">
        <v>5</v>
      </c>
      <c r="D26" s="9" t="s">
        <v>30</v>
      </c>
      <c r="E26" s="9" t="s">
        <v>30</v>
      </c>
      <c r="F26" s="9" t="s">
        <v>30</v>
      </c>
      <c r="G26" s="9" t="s">
        <v>30</v>
      </c>
      <c r="H26" s="9" t="s">
        <v>29</v>
      </c>
      <c r="I26" s="9" t="s">
        <v>4</v>
      </c>
      <c r="J26" s="9" t="s">
        <v>4</v>
      </c>
      <c r="K26" s="9" t="s">
        <v>4</v>
      </c>
      <c r="L26" s="9" t="s">
        <v>24</v>
      </c>
      <c r="M26" s="45" t="s">
        <v>231</v>
      </c>
      <c r="N26" s="19">
        <f t="shared" si="0"/>
        <v>7.8000000000000007</v>
      </c>
      <c r="O26" s="14" t="e">
        <f t="shared" si="1"/>
        <v>#REF!</v>
      </c>
      <c r="P26" s="15">
        <f t="shared" si="2"/>
        <v>1</v>
      </c>
      <c r="Q26" s="15">
        <f t="shared" si="3"/>
        <v>1</v>
      </c>
      <c r="R26" s="15">
        <f t="shared" si="4"/>
        <v>1</v>
      </c>
      <c r="S26" s="15">
        <f t="shared" si="5"/>
        <v>1.2000000000000002</v>
      </c>
      <c r="T26" s="15">
        <f t="shared" si="6"/>
        <v>1.2000000000000002</v>
      </c>
      <c r="U26" s="15">
        <f t="shared" si="7"/>
        <v>2.4000000000000004</v>
      </c>
      <c r="V26" s="15">
        <f t="shared" si="8"/>
        <v>0</v>
      </c>
      <c r="W26" s="15">
        <f t="shared" si="9"/>
        <v>0</v>
      </c>
      <c r="X26" s="15">
        <f t="shared" si="10"/>
        <v>0</v>
      </c>
      <c r="Y26" s="24">
        <f t="shared" si="11"/>
        <v>13</v>
      </c>
      <c r="Z26" s="25" t="e">
        <f t="shared" si="12"/>
        <v>#REF!</v>
      </c>
    </row>
    <row r="27" spans="1:26" ht="17.25" customHeight="1">
      <c r="A27" s="28" t="s">
        <v>81</v>
      </c>
      <c r="B27" s="29" t="s">
        <v>82</v>
      </c>
      <c r="C27" s="34" t="s">
        <v>5</v>
      </c>
      <c r="D27" s="9" t="s">
        <v>30</v>
      </c>
      <c r="E27" s="9" t="s">
        <v>5</v>
      </c>
      <c r="F27" s="9" t="s">
        <v>5</v>
      </c>
      <c r="G27" s="9" t="s">
        <v>5</v>
      </c>
      <c r="H27" s="9" t="s">
        <v>30</v>
      </c>
      <c r="I27" s="9" t="s">
        <v>5</v>
      </c>
      <c r="J27" s="9" t="s">
        <v>5</v>
      </c>
      <c r="K27" s="9" t="s">
        <v>5</v>
      </c>
      <c r="L27" s="9" t="s">
        <v>24</v>
      </c>
      <c r="M27" s="45" t="s">
        <v>246</v>
      </c>
      <c r="N27" s="19">
        <f t="shared" si="0"/>
        <v>10</v>
      </c>
      <c r="O27" s="14" t="e">
        <f t="shared" si="1"/>
        <v>#REF!</v>
      </c>
      <c r="P27" s="15">
        <f t="shared" si="2"/>
        <v>1</v>
      </c>
      <c r="Q27" s="15">
        <f t="shared" si="3"/>
        <v>0.9</v>
      </c>
      <c r="R27" s="15">
        <f t="shared" si="4"/>
        <v>0.9</v>
      </c>
      <c r="S27" s="15">
        <f t="shared" si="5"/>
        <v>1.8</v>
      </c>
      <c r="T27" s="15">
        <f t="shared" si="6"/>
        <v>1.8</v>
      </c>
      <c r="U27" s="15">
        <f t="shared" si="7"/>
        <v>3.6</v>
      </c>
      <c r="V27" s="15">
        <f t="shared" si="8"/>
        <v>0</v>
      </c>
      <c r="W27" s="15">
        <f t="shared" si="9"/>
        <v>0</v>
      </c>
      <c r="X27" s="15">
        <f t="shared" si="10"/>
        <v>0</v>
      </c>
      <c r="Y27" s="24">
        <f t="shared" si="11"/>
        <v>14.3</v>
      </c>
      <c r="Z27" s="25" t="e">
        <f t="shared" si="12"/>
        <v>#REF!</v>
      </c>
    </row>
    <row r="28" spans="1:26" ht="17.25" customHeight="1">
      <c r="A28" s="33" t="s">
        <v>83</v>
      </c>
      <c r="B28" s="29" t="s">
        <v>84</v>
      </c>
      <c r="C28" s="34" t="s">
        <v>5</v>
      </c>
      <c r="D28" s="9"/>
      <c r="E28" s="9"/>
      <c r="F28" s="9"/>
      <c r="G28" s="9"/>
      <c r="H28" s="9"/>
      <c r="I28" s="9"/>
      <c r="J28" s="9"/>
      <c r="K28" s="9"/>
      <c r="L28" s="9"/>
      <c r="M28" s="45" t="s">
        <v>239</v>
      </c>
      <c r="N28" s="19">
        <f t="shared" si="0"/>
        <v>0</v>
      </c>
      <c r="O28" s="14" t="e">
        <f t="shared" si="1"/>
        <v>#REF!</v>
      </c>
      <c r="P28" s="15">
        <f t="shared" si="2"/>
        <v>0</v>
      </c>
      <c r="Q28" s="15">
        <f t="shared" si="3"/>
        <v>0</v>
      </c>
      <c r="R28" s="15">
        <f t="shared" si="4"/>
        <v>0</v>
      </c>
      <c r="S28" s="15">
        <f t="shared" si="5"/>
        <v>0</v>
      </c>
      <c r="T28" s="15">
        <f t="shared" si="6"/>
        <v>0</v>
      </c>
      <c r="U28" s="15">
        <f t="shared" si="7"/>
        <v>0</v>
      </c>
      <c r="V28" s="15">
        <f t="shared" si="8"/>
        <v>0</v>
      </c>
      <c r="W28" s="15">
        <f t="shared" si="9"/>
        <v>0</v>
      </c>
      <c r="X28" s="15">
        <f t="shared" si="10"/>
        <v>0</v>
      </c>
      <c r="Y28" s="24">
        <f t="shared" si="11"/>
        <v>0</v>
      </c>
      <c r="Z28" s="25" t="e">
        <f t="shared" si="12"/>
        <v>#REF!</v>
      </c>
    </row>
    <row r="29" spans="1:26" ht="17.25" customHeight="1">
      <c r="A29" s="28" t="s">
        <v>17</v>
      </c>
      <c r="B29" s="29" t="s">
        <v>85</v>
      </c>
      <c r="C29" s="34" t="s">
        <v>5</v>
      </c>
      <c r="D29" s="9" t="s">
        <v>30</v>
      </c>
      <c r="E29" s="9" t="s">
        <v>29</v>
      </c>
      <c r="F29" s="9" t="s">
        <v>5</v>
      </c>
      <c r="G29" s="9" t="s">
        <v>5</v>
      </c>
      <c r="H29" s="9" t="s">
        <v>29</v>
      </c>
      <c r="I29" s="9" t="s">
        <v>25</v>
      </c>
      <c r="J29" s="9" t="s">
        <v>29</v>
      </c>
      <c r="K29" s="9" t="s">
        <v>4</v>
      </c>
      <c r="L29" s="9" t="s">
        <v>3</v>
      </c>
      <c r="M29" s="45" t="s">
        <v>241</v>
      </c>
      <c r="N29" s="19">
        <f t="shared" si="0"/>
        <v>9.3000000000000007</v>
      </c>
      <c r="O29" s="14" t="e">
        <f t="shared" si="1"/>
        <v>#REF!</v>
      </c>
      <c r="P29" s="15">
        <f t="shared" si="2"/>
        <v>1</v>
      </c>
      <c r="Q29" s="15">
        <f t="shared" si="3"/>
        <v>0.8</v>
      </c>
      <c r="R29" s="15">
        <f t="shared" si="4"/>
        <v>0.9</v>
      </c>
      <c r="S29" s="15">
        <f t="shared" si="5"/>
        <v>1.4000000000000001</v>
      </c>
      <c r="T29" s="15">
        <f t="shared" si="6"/>
        <v>1.6</v>
      </c>
      <c r="U29" s="15">
        <f t="shared" si="7"/>
        <v>2.4000000000000004</v>
      </c>
      <c r="V29" s="15">
        <f t="shared" si="8"/>
        <v>1.2000000000000002</v>
      </c>
      <c r="W29" s="15">
        <f t="shared" si="9"/>
        <v>0</v>
      </c>
      <c r="X29" s="15">
        <f t="shared" si="10"/>
        <v>0</v>
      </c>
      <c r="Y29" s="24">
        <f t="shared" si="11"/>
        <v>13.8</v>
      </c>
      <c r="Z29" s="25" t="e">
        <f t="shared" si="12"/>
        <v>#REF!</v>
      </c>
    </row>
    <row r="30" spans="1:26" ht="17.25" customHeight="1">
      <c r="A30" s="30" t="s">
        <v>86</v>
      </c>
      <c r="B30" s="29" t="s">
        <v>87</v>
      </c>
      <c r="C30" s="34" t="s">
        <v>5</v>
      </c>
      <c r="D30" s="9" t="s">
        <v>30</v>
      </c>
      <c r="E30" s="9" t="s">
        <v>30</v>
      </c>
      <c r="F30" s="9" t="s">
        <v>30</v>
      </c>
      <c r="G30" s="9" t="s">
        <v>30</v>
      </c>
      <c r="H30" s="9" t="s">
        <v>29</v>
      </c>
      <c r="I30" s="9" t="s">
        <v>4</v>
      </c>
      <c r="J30" s="9" t="s">
        <v>4</v>
      </c>
      <c r="K30" s="9" t="s">
        <v>4</v>
      </c>
      <c r="L30" s="9" t="s">
        <v>24</v>
      </c>
      <c r="M30" s="45" t="s">
        <v>232</v>
      </c>
      <c r="N30" s="19">
        <f t="shared" si="0"/>
        <v>7.8000000000000007</v>
      </c>
      <c r="O30" s="14" t="e">
        <f t="shared" si="1"/>
        <v>#REF!</v>
      </c>
      <c r="P30" s="15">
        <f t="shared" si="2"/>
        <v>1</v>
      </c>
      <c r="Q30" s="15">
        <f t="shared" si="3"/>
        <v>1</v>
      </c>
      <c r="R30" s="15">
        <f t="shared" si="4"/>
        <v>1</v>
      </c>
      <c r="S30" s="15">
        <f t="shared" si="5"/>
        <v>1.2000000000000002</v>
      </c>
      <c r="T30" s="15">
        <f t="shared" si="6"/>
        <v>1.2000000000000002</v>
      </c>
      <c r="U30" s="15">
        <f t="shared" si="7"/>
        <v>2.4000000000000004</v>
      </c>
      <c r="V30" s="15">
        <f t="shared" si="8"/>
        <v>0</v>
      </c>
      <c r="W30" s="15">
        <f t="shared" si="9"/>
        <v>0</v>
      </c>
      <c r="X30" s="15">
        <f t="shared" si="10"/>
        <v>0</v>
      </c>
      <c r="Y30" s="24">
        <f t="shared" si="11"/>
        <v>13</v>
      </c>
      <c r="Z30" s="25" t="e">
        <f t="shared" si="12"/>
        <v>#REF!</v>
      </c>
    </row>
    <row r="31" spans="1:26" ht="17.25" customHeight="1">
      <c r="A31" s="30" t="s">
        <v>88</v>
      </c>
      <c r="B31" s="29" t="s">
        <v>89</v>
      </c>
      <c r="C31" s="34" t="s">
        <v>5</v>
      </c>
      <c r="D31" s="9" t="s">
        <v>30</v>
      </c>
      <c r="E31" s="9" t="s">
        <v>25</v>
      </c>
      <c r="F31" s="9" t="s">
        <v>24</v>
      </c>
      <c r="G31" s="9" t="s">
        <v>24</v>
      </c>
      <c r="H31" s="9" t="s">
        <v>24</v>
      </c>
      <c r="I31" s="9" t="s">
        <v>24</v>
      </c>
      <c r="J31" s="9" t="s">
        <v>24</v>
      </c>
      <c r="K31" s="9" t="s">
        <v>24</v>
      </c>
      <c r="L31" s="9" t="s">
        <v>24</v>
      </c>
      <c r="M31" s="45" t="s">
        <v>238</v>
      </c>
      <c r="N31" s="19">
        <f t="shared" si="0"/>
        <v>1.7000000000000002</v>
      </c>
      <c r="O31" s="14" t="e">
        <f t="shared" si="1"/>
        <v>#REF!</v>
      </c>
      <c r="P31" s="15">
        <f t="shared" si="2"/>
        <v>1</v>
      </c>
      <c r="Q31" s="15">
        <f t="shared" si="3"/>
        <v>0.70000000000000007</v>
      </c>
      <c r="R31" s="15">
        <f t="shared" si="4"/>
        <v>0</v>
      </c>
      <c r="S31" s="15">
        <f t="shared" si="5"/>
        <v>0</v>
      </c>
      <c r="T31" s="15">
        <f t="shared" si="6"/>
        <v>0</v>
      </c>
      <c r="U31" s="15">
        <f t="shared" si="7"/>
        <v>0</v>
      </c>
      <c r="V31" s="15">
        <f t="shared" si="8"/>
        <v>0</v>
      </c>
      <c r="W31" s="15">
        <f t="shared" si="9"/>
        <v>0</v>
      </c>
      <c r="X31" s="15">
        <f t="shared" si="10"/>
        <v>0</v>
      </c>
      <c r="Y31" s="24">
        <f t="shared" si="11"/>
        <v>9.5</v>
      </c>
      <c r="Z31" s="25" t="e">
        <f t="shared" si="12"/>
        <v>#REF!</v>
      </c>
    </row>
    <row r="32" spans="1:26" ht="17.25" customHeight="1">
      <c r="A32" s="28" t="s">
        <v>90</v>
      </c>
      <c r="B32" s="29" t="s">
        <v>91</v>
      </c>
      <c r="C32" s="34" t="s">
        <v>5</v>
      </c>
      <c r="D32" s="9" t="s">
        <v>30</v>
      </c>
      <c r="E32" s="9" t="s">
        <v>29</v>
      </c>
      <c r="F32" s="9" t="s">
        <v>5</v>
      </c>
      <c r="G32" s="9" t="s">
        <v>29</v>
      </c>
      <c r="H32" s="9" t="s">
        <v>29</v>
      </c>
      <c r="I32" s="9" t="s">
        <v>29</v>
      </c>
      <c r="J32" s="9" t="s">
        <v>4</v>
      </c>
      <c r="K32" s="9" t="s">
        <v>25</v>
      </c>
      <c r="L32" s="9" t="s">
        <v>25</v>
      </c>
      <c r="M32" s="46" t="s">
        <v>240</v>
      </c>
      <c r="N32" s="19">
        <f t="shared" si="0"/>
        <v>11.100000000000001</v>
      </c>
      <c r="O32" s="14" t="e">
        <f t="shared" si="1"/>
        <v>#REF!</v>
      </c>
      <c r="P32" s="15">
        <f t="shared" si="2"/>
        <v>1</v>
      </c>
      <c r="Q32" s="15">
        <f t="shared" si="3"/>
        <v>0.8</v>
      </c>
      <c r="R32" s="15">
        <f t="shared" si="4"/>
        <v>0.9</v>
      </c>
      <c r="S32" s="15">
        <f t="shared" si="5"/>
        <v>1.6</v>
      </c>
      <c r="T32" s="15">
        <f t="shared" si="6"/>
        <v>1.2000000000000002</v>
      </c>
      <c r="U32" s="15">
        <f t="shared" si="7"/>
        <v>2.8000000000000003</v>
      </c>
      <c r="V32" s="15">
        <f t="shared" si="8"/>
        <v>2.8000000000000003</v>
      </c>
      <c r="W32" s="15">
        <f t="shared" si="9"/>
        <v>0</v>
      </c>
      <c r="X32" s="15">
        <f t="shared" si="10"/>
        <v>0</v>
      </c>
      <c r="Y32" s="24">
        <f t="shared" si="11"/>
        <v>14.9</v>
      </c>
      <c r="Z32" s="25" t="e">
        <f t="shared" si="12"/>
        <v>#REF!</v>
      </c>
    </row>
    <row r="33" spans="1:26" ht="17.25" customHeight="1">
      <c r="A33" s="28" t="s">
        <v>92</v>
      </c>
      <c r="B33" s="29" t="s">
        <v>93</v>
      </c>
      <c r="C33" s="34" t="s">
        <v>5</v>
      </c>
      <c r="D33" s="9" t="s">
        <v>5</v>
      </c>
      <c r="E33" s="9" t="s">
        <v>30</v>
      </c>
      <c r="F33" s="9" t="s">
        <v>5</v>
      </c>
      <c r="G33" s="9" t="s">
        <v>5</v>
      </c>
      <c r="H33" s="9" t="s">
        <v>5</v>
      </c>
      <c r="I33" s="9" t="s">
        <v>24</v>
      </c>
      <c r="J33" s="9" t="s">
        <v>25</v>
      </c>
      <c r="K33" s="9" t="s">
        <v>24</v>
      </c>
      <c r="L33" s="9" t="s">
        <v>24</v>
      </c>
      <c r="M33" s="45"/>
      <c r="N33" s="19">
        <f t="shared" si="0"/>
        <v>4.2</v>
      </c>
      <c r="O33" s="14" t="e">
        <f t="shared" si="1"/>
        <v>#REF!</v>
      </c>
      <c r="P33" s="15">
        <f t="shared" si="2"/>
        <v>0.9</v>
      </c>
      <c r="Q33" s="15">
        <f t="shared" si="3"/>
        <v>1</v>
      </c>
      <c r="R33" s="15">
        <f t="shared" si="4"/>
        <v>0.9</v>
      </c>
      <c r="S33" s="15">
        <f t="shared" si="5"/>
        <v>0</v>
      </c>
      <c r="T33" s="15">
        <f t="shared" si="6"/>
        <v>1.4000000000000001</v>
      </c>
      <c r="U33" s="15">
        <f t="shared" si="7"/>
        <v>0</v>
      </c>
      <c r="V33" s="15">
        <f t="shared" si="8"/>
        <v>0</v>
      </c>
      <c r="W33" s="15">
        <f t="shared" si="9"/>
        <v>0</v>
      </c>
      <c r="X33" s="15">
        <f t="shared" si="10"/>
        <v>0</v>
      </c>
      <c r="Y33" s="24">
        <f t="shared" si="11"/>
        <v>10.9</v>
      </c>
      <c r="Z33" s="25" t="e">
        <f t="shared" si="12"/>
        <v>#REF!</v>
      </c>
    </row>
    <row r="34" spans="1:26" ht="17.25" customHeight="1">
      <c r="A34" s="28" t="s">
        <v>94</v>
      </c>
      <c r="B34" s="29" t="s">
        <v>95</v>
      </c>
      <c r="C34" s="34" t="s">
        <v>4</v>
      </c>
      <c r="D34" s="9"/>
      <c r="E34" s="9"/>
      <c r="F34" s="9"/>
      <c r="G34" s="9"/>
      <c r="H34" s="9"/>
      <c r="I34" s="9"/>
      <c r="J34" s="9"/>
      <c r="K34" s="9"/>
      <c r="L34" s="9"/>
      <c r="M34" s="45" t="s">
        <v>239</v>
      </c>
      <c r="N34" s="19">
        <f t="shared" si="0"/>
        <v>0</v>
      </c>
      <c r="O34" s="14" t="e">
        <f t="shared" si="1"/>
        <v>#REF!</v>
      </c>
      <c r="P34" s="15">
        <f t="shared" si="2"/>
        <v>0</v>
      </c>
      <c r="Q34" s="15">
        <f t="shared" si="3"/>
        <v>0</v>
      </c>
      <c r="R34" s="15">
        <f t="shared" si="4"/>
        <v>0</v>
      </c>
      <c r="S34" s="15">
        <f t="shared" si="5"/>
        <v>0</v>
      </c>
      <c r="T34" s="15">
        <f t="shared" si="6"/>
        <v>0</v>
      </c>
      <c r="U34" s="15">
        <f t="shared" si="7"/>
        <v>0</v>
      </c>
      <c r="V34" s="15">
        <f t="shared" si="8"/>
        <v>0</v>
      </c>
      <c r="W34" s="15">
        <f t="shared" si="9"/>
        <v>0</v>
      </c>
      <c r="X34" s="15">
        <f t="shared" si="10"/>
        <v>0</v>
      </c>
      <c r="Y34" s="24">
        <f t="shared" si="11"/>
        <v>0</v>
      </c>
      <c r="Z34" s="25" t="e">
        <f t="shared" si="12"/>
        <v>#REF!</v>
      </c>
    </row>
    <row r="35" spans="1:26" ht="17.25" customHeight="1">
      <c r="A35" s="30" t="s">
        <v>96</v>
      </c>
      <c r="B35" s="29" t="s">
        <v>97</v>
      </c>
      <c r="C35" s="34" t="s">
        <v>4</v>
      </c>
      <c r="D35" s="9"/>
      <c r="E35" s="9"/>
      <c r="F35" s="9"/>
      <c r="G35" s="9"/>
      <c r="H35" s="9"/>
      <c r="I35" s="9"/>
      <c r="J35" s="9"/>
      <c r="K35" s="9"/>
      <c r="L35" s="9"/>
      <c r="M35" s="45" t="s">
        <v>239</v>
      </c>
      <c r="N35" s="19">
        <f t="shared" ref="N35:N66" si="13">SUM(P35:V35)</f>
        <v>0</v>
      </c>
      <c r="O35" s="14" t="e">
        <f t="shared" ref="O35:O66" si="14">RANK(N35,N$3:N$108)</f>
        <v>#REF!</v>
      </c>
      <c r="P35" s="15">
        <f t="shared" ref="P35:P64" si="15">(P$2/20)*(IF(D35="A+",20)+IF(D35="A",18)+IF(D35="A-",16)+IF(D35="B+",14)+IF(D35="B",12)+IF(D35="B-",10)+IF(D35="C+",8)+IF(D35="C",6)+IF(D35="C-",4)+IF(D35="X+",2))</f>
        <v>0</v>
      </c>
      <c r="Q35" s="15">
        <f t="shared" ref="Q35:Q64" si="16">(Q$2/20)*(IF(E35="A+",20)+IF(E35="A",18)+IF(E35="A-",16)+IF(E35="B+",14)+IF(E35="B",12)+IF(E35="B-",10)+IF(E35="C+",8)+IF(E35="C",6)+IF(E35="C-",4)+IF(E35="X+",2))</f>
        <v>0</v>
      </c>
      <c r="R35" s="15">
        <f t="shared" ref="R35:R64" si="17">(R$2/20)*(IF(F35="A+",20)+IF(F35="A",18)+IF(F35="A-",16)+IF(F35="B+",14)+IF(F35="B",12)+IF(F35="B-",10)+IF(F35="C+",8)+IF(F35="C",6)+IF(F35="C-",4)+IF(F35="X+",2))</f>
        <v>0</v>
      </c>
      <c r="S35" s="15">
        <f t="shared" ref="S35:S66" si="18">(S$2/20)*(IF(I35="A+",20)+IF(I35="A",18)+IF(I35="A-",16)+IF(I35="B+",14)+IF(I35="B",12)+IF(I35="B-",10)+IF(I35="C+",8)+IF(I35="C",6)+IF(I35="C-",4)+IF(I35="X+",2))</f>
        <v>0</v>
      </c>
      <c r="T35" s="15">
        <f t="shared" ref="T35:T66" si="19">(T$2/20)*(IF(J35="A+",20)+IF(J35="A",18)+IF(J35="A-",16)+IF(J35="B+",14)+IF(J35="B",12)+IF(J35="B-",10)+IF(J35="C+",8)+IF(J35="C",6)+IF(J35="C-",4)+IF(J35="X+",2))</f>
        <v>0</v>
      </c>
      <c r="U35" s="15">
        <f t="shared" ref="U35:U66" si="20">(U$2/20)*(IF(K35="A+",20)+IF(K35="A",18)+IF(K35="A-",16)+IF(K35="B+",14)+IF(K35="B",12)+IF(K35="B-",10)+IF(K35="C+",8)+IF(K35="C",6)+IF(K35="C-",4)+IF(K35="X+",2))</f>
        <v>0</v>
      </c>
      <c r="V35" s="15">
        <f t="shared" ref="V35:V66" si="21">(V$2/20)*(IF(L35="A+",20)+IF(L35="A",18)+IF(L35="A-",16)+IF(L35="B+",14)+IF(L35="B",12)+IF(L35="B-",10)+IF(L35="C+",8)+IF(L35="C",6)+IF(L35="C-",4)+IF(L35="X+",2))</f>
        <v>0</v>
      </c>
      <c r="W35" s="15">
        <f t="shared" ref="W35:W66" si="22">(W$2/20)*(IF(M35="A+",20)+IF(M35="A",18)+IF(M35="A-",16)+IF(M35="B+",14)+IF(M35="B",12)+IF(M35="B-",10)+IF(M35="C+",8)+IF(M35="C",6)+IF(M35="C-",4)+IF(M35="X+",2))</f>
        <v>0</v>
      </c>
      <c r="X35" s="15">
        <f t="shared" ref="X35:X66" si="23">(X$2/20)*(IF(N35="A+",20)+IF(N35="A",18)+IF(N35="A-",16)+IF(N35="B+",14)+IF(N35="B",12)+IF(N35="B-",10)+IF(N35="C+",8)+IF(N35="C",6)+IF(N35="C-",4)+IF(N35="X+",2))</f>
        <v>0</v>
      </c>
      <c r="Y35" s="24">
        <f t="shared" ref="Y35:Y66" si="24">IF(N35=0,0,ROUND(N35*(1-$N$111/20)+$N$111,1))</f>
        <v>0</v>
      </c>
      <c r="Z35" s="25" t="e">
        <f t="shared" ref="Z35:Z66" si="25">RANK(Y35,Y$3:Y$108)</f>
        <v>#REF!</v>
      </c>
    </row>
    <row r="36" spans="1:26" ht="17.25" customHeight="1">
      <c r="A36" s="28" t="s">
        <v>45</v>
      </c>
      <c r="B36" s="29" t="s">
        <v>98</v>
      </c>
      <c r="C36" s="34" t="s">
        <v>4</v>
      </c>
      <c r="D36" s="9" t="s">
        <v>30</v>
      </c>
      <c r="E36" s="9" t="s">
        <v>5</v>
      </c>
      <c r="F36" s="9" t="s">
        <v>30</v>
      </c>
      <c r="G36" s="9" t="s">
        <v>30</v>
      </c>
      <c r="H36" s="9" t="s">
        <v>5</v>
      </c>
      <c r="I36" s="9" t="s">
        <v>25</v>
      </c>
      <c r="J36" s="9" t="s">
        <v>3</v>
      </c>
      <c r="K36" s="9" t="s">
        <v>24</v>
      </c>
      <c r="L36" s="9" t="s">
        <v>24</v>
      </c>
      <c r="M36" s="45" t="s">
        <v>236</v>
      </c>
      <c r="N36" s="19">
        <f t="shared" si="13"/>
        <v>4.9000000000000004</v>
      </c>
      <c r="O36" s="14" t="e">
        <f t="shared" si="14"/>
        <v>#REF!</v>
      </c>
      <c r="P36" s="15">
        <f t="shared" si="15"/>
        <v>1</v>
      </c>
      <c r="Q36" s="15">
        <f t="shared" si="16"/>
        <v>0.9</v>
      </c>
      <c r="R36" s="15">
        <f t="shared" si="17"/>
        <v>1</v>
      </c>
      <c r="S36" s="15">
        <f t="shared" si="18"/>
        <v>1.4000000000000001</v>
      </c>
      <c r="T36" s="15">
        <f t="shared" si="19"/>
        <v>0.60000000000000009</v>
      </c>
      <c r="U36" s="15">
        <f t="shared" si="20"/>
        <v>0</v>
      </c>
      <c r="V36" s="15">
        <f t="shared" si="21"/>
        <v>0</v>
      </c>
      <c r="W36" s="15">
        <f t="shared" si="22"/>
        <v>0</v>
      </c>
      <c r="X36" s="15">
        <f t="shared" si="23"/>
        <v>0</v>
      </c>
      <c r="Y36" s="24">
        <f t="shared" si="24"/>
        <v>11.3</v>
      </c>
      <c r="Z36" s="25" t="e">
        <f t="shared" si="25"/>
        <v>#REF!</v>
      </c>
    </row>
    <row r="37" spans="1:26" ht="17.25" customHeight="1">
      <c r="A37" s="28" t="s">
        <v>99</v>
      </c>
      <c r="B37" s="29" t="s">
        <v>100</v>
      </c>
      <c r="C37" s="34" t="s">
        <v>4</v>
      </c>
      <c r="D37" s="9" t="s">
        <v>30</v>
      </c>
      <c r="E37" s="9" t="s">
        <v>30</v>
      </c>
      <c r="F37" s="9" t="s">
        <v>5</v>
      </c>
      <c r="G37" s="9" t="s">
        <v>30</v>
      </c>
      <c r="H37" s="9" t="s">
        <v>5</v>
      </c>
      <c r="I37" s="9" t="s">
        <v>5</v>
      </c>
      <c r="J37" s="9" t="s">
        <v>5</v>
      </c>
      <c r="K37" s="9" t="s">
        <v>24</v>
      </c>
      <c r="L37" s="9" t="s">
        <v>24</v>
      </c>
      <c r="M37" s="45"/>
      <c r="N37" s="19">
        <f t="shared" si="13"/>
        <v>6.5</v>
      </c>
      <c r="O37" s="14" t="e">
        <f t="shared" si="14"/>
        <v>#REF!</v>
      </c>
      <c r="P37" s="15">
        <f t="shared" si="15"/>
        <v>1</v>
      </c>
      <c r="Q37" s="15">
        <f t="shared" si="16"/>
        <v>1</v>
      </c>
      <c r="R37" s="15">
        <f t="shared" si="17"/>
        <v>0.9</v>
      </c>
      <c r="S37" s="15">
        <f t="shared" si="18"/>
        <v>1.8</v>
      </c>
      <c r="T37" s="15">
        <f t="shared" si="19"/>
        <v>1.8</v>
      </c>
      <c r="U37" s="15">
        <f t="shared" si="20"/>
        <v>0</v>
      </c>
      <c r="V37" s="15">
        <f t="shared" si="21"/>
        <v>0</v>
      </c>
      <c r="W37" s="15">
        <f t="shared" si="22"/>
        <v>0</v>
      </c>
      <c r="X37" s="15">
        <f t="shared" si="23"/>
        <v>0</v>
      </c>
      <c r="Y37" s="24">
        <f t="shared" si="24"/>
        <v>12.2</v>
      </c>
      <c r="Z37" s="25" t="e">
        <f t="shared" si="25"/>
        <v>#REF!</v>
      </c>
    </row>
    <row r="38" spans="1:26" ht="17.25" customHeight="1">
      <c r="A38" s="30" t="s">
        <v>101</v>
      </c>
      <c r="B38" s="29" t="s">
        <v>102</v>
      </c>
      <c r="C38" s="34" t="s">
        <v>4</v>
      </c>
      <c r="D38" s="9" t="s">
        <v>30</v>
      </c>
      <c r="E38" s="9" t="s">
        <v>5</v>
      </c>
      <c r="F38" s="9" t="s">
        <v>30</v>
      </c>
      <c r="G38" s="9" t="s">
        <v>30</v>
      </c>
      <c r="H38" s="9" t="s">
        <v>30</v>
      </c>
      <c r="I38" s="9" t="s">
        <v>30</v>
      </c>
      <c r="J38" s="9" t="s">
        <v>30</v>
      </c>
      <c r="K38" s="9" t="s">
        <v>5</v>
      </c>
      <c r="L38" s="9" t="s">
        <v>24</v>
      </c>
      <c r="M38" s="45" t="s">
        <v>248</v>
      </c>
      <c r="N38" s="19">
        <f t="shared" si="13"/>
        <v>10.5</v>
      </c>
      <c r="O38" s="14" t="e">
        <f t="shared" si="14"/>
        <v>#REF!</v>
      </c>
      <c r="P38" s="15">
        <f t="shared" si="15"/>
        <v>1</v>
      </c>
      <c r="Q38" s="15">
        <f t="shared" si="16"/>
        <v>0.9</v>
      </c>
      <c r="R38" s="15">
        <f t="shared" si="17"/>
        <v>1</v>
      </c>
      <c r="S38" s="15">
        <f t="shared" si="18"/>
        <v>2</v>
      </c>
      <c r="T38" s="15">
        <f t="shared" si="19"/>
        <v>2</v>
      </c>
      <c r="U38" s="15">
        <f t="shared" si="20"/>
        <v>3.6</v>
      </c>
      <c r="V38" s="15">
        <f t="shared" si="21"/>
        <v>0</v>
      </c>
      <c r="W38" s="15">
        <f t="shared" si="22"/>
        <v>0</v>
      </c>
      <c r="X38" s="15">
        <f t="shared" si="23"/>
        <v>0</v>
      </c>
      <c r="Y38" s="24">
        <f t="shared" si="24"/>
        <v>14.5</v>
      </c>
      <c r="Z38" s="25" t="e">
        <f t="shared" si="25"/>
        <v>#REF!</v>
      </c>
    </row>
    <row r="39" spans="1:26" ht="17.25" customHeight="1">
      <c r="A39" s="28" t="s">
        <v>103</v>
      </c>
      <c r="B39" s="29" t="s">
        <v>104</v>
      </c>
      <c r="C39" s="34" t="s">
        <v>4</v>
      </c>
      <c r="D39" s="9" t="s">
        <v>5</v>
      </c>
      <c r="E39" s="9" t="s">
        <v>30</v>
      </c>
      <c r="F39" s="9" t="s">
        <v>30</v>
      </c>
      <c r="G39" s="9" t="s">
        <v>30</v>
      </c>
      <c r="H39" s="9" t="s">
        <v>5</v>
      </c>
      <c r="I39" s="9" t="s">
        <v>29</v>
      </c>
      <c r="J39" s="9" t="s">
        <v>25</v>
      </c>
      <c r="K39" s="9" t="s">
        <v>25</v>
      </c>
      <c r="L39" s="9" t="s">
        <v>29</v>
      </c>
      <c r="M39" s="45" t="s">
        <v>233</v>
      </c>
      <c r="N39" s="19">
        <f t="shared" si="13"/>
        <v>11.900000000000002</v>
      </c>
      <c r="O39" s="14" t="e">
        <f t="shared" si="14"/>
        <v>#REF!</v>
      </c>
      <c r="P39" s="15">
        <f t="shared" si="15"/>
        <v>0.9</v>
      </c>
      <c r="Q39" s="15">
        <f t="shared" si="16"/>
        <v>1</v>
      </c>
      <c r="R39" s="15">
        <f t="shared" si="17"/>
        <v>1</v>
      </c>
      <c r="S39" s="15">
        <f t="shared" si="18"/>
        <v>1.6</v>
      </c>
      <c r="T39" s="15">
        <f t="shared" si="19"/>
        <v>1.4000000000000001</v>
      </c>
      <c r="U39" s="15">
        <f t="shared" si="20"/>
        <v>2.8000000000000003</v>
      </c>
      <c r="V39" s="15">
        <f t="shared" si="21"/>
        <v>3.2</v>
      </c>
      <c r="W39" s="15">
        <f t="shared" si="22"/>
        <v>0</v>
      </c>
      <c r="X39" s="15">
        <f t="shared" si="23"/>
        <v>0</v>
      </c>
      <c r="Y39" s="24">
        <f t="shared" si="24"/>
        <v>15.3</v>
      </c>
      <c r="Z39" s="25" t="e">
        <f t="shared" si="25"/>
        <v>#REF!</v>
      </c>
    </row>
    <row r="40" spans="1:26" ht="17.25" customHeight="1">
      <c r="A40" s="31" t="s">
        <v>105</v>
      </c>
      <c r="B40" s="29" t="s">
        <v>106</v>
      </c>
      <c r="C40" s="34" t="s">
        <v>4</v>
      </c>
      <c r="D40" s="9" t="s">
        <v>30</v>
      </c>
      <c r="E40" s="9" t="s">
        <v>25</v>
      </c>
      <c r="F40" s="9" t="s">
        <v>5</v>
      </c>
      <c r="G40" s="9" t="s">
        <v>30</v>
      </c>
      <c r="H40" s="9" t="s">
        <v>25</v>
      </c>
      <c r="I40" s="9" t="s">
        <v>27</v>
      </c>
      <c r="J40" s="9" t="s">
        <v>25</v>
      </c>
      <c r="K40" s="9" t="s">
        <v>31</v>
      </c>
      <c r="L40" s="9" t="s">
        <v>24</v>
      </c>
      <c r="M40" s="45"/>
      <c r="N40" s="19">
        <f t="shared" si="13"/>
        <v>4.8000000000000007</v>
      </c>
      <c r="O40" s="14" t="e">
        <f t="shared" si="14"/>
        <v>#REF!</v>
      </c>
      <c r="P40" s="15">
        <f t="shared" si="15"/>
        <v>1</v>
      </c>
      <c r="Q40" s="15">
        <f t="shared" si="16"/>
        <v>0.70000000000000007</v>
      </c>
      <c r="R40" s="15">
        <f t="shared" si="17"/>
        <v>0.9</v>
      </c>
      <c r="S40" s="15">
        <f t="shared" si="18"/>
        <v>0.4</v>
      </c>
      <c r="T40" s="15">
        <f t="shared" si="19"/>
        <v>1.4000000000000001</v>
      </c>
      <c r="U40" s="15">
        <f t="shared" si="20"/>
        <v>0.4</v>
      </c>
      <c r="V40" s="15">
        <f t="shared" si="21"/>
        <v>0</v>
      </c>
      <c r="W40" s="15">
        <f t="shared" si="22"/>
        <v>0</v>
      </c>
      <c r="X40" s="15">
        <f t="shared" si="23"/>
        <v>0</v>
      </c>
      <c r="Y40" s="24">
        <f t="shared" si="24"/>
        <v>11.3</v>
      </c>
      <c r="Z40" s="25" t="e">
        <f t="shared" si="25"/>
        <v>#REF!</v>
      </c>
    </row>
    <row r="41" spans="1:26" ht="17.25" customHeight="1">
      <c r="A41" s="28" t="s">
        <v>10</v>
      </c>
      <c r="B41" s="29" t="s">
        <v>107</v>
      </c>
      <c r="C41" s="34" t="s">
        <v>4</v>
      </c>
      <c r="D41" s="9" t="s">
        <v>5</v>
      </c>
      <c r="E41" s="9" t="s">
        <v>30</v>
      </c>
      <c r="F41" s="9" t="s">
        <v>30</v>
      </c>
      <c r="G41" s="9" t="s">
        <v>30</v>
      </c>
      <c r="H41" s="9" t="s">
        <v>5</v>
      </c>
      <c r="I41" s="9" t="s">
        <v>25</v>
      </c>
      <c r="J41" s="9" t="s">
        <v>29</v>
      </c>
      <c r="K41" s="9" t="s">
        <v>31</v>
      </c>
      <c r="L41" s="9" t="s">
        <v>24</v>
      </c>
      <c r="M41" s="45"/>
      <c r="N41" s="19">
        <f t="shared" si="13"/>
        <v>6.3000000000000007</v>
      </c>
      <c r="O41" s="14" t="e">
        <f t="shared" si="14"/>
        <v>#REF!</v>
      </c>
      <c r="P41" s="15">
        <f t="shared" si="15"/>
        <v>0.9</v>
      </c>
      <c r="Q41" s="15">
        <f t="shared" si="16"/>
        <v>1</v>
      </c>
      <c r="R41" s="15">
        <f t="shared" si="17"/>
        <v>1</v>
      </c>
      <c r="S41" s="15">
        <f t="shared" si="18"/>
        <v>1.4000000000000001</v>
      </c>
      <c r="T41" s="15">
        <f t="shared" si="19"/>
        <v>1.6</v>
      </c>
      <c r="U41" s="15">
        <f t="shared" si="20"/>
        <v>0.4</v>
      </c>
      <c r="V41" s="15">
        <f t="shared" si="21"/>
        <v>0</v>
      </c>
      <c r="W41" s="15">
        <f t="shared" si="22"/>
        <v>0</v>
      </c>
      <c r="X41" s="15">
        <f t="shared" si="23"/>
        <v>0</v>
      </c>
      <c r="Y41" s="24">
        <f t="shared" si="24"/>
        <v>12.1</v>
      </c>
      <c r="Z41" s="25" t="e">
        <f t="shared" si="25"/>
        <v>#REF!</v>
      </c>
    </row>
    <row r="42" spans="1:26" ht="17.25" customHeight="1">
      <c r="A42" s="28" t="s">
        <v>108</v>
      </c>
      <c r="B42" s="29" t="s">
        <v>109</v>
      </c>
      <c r="C42" s="34" t="s">
        <v>4</v>
      </c>
      <c r="D42" s="9" t="s">
        <v>30</v>
      </c>
      <c r="E42" s="9" t="s">
        <v>30</v>
      </c>
      <c r="F42" s="9" t="s">
        <v>5</v>
      </c>
      <c r="G42" s="9" t="s">
        <v>30</v>
      </c>
      <c r="H42" s="9" t="s">
        <v>30</v>
      </c>
      <c r="I42" s="9" t="s">
        <v>30</v>
      </c>
      <c r="J42" s="9" t="s">
        <v>5</v>
      </c>
      <c r="K42" s="9" t="s">
        <v>30</v>
      </c>
      <c r="L42" s="9" t="s">
        <v>4</v>
      </c>
      <c r="M42" s="45" t="s">
        <v>248</v>
      </c>
      <c r="N42" s="19">
        <f t="shared" si="13"/>
        <v>13.1</v>
      </c>
      <c r="O42" s="14" t="e">
        <f t="shared" si="14"/>
        <v>#REF!</v>
      </c>
      <c r="P42" s="15">
        <f t="shared" si="15"/>
        <v>1</v>
      </c>
      <c r="Q42" s="15">
        <f t="shared" si="16"/>
        <v>1</v>
      </c>
      <c r="R42" s="15">
        <f t="shared" si="17"/>
        <v>0.9</v>
      </c>
      <c r="S42" s="15">
        <f t="shared" si="18"/>
        <v>2</v>
      </c>
      <c r="T42" s="15">
        <f t="shared" si="19"/>
        <v>1.8</v>
      </c>
      <c r="U42" s="15">
        <f t="shared" si="20"/>
        <v>4</v>
      </c>
      <c r="V42" s="15">
        <f t="shared" si="21"/>
        <v>2.4000000000000004</v>
      </c>
      <c r="W42" s="15">
        <f t="shared" si="22"/>
        <v>0</v>
      </c>
      <c r="X42" s="15">
        <f t="shared" si="23"/>
        <v>0</v>
      </c>
      <c r="Y42" s="24">
        <f t="shared" si="24"/>
        <v>16</v>
      </c>
      <c r="Z42" s="25" t="e">
        <f t="shared" si="25"/>
        <v>#REF!</v>
      </c>
    </row>
    <row r="43" spans="1:26" ht="17.25" customHeight="1">
      <c r="A43" s="31" t="s">
        <v>110</v>
      </c>
      <c r="B43" s="29" t="s">
        <v>111</v>
      </c>
      <c r="C43" s="34" t="s">
        <v>4</v>
      </c>
      <c r="D43" s="9" t="s">
        <v>30</v>
      </c>
      <c r="E43" s="9" t="s">
        <v>30</v>
      </c>
      <c r="F43" s="9" t="s">
        <v>5</v>
      </c>
      <c r="G43" s="9" t="s">
        <v>30</v>
      </c>
      <c r="H43" s="9" t="s">
        <v>5</v>
      </c>
      <c r="I43" s="9" t="s">
        <v>24</v>
      </c>
      <c r="J43" s="9" t="s">
        <v>4</v>
      </c>
      <c r="K43" s="9" t="s">
        <v>24</v>
      </c>
      <c r="L43" s="9" t="s">
        <v>24</v>
      </c>
      <c r="M43" s="45"/>
      <c r="N43" s="19">
        <f t="shared" si="13"/>
        <v>4.0999999999999996</v>
      </c>
      <c r="O43" s="14" t="e">
        <f t="shared" si="14"/>
        <v>#REF!</v>
      </c>
      <c r="P43" s="15">
        <f t="shared" si="15"/>
        <v>1</v>
      </c>
      <c r="Q43" s="15">
        <f t="shared" si="16"/>
        <v>1</v>
      </c>
      <c r="R43" s="15">
        <f t="shared" si="17"/>
        <v>0.9</v>
      </c>
      <c r="S43" s="15">
        <f t="shared" si="18"/>
        <v>0</v>
      </c>
      <c r="T43" s="15">
        <f t="shared" si="19"/>
        <v>1.2000000000000002</v>
      </c>
      <c r="U43" s="15">
        <f t="shared" si="20"/>
        <v>0</v>
      </c>
      <c r="V43" s="15">
        <f t="shared" si="21"/>
        <v>0</v>
      </c>
      <c r="W43" s="15">
        <f t="shared" si="22"/>
        <v>0</v>
      </c>
      <c r="X43" s="15">
        <f t="shared" si="23"/>
        <v>0</v>
      </c>
      <c r="Y43" s="24">
        <f t="shared" si="24"/>
        <v>10.9</v>
      </c>
      <c r="Z43" s="25" t="e">
        <f t="shared" si="25"/>
        <v>#REF!</v>
      </c>
    </row>
    <row r="44" spans="1:26" ht="17.25" customHeight="1">
      <c r="A44" s="28" t="s">
        <v>9</v>
      </c>
      <c r="B44" s="29" t="s">
        <v>112</v>
      </c>
      <c r="C44" s="34" t="s">
        <v>4</v>
      </c>
      <c r="D44" s="9"/>
      <c r="E44" s="9"/>
      <c r="F44" s="9"/>
      <c r="G44" s="9"/>
      <c r="H44" s="9"/>
      <c r="I44" s="9"/>
      <c r="J44" s="9"/>
      <c r="K44" s="9"/>
      <c r="L44" s="9"/>
      <c r="M44" s="45" t="s">
        <v>239</v>
      </c>
      <c r="N44" s="19">
        <f t="shared" si="13"/>
        <v>0</v>
      </c>
      <c r="O44" s="14" t="e">
        <f t="shared" si="14"/>
        <v>#REF!</v>
      </c>
      <c r="P44" s="15">
        <f t="shared" si="15"/>
        <v>0</v>
      </c>
      <c r="Q44" s="15">
        <f t="shared" si="16"/>
        <v>0</v>
      </c>
      <c r="R44" s="15">
        <f t="shared" si="17"/>
        <v>0</v>
      </c>
      <c r="S44" s="15">
        <f t="shared" si="18"/>
        <v>0</v>
      </c>
      <c r="T44" s="15">
        <f t="shared" si="19"/>
        <v>0</v>
      </c>
      <c r="U44" s="15">
        <f t="shared" si="20"/>
        <v>0</v>
      </c>
      <c r="V44" s="15">
        <f t="shared" si="21"/>
        <v>0</v>
      </c>
      <c r="W44" s="15">
        <f t="shared" si="22"/>
        <v>0</v>
      </c>
      <c r="X44" s="15">
        <f t="shared" si="23"/>
        <v>0</v>
      </c>
      <c r="Y44" s="24">
        <f t="shared" si="24"/>
        <v>0</v>
      </c>
      <c r="Z44" s="25" t="e">
        <f t="shared" si="25"/>
        <v>#REF!</v>
      </c>
    </row>
    <row r="45" spans="1:26" ht="17.25" customHeight="1">
      <c r="A45" s="28" t="s">
        <v>113</v>
      </c>
      <c r="B45" s="29" t="s">
        <v>114</v>
      </c>
      <c r="C45" s="34" t="s">
        <v>4</v>
      </c>
      <c r="D45" s="9" t="s">
        <v>30</v>
      </c>
      <c r="E45" s="9" t="s">
        <v>5</v>
      </c>
      <c r="F45" s="9" t="s">
        <v>30</v>
      </c>
      <c r="G45" s="9" t="s">
        <v>30</v>
      </c>
      <c r="H45" s="9" t="s">
        <v>30</v>
      </c>
      <c r="I45" s="9" t="s">
        <v>30</v>
      </c>
      <c r="J45" s="9" t="s">
        <v>30</v>
      </c>
      <c r="K45" s="9" t="s">
        <v>5</v>
      </c>
      <c r="L45" s="9" t="s">
        <v>24</v>
      </c>
      <c r="M45" s="45" t="s">
        <v>248</v>
      </c>
      <c r="N45" s="19">
        <f t="shared" si="13"/>
        <v>10.5</v>
      </c>
      <c r="O45" s="14" t="e">
        <f t="shared" si="14"/>
        <v>#REF!</v>
      </c>
      <c r="P45" s="15">
        <f t="shared" si="15"/>
        <v>1</v>
      </c>
      <c r="Q45" s="15">
        <f t="shared" si="16"/>
        <v>0.9</v>
      </c>
      <c r="R45" s="15">
        <f t="shared" si="17"/>
        <v>1</v>
      </c>
      <c r="S45" s="15">
        <f t="shared" si="18"/>
        <v>2</v>
      </c>
      <c r="T45" s="15">
        <f t="shared" si="19"/>
        <v>2</v>
      </c>
      <c r="U45" s="15">
        <f t="shared" si="20"/>
        <v>3.6</v>
      </c>
      <c r="V45" s="15">
        <f t="shared" si="21"/>
        <v>0</v>
      </c>
      <c r="W45" s="15">
        <f t="shared" si="22"/>
        <v>0</v>
      </c>
      <c r="X45" s="15">
        <f t="shared" si="23"/>
        <v>0</v>
      </c>
      <c r="Y45" s="24">
        <f t="shared" si="24"/>
        <v>14.5</v>
      </c>
      <c r="Z45" s="25" t="e">
        <f t="shared" si="25"/>
        <v>#REF!</v>
      </c>
    </row>
    <row r="46" spans="1:26" ht="17.25" customHeight="1">
      <c r="A46" s="30" t="s">
        <v>17</v>
      </c>
      <c r="B46" s="29" t="s">
        <v>115</v>
      </c>
      <c r="C46" s="34" t="s">
        <v>4</v>
      </c>
      <c r="D46" s="9" t="s">
        <v>30</v>
      </c>
      <c r="E46" s="9" t="s">
        <v>30</v>
      </c>
      <c r="F46" s="9" t="s">
        <v>29</v>
      </c>
      <c r="G46" s="9" t="s">
        <v>30</v>
      </c>
      <c r="H46" s="9" t="s">
        <v>30</v>
      </c>
      <c r="I46" s="9" t="s">
        <v>5</v>
      </c>
      <c r="J46" s="9" t="s">
        <v>5</v>
      </c>
      <c r="K46" s="9" t="s">
        <v>5</v>
      </c>
      <c r="L46" s="9" t="s">
        <v>3</v>
      </c>
      <c r="M46" s="45"/>
      <c r="N46" s="19">
        <f t="shared" si="13"/>
        <v>11.2</v>
      </c>
      <c r="O46" s="14" t="e">
        <f t="shared" si="14"/>
        <v>#REF!</v>
      </c>
      <c r="P46" s="15">
        <f t="shared" si="15"/>
        <v>1</v>
      </c>
      <c r="Q46" s="15">
        <f t="shared" si="16"/>
        <v>1</v>
      </c>
      <c r="R46" s="15">
        <f t="shared" si="17"/>
        <v>0.8</v>
      </c>
      <c r="S46" s="15">
        <f t="shared" si="18"/>
        <v>1.8</v>
      </c>
      <c r="T46" s="15">
        <f t="shared" si="19"/>
        <v>1.8</v>
      </c>
      <c r="U46" s="15">
        <f t="shared" si="20"/>
        <v>3.6</v>
      </c>
      <c r="V46" s="15">
        <f t="shared" si="21"/>
        <v>1.2000000000000002</v>
      </c>
      <c r="W46" s="15">
        <f t="shared" si="22"/>
        <v>0</v>
      </c>
      <c r="X46" s="15">
        <f t="shared" si="23"/>
        <v>0</v>
      </c>
      <c r="Y46" s="24">
        <f t="shared" si="24"/>
        <v>14.9</v>
      </c>
      <c r="Z46" s="25" t="e">
        <f t="shared" si="25"/>
        <v>#REF!</v>
      </c>
    </row>
    <row r="47" spans="1:26" ht="17.25" customHeight="1">
      <c r="A47" s="28" t="s">
        <v>116</v>
      </c>
      <c r="B47" s="29" t="s">
        <v>117</v>
      </c>
      <c r="C47" s="34" t="s">
        <v>4</v>
      </c>
      <c r="D47" s="9" t="s">
        <v>30</v>
      </c>
      <c r="E47" s="9" t="s">
        <v>5</v>
      </c>
      <c r="F47" s="9" t="s">
        <v>30</v>
      </c>
      <c r="G47" s="9" t="s">
        <v>30</v>
      </c>
      <c r="H47" s="9" t="s">
        <v>5</v>
      </c>
      <c r="I47" s="9" t="s">
        <v>25</v>
      </c>
      <c r="J47" s="9" t="s">
        <v>3</v>
      </c>
      <c r="K47" s="9" t="s">
        <v>24</v>
      </c>
      <c r="L47" s="9" t="s">
        <v>24</v>
      </c>
      <c r="M47" s="45" t="s">
        <v>236</v>
      </c>
      <c r="N47" s="19">
        <f t="shared" si="13"/>
        <v>4.9000000000000004</v>
      </c>
      <c r="O47" s="14" t="e">
        <f t="shared" si="14"/>
        <v>#REF!</v>
      </c>
      <c r="P47" s="15">
        <f t="shared" si="15"/>
        <v>1</v>
      </c>
      <c r="Q47" s="15">
        <f t="shared" si="16"/>
        <v>0.9</v>
      </c>
      <c r="R47" s="15">
        <f t="shared" si="17"/>
        <v>1</v>
      </c>
      <c r="S47" s="15">
        <f t="shared" si="18"/>
        <v>1.4000000000000001</v>
      </c>
      <c r="T47" s="15">
        <f t="shared" si="19"/>
        <v>0.60000000000000009</v>
      </c>
      <c r="U47" s="15">
        <f t="shared" si="20"/>
        <v>0</v>
      </c>
      <c r="V47" s="15">
        <f t="shared" si="21"/>
        <v>0</v>
      </c>
      <c r="W47" s="15">
        <f t="shared" si="22"/>
        <v>0</v>
      </c>
      <c r="X47" s="15">
        <f t="shared" si="23"/>
        <v>0</v>
      </c>
      <c r="Y47" s="24">
        <f t="shared" si="24"/>
        <v>11.3</v>
      </c>
      <c r="Z47" s="25" t="e">
        <f t="shared" si="25"/>
        <v>#REF!</v>
      </c>
    </row>
    <row r="48" spans="1:26" ht="17.25" customHeight="1">
      <c r="A48" s="31" t="s">
        <v>6</v>
      </c>
      <c r="B48" s="29" t="s">
        <v>118</v>
      </c>
      <c r="C48" s="34" t="s">
        <v>4</v>
      </c>
      <c r="D48" s="9" t="s">
        <v>30</v>
      </c>
      <c r="E48" s="9" t="s">
        <v>25</v>
      </c>
      <c r="F48" s="9" t="s">
        <v>5</v>
      </c>
      <c r="G48" s="9" t="s">
        <v>30</v>
      </c>
      <c r="H48" s="9" t="s">
        <v>25</v>
      </c>
      <c r="I48" s="9" t="s">
        <v>27</v>
      </c>
      <c r="J48" s="9" t="s">
        <v>25</v>
      </c>
      <c r="K48" s="9" t="s">
        <v>31</v>
      </c>
      <c r="L48" s="9" t="s">
        <v>24</v>
      </c>
      <c r="M48" s="45"/>
      <c r="N48" s="19">
        <f t="shared" si="13"/>
        <v>4.8000000000000007</v>
      </c>
      <c r="O48" s="14" t="e">
        <f t="shared" si="14"/>
        <v>#REF!</v>
      </c>
      <c r="P48" s="15">
        <f t="shared" si="15"/>
        <v>1</v>
      </c>
      <c r="Q48" s="15">
        <f t="shared" si="16"/>
        <v>0.70000000000000007</v>
      </c>
      <c r="R48" s="15">
        <f t="shared" si="17"/>
        <v>0.9</v>
      </c>
      <c r="S48" s="15">
        <f t="shared" si="18"/>
        <v>0.4</v>
      </c>
      <c r="T48" s="15">
        <f t="shared" si="19"/>
        <v>1.4000000000000001</v>
      </c>
      <c r="U48" s="15">
        <f t="shared" si="20"/>
        <v>0.4</v>
      </c>
      <c r="V48" s="15">
        <f t="shared" si="21"/>
        <v>0</v>
      </c>
      <c r="W48" s="15">
        <f t="shared" si="22"/>
        <v>0</v>
      </c>
      <c r="X48" s="15">
        <f t="shared" si="23"/>
        <v>0</v>
      </c>
      <c r="Y48" s="24">
        <f t="shared" si="24"/>
        <v>11.3</v>
      </c>
      <c r="Z48" s="25" t="e">
        <f t="shared" si="25"/>
        <v>#REF!</v>
      </c>
    </row>
    <row r="49" spans="1:26" ht="17.25" customHeight="1">
      <c r="A49" s="28" t="s">
        <v>119</v>
      </c>
      <c r="B49" s="29" t="s">
        <v>120</v>
      </c>
      <c r="C49" s="34" t="s">
        <v>4</v>
      </c>
      <c r="D49" s="9" t="s">
        <v>30</v>
      </c>
      <c r="E49" s="9" t="s">
        <v>30</v>
      </c>
      <c r="F49" s="9" t="s">
        <v>5</v>
      </c>
      <c r="G49" s="9" t="s">
        <v>4</v>
      </c>
      <c r="H49" s="9" t="s">
        <v>28</v>
      </c>
      <c r="I49" s="9" t="s">
        <v>24</v>
      </c>
      <c r="J49" s="9" t="s">
        <v>24</v>
      </c>
      <c r="K49" s="9" t="s">
        <v>24</v>
      </c>
      <c r="L49" s="9" t="s">
        <v>24</v>
      </c>
      <c r="M49" s="45"/>
      <c r="N49" s="19">
        <f t="shared" si="13"/>
        <v>2.9</v>
      </c>
      <c r="O49" s="14" t="e">
        <f t="shared" si="14"/>
        <v>#REF!</v>
      </c>
      <c r="P49" s="15">
        <f t="shared" si="15"/>
        <v>1</v>
      </c>
      <c r="Q49" s="15">
        <f t="shared" si="16"/>
        <v>1</v>
      </c>
      <c r="R49" s="15">
        <f t="shared" si="17"/>
        <v>0.9</v>
      </c>
      <c r="S49" s="15">
        <f t="shared" si="18"/>
        <v>0</v>
      </c>
      <c r="T49" s="15">
        <f t="shared" si="19"/>
        <v>0</v>
      </c>
      <c r="U49" s="15">
        <f t="shared" si="20"/>
        <v>0</v>
      </c>
      <c r="V49" s="15">
        <f t="shared" si="21"/>
        <v>0</v>
      </c>
      <c r="W49" s="15">
        <f t="shared" si="22"/>
        <v>0</v>
      </c>
      <c r="X49" s="15">
        <f t="shared" si="23"/>
        <v>0</v>
      </c>
      <c r="Y49" s="24">
        <f t="shared" si="24"/>
        <v>10.199999999999999</v>
      </c>
      <c r="Z49" s="25" t="e">
        <f t="shared" si="25"/>
        <v>#REF!</v>
      </c>
    </row>
    <row r="50" spans="1:26" ht="17.25" customHeight="1">
      <c r="A50" s="28" t="s">
        <v>121</v>
      </c>
      <c r="B50" s="29" t="s">
        <v>122</v>
      </c>
      <c r="C50" s="34" t="s">
        <v>4</v>
      </c>
      <c r="D50" s="9" t="s">
        <v>30</v>
      </c>
      <c r="E50" s="9" t="s">
        <v>30</v>
      </c>
      <c r="F50" s="9" t="s">
        <v>5</v>
      </c>
      <c r="G50" s="9" t="s">
        <v>4</v>
      </c>
      <c r="H50" s="9" t="s">
        <v>28</v>
      </c>
      <c r="I50" s="9" t="s">
        <v>24</v>
      </c>
      <c r="J50" s="9" t="s">
        <v>24</v>
      </c>
      <c r="K50" s="9" t="s">
        <v>24</v>
      </c>
      <c r="L50" s="9" t="s">
        <v>24</v>
      </c>
      <c r="M50" s="45"/>
      <c r="N50" s="19">
        <f t="shared" si="13"/>
        <v>2.9</v>
      </c>
      <c r="O50" s="14" t="e">
        <f t="shared" si="14"/>
        <v>#REF!</v>
      </c>
      <c r="P50" s="15">
        <f t="shared" si="15"/>
        <v>1</v>
      </c>
      <c r="Q50" s="15">
        <f t="shared" si="16"/>
        <v>1</v>
      </c>
      <c r="R50" s="15">
        <f t="shared" si="17"/>
        <v>0.9</v>
      </c>
      <c r="S50" s="15">
        <f t="shared" si="18"/>
        <v>0</v>
      </c>
      <c r="T50" s="15">
        <f t="shared" si="19"/>
        <v>0</v>
      </c>
      <c r="U50" s="15">
        <f t="shared" si="20"/>
        <v>0</v>
      </c>
      <c r="V50" s="15">
        <f t="shared" si="21"/>
        <v>0</v>
      </c>
      <c r="W50" s="15">
        <f t="shared" si="22"/>
        <v>0</v>
      </c>
      <c r="X50" s="15">
        <f t="shared" si="23"/>
        <v>0</v>
      </c>
      <c r="Y50" s="24">
        <f t="shared" si="24"/>
        <v>10.199999999999999</v>
      </c>
      <c r="Z50" s="25" t="e">
        <f t="shared" si="25"/>
        <v>#REF!</v>
      </c>
    </row>
    <row r="51" spans="1:26" ht="17.25" customHeight="1">
      <c r="A51" s="30" t="s">
        <v>123</v>
      </c>
      <c r="B51" s="29" t="s">
        <v>124</v>
      </c>
      <c r="C51" s="34" t="s">
        <v>4</v>
      </c>
      <c r="D51" s="9"/>
      <c r="E51" s="9"/>
      <c r="F51" s="9"/>
      <c r="G51" s="9"/>
      <c r="H51" s="9"/>
      <c r="I51" s="9"/>
      <c r="J51" s="9"/>
      <c r="K51" s="9"/>
      <c r="L51" s="9"/>
      <c r="M51" s="45" t="s">
        <v>239</v>
      </c>
      <c r="N51" s="19">
        <f t="shared" si="13"/>
        <v>0</v>
      </c>
      <c r="O51" s="14" t="e">
        <f t="shared" si="14"/>
        <v>#REF!</v>
      </c>
      <c r="P51" s="15">
        <f t="shared" si="15"/>
        <v>0</v>
      </c>
      <c r="Q51" s="15">
        <f t="shared" si="16"/>
        <v>0</v>
      </c>
      <c r="R51" s="15">
        <f t="shared" si="17"/>
        <v>0</v>
      </c>
      <c r="S51" s="15">
        <f t="shared" si="18"/>
        <v>0</v>
      </c>
      <c r="T51" s="15">
        <f t="shared" si="19"/>
        <v>0</v>
      </c>
      <c r="U51" s="15">
        <f t="shared" si="20"/>
        <v>0</v>
      </c>
      <c r="V51" s="15">
        <f t="shared" si="21"/>
        <v>0</v>
      </c>
      <c r="W51" s="15">
        <f t="shared" si="22"/>
        <v>0</v>
      </c>
      <c r="X51" s="15">
        <f t="shared" si="23"/>
        <v>0</v>
      </c>
      <c r="Y51" s="24">
        <f t="shared" si="24"/>
        <v>0</v>
      </c>
      <c r="Z51" s="25" t="e">
        <f t="shared" si="25"/>
        <v>#REF!</v>
      </c>
    </row>
    <row r="52" spans="1:26" ht="17.25" customHeight="1">
      <c r="A52" s="28" t="s">
        <v>125</v>
      </c>
      <c r="B52" s="29" t="s">
        <v>126</v>
      </c>
      <c r="C52" s="34" t="s">
        <v>4</v>
      </c>
      <c r="D52" s="9" t="s">
        <v>30</v>
      </c>
      <c r="E52" s="9" t="s">
        <v>30</v>
      </c>
      <c r="F52" s="9" t="s">
        <v>5</v>
      </c>
      <c r="G52" s="9" t="s">
        <v>30</v>
      </c>
      <c r="H52" s="9" t="s">
        <v>30</v>
      </c>
      <c r="I52" s="9" t="s">
        <v>30</v>
      </c>
      <c r="J52" s="9" t="s">
        <v>5</v>
      </c>
      <c r="K52" s="9" t="s">
        <v>30</v>
      </c>
      <c r="L52" s="9" t="s">
        <v>4</v>
      </c>
      <c r="M52" s="45" t="s">
        <v>248</v>
      </c>
      <c r="N52" s="19">
        <f t="shared" si="13"/>
        <v>13.1</v>
      </c>
      <c r="O52" s="14" t="e">
        <f t="shared" si="14"/>
        <v>#REF!</v>
      </c>
      <c r="P52" s="15">
        <f t="shared" si="15"/>
        <v>1</v>
      </c>
      <c r="Q52" s="15">
        <f t="shared" si="16"/>
        <v>1</v>
      </c>
      <c r="R52" s="15">
        <f t="shared" si="17"/>
        <v>0.9</v>
      </c>
      <c r="S52" s="15">
        <f t="shared" si="18"/>
        <v>2</v>
      </c>
      <c r="T52" s="15">
        <f t="shared" si="19"/>
        <v>1.8</v>
      </c>
      <c r="U52" s="15">
        <f t="shared" si="20"/>
        <v>4</v>
      </c>
      <c r="V52" s="15">
        <f t="shared" si="21"/>
        <v>2.4000000000000004</v>
      </c>
      <c r="W52" s="15">
        <f t="shared" si="22"/>
        <v>0</v>
      </c>
      <c r="X52" s="15">
        <f t="shared" si="23"/>
        <v>0</v>
      </c>
      <c r="Y52" s="24">
        <f t="shared" si="24"/>
        <v>16</v>
      </c>
      <c r="Z52" s="25" t="e">
        <f t="shared" si="25"/>
        <v>#REF!</v>
      </c>
    </row>
    <row r="53" spans="1:26" ht="17.25" customHeight="1">
      <c r="A53" s="28" t="s">
        <v>127</v>
      </c>
      <c r="B53" s="29" t="s">
        <v>128</v>
      </c>
      <c r="C53" s="34" t="s">
        <v>4</v>
      </c>
      <c r="D53" s="9" t="s">
        <v>30</v>
      </c>
      <c r="E53" s="9" t="s">
        <v>30</v>
      </c>
      <c r="F53" s="9" t="s">
        <v>30</v>
      </c>
      <c r="G53" s="9" t="s">
        <v>30</v>
      </c>
      <c r="H53" s="9" t="s">
        <v>25</v>
      </c>
      <c r="I53" s="9" t="s">
        <v>27</v>
      </c>
      <c r="J53" s="9" t="s">
        <v>4</v>
      </c>
      <c r="K53" s="9" t="s">
        <v>24</v>
      </c>
      <c r="L53" s="9" t="s">
        <v>24</v>
      </c>
      <c r="M53" s="45"/>
      <c r="N53" s="19">
        <f t="shared" si="13"/>
        <v>4.5999999999999996</v>
      </c>
      <c r="O53" s="14" t="e">
        <f t="shared" si="14"/>
        <v>#REF!</v>
      </c>
      <c r="P53" s="15">
        <f t="shared" si="15"/>
        <v>1</v>
      </c>
      <c r="Q53" s="15">
        <f t="shared" si="16"/>
        <v>1</v>
      </c>
      <c r="R53" s="15">
        <f t="shared" si="17"/>
        <v>1</v>
      </c>
      <c r="S53" s="15">
        <f t="shared" si="18"/>
        <v>0.4</v>
      </c>
      <c r="T53" s="15">
        <f t="shared" si="19"/>
        <v>1.2000000000000002</v>
      </c>
      <c r="U53" s="15">
        <f t="shared" si="20"/>
        <v>0</v>
      </c>
      <c r="V53" s="15">
        <f t="shared" si="21"/>
        <v>0</v>
      </c>
      <c r="W53" s="15">
        <f t="shared" si="22"/>
        <v>0</v>
      </c>
      <c r="X53" s="15">
        <f t="shared" si="23"/>
        <v>0</v>
      </c>
      <c r="Y53" s="24">
        <f t="shared" si="24"/>
        <v>11.1</v>
      </c>
      <c r="Z53" s="25" t="e">
        <f t="shared" si="25"/>
        <v>#REF!</v>
      </c>
    </row>
    <row r="54" spans="1:26" ht="17.25" customHeight="1">
      <c r="A54" s="28" t="s">
        <v>129</v>
      </c>
      <c r="B54" s="29" t="s">
        <v>130</v>
      </c>
      <c r="C54" s="34" t="s">
        <v>4</v>
      </c>
      <c r="D54" s="9" t="s">
        <v>30</v>
      </c>
      <c r="E54" s="9" t="s">
        <v>30</v>
      </c>
      <c r="F54" s="9" t="s">
        <v>30</v>
      </c>
      <c r="G54" s="9" t="s">
        <v>4</v>
      </c>
      <c r="H54" s="9" t="s">
        <v>28</v>
      </c>
      <c r="I54" s="9" t="s">
        <v>24</v>
      </c>
      <c r="J54" s="9" t="s">
        <v>24</v>
      </c>
      <c r="K54" s="9" t="s">
        <v>24</v>
      </c>
      <c r="L54" s="9" t="s">
        <v>24</v>
      </c>
      <c r="M54" s="45"/>
      <c r="N54" s="19">
        <f t="shared" si="13"/>
        <v>3</v>
      </c>
      <c r="O54" s="14" t="e">
        <f t="shared" si="14"/>
        <v>#REF!</v>
      </c>
      <c r="P54" s="15">
        <f t="shared" si="15"/>
        <v>1</v>
      </c>
      <c r="Q54" s="15">
        <f t="shared" si="16"/>
        <v>1</v>
      </c>
      <c r="R54" s="15">
        <f t="shared" si="17"/>
        <v>1</v>
      </c>
      <c r="S54" s="15">
        <f t="shared" si="18"/>
        <v>0</v>
      </c>
      <c r="T54" s="15">
        <f t="shared" si="19"/>
        <v>0</v>
      </c>
      <c r="U54" s="15">
        <f t="shared" si="20"/>
        <v>0</v>
      </c>
      <c r="V54" s="15">
        <f t="shared" si="21"/>
        <v>0</v>
      </c>
      <c r="W54" s="15">
        <f t="shared" si="22"/>
        <v>0</v>
      </c>
      <c r="X54" s="15">
        <f t="shared" si="23"/>
        <v>0</v>
      </c>
      <c r="Y54" s="24">
        <f t="shared" si="24"/>
        <v>10.199999999999999</v>
      </c>
      <c r="Z54" s="25" t="e">
        <f t="shared" si="25"/>
        <v>#REF!</v>
      </c>
    </row>
    <row r="55" spans="1:26" ht="17.25" customHeight="1">
      <c r="A55" s="28" t="s">
        <v>131</v>
      </c>
      <c r="B55" s="29" t="s">
        <v>132</v>
      </c>
      <c r="C55" s="34" t="s">
        <v>4</v>
      </c>
      <c r="D55" s="9" t="s">
        <v>5</v>
      </c>
      <c r="E55" s="9" t="s">
        <v>30</v>
      </c>
      <c r="F55" s="9" t="s">
        <v>30</v>
      </c>
      <c r="G55" s="9" t="s">
        <v>30</v>
      </c>
      <c r="H55" s="9" t="s">
        <v>5</v>
      </c>
      <c r="I55" s="9" t="s">
        <v>29</v>
      </c>
      <c r="J55" s="9" t="s">
        <v>25</v>
      </c>
      <c r="K55" s="9" t="s">
        <v>25</v>
      </c>
      <c r="L55" s="9" t="s">
        <v>29</v>
      </c>
      <c r="M55" s="45" t="s">
        <v>233</v>
      </c>
      <c r="N55" s="19">
        <f t="shared" si="13"/>
        <v>11.900000000000002</v>
      </c>
      <c r="O55" s="14" t="e">
        <f t="shared" si="14"/>
        <v>#REF!</v>
      </c>
      <c r="P55" s="15">
        <f t="shared" si="15"/>
        <v>0.9</v>
      </c>
      <c r="Q55" s="15">
        <f t="shared" si="16"/>
        <v>1</v>
      </c>
      <c r="R55" s="15">
        <f t="shared" si="17"/>
        <v>1</v>
      </c>
      <c r="S55" s="15">
        <f t="shared" si="18"/>
        <v>1.6</v>
      </c>
      <c r="T55" s="15">
        <f t="shared" si="19"/>
        <v>1.4000000000000001</v>
      </c>
      <c r="U55" s="15">
        <f t="shared" si="20"/>
        <v>2.8000000000000003</v>
      </c>
      <c r="V55" s="15">
        <f t="shared" si="21"/>
        <v>3.2</v>
      </c>
      <c r="W55" s="15">
        <f t="shared" si="22"/>
        <v>0</v>
      </c>
      <c r="X55" s="15">
        <f t="shared" si="23"/>
        <v>0</v>
      </c>
      <c r="Y55" s="24">
        <f t="shared" si="24"/>
        <v>15.3</v>
      </c>
      <c r="Z55" s="25" t="e">
        <f t="shared" si="25"/>
        <v>#REF!</v>
      </c>
    </row>
    <row r="56" spans="1:26" ht="17.25" customHeight="1">
      <c r="A56" s="30" t="s">
        <v>133</v>
      </c>
      <c r="B56" s="29" t="s">
        <v>134</v>
      </c>
      <c r="C56" s="34" t="s">
        <v>4</v>
      </c>
      <c r="D56" s="9" t="s">
        <v>30</v>
      </c>
      <c r="E56" s="9" t="s">
        <v>30</v>
      </c>
      <c r="F56" s="9" t="s">
        <v>29</v>
      </c>
      <c r="G56" s="9" t="s">
        <v>30</v>
      </c>
      <c r="H56" s="9" t="s">
        <v>30</v>
      </c>
      <c r="I56" s="9" t="s">
        <v>5</v>
      </c>
      <c r="J56" s="9" t="s">
        <v>5</v>
      </c>
      <c r="K56" s="9" t="s">
        <v>5</v>
      </c>
      <c r="L56" s="9" t="s">
        <v>3</v>
      </c>
      <c r="M56" s="45"/>
      <c r="N56" s="19">
        <f t="shared" si="13"/>
        <v>11.2</v>
      </c>
      <c r="O56" s="14" t="e">
        <f t="shared" si="14"/>
        <v>#REF!</v>
      </c>
      <c r="P56" s="15">
        <f t="shared" si="15"/>
        <v>1</v>
      </c>
      <c r="Q56" s="15">
        <f t="shared" si="16"/>
        <v>1</v>
      </c>
      <c r="R56" s="15">
        <f t="shared" si="17"/>
        <v>0.8</v>
      </c>
      <c r="S56" s="15">
        <f t="shared" si="18"/>
        <v>1.8</v>
      </c>
      <c r="T56" s="15">
        <f t="shared" si="19"/>
        <v>1.8</v>
      </c>
      <c r="U56" s="15">
        <f t="shared" si="20"/>
        <v>3.6</v>
      </c>
      <c r="V56" s="15">
        <f t="shared" si="21"/>
        <v>1.2000000000000002</v>
      </c>
      <c r="W56" s="15">
        <f t="shared" si="22"/>
        <v>0</v>
      </c>
      <c r="X56" s="15">
        <f t="shared" si="23"/>
        <v>0</v>
      </c>
      <c r="Y56" s="24">
        <f t="shared" si="24"/>
        <v>14.9</v>
      </c>
      <c r="Z56" s="25" t="e">
        <f t="shared" si="25"/>
        <v>#REF!</v>
      </c>
    </row>
    <row r="57" spans="1:26" ht="17.25" customHeight="1">
      <c r="A57" s="28" t="s">
        <v>135</v>
      </c>
      <c r="B57" s="29" t="s">
        <v>136</v>
      </c>
      <c r="C57" s="34" t="s">
        <v>4</v>
      </c>
      <c r="D57" s="9" t="s">
        <v>30</v>
      </c>
      <c r="E57" s="9" t="s">
        <v>30</v>
      </c>
      <c r="F57" s="9" t="s">
        <v>30</v>
      </c>
      <c r="G57" s="9" t="s">
        <v>30</v>
      </c>
      <c r="H57" s="9" t="s">
        <v>30</v>
      </c>
      <c r="I57" s="9" t="s">
        <v>24</v>
      </c>
      <c r="J57" s="9" t="s">
        <v>29</v>
      </c>
      <c r="K57" s="9" t="s">
        <v>24</v>
      </c>
      <c r="L57" s="9" t="s">
        <v>24</v>
      </c>
      <c r="M57" s="45" t="s">
        <v>247</v>
      </c>
      <c r="N57" s="19">
        <f t="shared" si="13"/>
        <v>4.5999999999999996</v>
      </c>
      <c r="O57" s="14" t="e">
        <f t="shared" si="14"/>
        <v>#REF!</v>
      </c>
      <c r="P57" s="15">
        <f t="shared" si="15"/>
        <v>1</v>
      </c>
      <c r="Q57" s="15">
        <f t="shared" si="16"/>
        <v>1</v>
      </c>
      <c r="R57" s="15">
        <f t="shared" si="17"/>
        <v>1</v>
      </c>
      <c r="S57" s="15">
        <f t="shared" si="18"/>
        <v>0</v>
      </c>
      <c r="T57" s="15">
        <f t="shared" si="19"/>
        <v>1.6</v>
      </c>
      <c r="U57" s="15">
        <f t="shared" si="20"/>
        <v>0</v>
      </c>
      <c r="V57" s="15">
        <f t="shared" si="21"/>
        <v>0</v>
      </c>
      <c r="W57" s="15">
        <f t="shared" si="22"/>
        <v>0</v>
      </c>
      <c r="X57" s="15">
        <f t="shared" si="23"/>
        <v>0</v>
      </c>
      <c r="Y57" s="24">
        <f t="shared" si="24"/>
        <v>11.1</v>
      </c>
      <c r="Z57" s="25" t="e">
        <f t="shared" si="25"/>
        <v>#REF!</v>
      </c>
    </row>
    <row r="58" spans="1:26" ht="17.25" customHeight="1">
      <c r="A58" s="28" t="s">
        <v>45</v>
      </c>
      <c r="B58" s="29" t="s">
        <v>137</v>
      </c>
      <c r="C58" s="34" t="s">
        <v>4</v>
      </c>
      <c r="D58" s="9"/>
      <c r="E58" s="9"/>
      <c r="F58" s="9"/>
      <c r="G58" s="9"/>
      <c r="H58" s="9"/>
      <c r="I58" s="9"/>
      <c r="J58" s="9"/>
      <c r="K58" s="9"/>
      <c r="L58" s="9"/>
      <c r="M58" s="45" t="s">
        <v>239</v>
      </c>
      <c r="N58" s="19">
        <f t="shared" si="13"/>
        <v>0</v>
      </c>
      <c r="O58" s="14" t="e">
        <f t="shared" si="14"/>
        <v>#REF!</v>
      </c>
      <c r="P58" s="15">
        <f t="shared" si="15"/>
        <v>0</v>
      </c>
      <c r="Q58" s="15">
        <f t="shared" si="16"/>
        <v>0</v>
      </c>
      <c r="R58" s="15">
        <f t="shared" si="17"/>
        <v>0</v>
      </c>
      <c r="S58" s="15">
        <f t="shared" si="18"/>
        <v>0</v>
      </c>
      <c r="T58" s="15">
        <f t="shared" si="19"/>
        <v>0</v>
      </c>
      <c r="U58" s="15">
        <f t="shared" si="20"/>
        <v>0</v>
      </c>
      <c r="V58" s="15">
        <f t="shared" si="21"/>
        <v>0</v>
      </c>
      <c r="W58" s="15">
        <f t="shared" si="22"/>
        <v>0</v>
      </c>
      <c r="X58" s="15">
        <f t="shared" si="23"/>
        <v>0</v>
      </c>
      <c r="Y58" s="24">
        <f t="shared" si="24"/>
        <v>0</v>
      </c>
      <c r="Z58" s="25" t="e">
        <f t="shared" si="25"/>
        <v>#REF!</v>
      </c>
    </row>
    <row r="59" spans="1:26" ht="17.25" customHeight="1">
      <c r="A59" s="32" t="s">
        <v>138</v>
      </c>
      <c r="B59" s="29" t="s">
        <v>139</v>
      </c>
      <c r="C59" s="34" t="s">
        <v>4</v>
      </c>
      <c r="D59" s="9" t="s">
        <v>30</v>
      </c>
      <c r="E59" s="9" t="s">
        <v>30</v>
      </c>
      <c r="F59" s="9" t="s">
        <v>30</v>
      </c>
      <c r="G59" s="9" t="s">
        <v>30</v>
      </c>
      <c r="H59" s="9" t="s">
        <v>25</v>
      </c>
      <c r="I59" s="9" t="s">
        <v>27</v>
      </c>
      <c r="J59" s="9" t="s">
        <v>4</v>
      </c>
      <c r="K59" s="9" t="s">
        <v>24</v>
      </c>
      <c r="L59" s="9" t="s">
        <v>24</v>
      </c>
      <c r="M59" s="45"/>
      <c r="N59" s="19">
        <f t="shared" si="13"/>
        <v>4.5999999999999996</v>
      </c>
      <c r="O59" s="14" t="e">
        <f t="shared" si="14"/>
        <v>#REF!</v>
      </c>
      <c r="P59" s="15">
        <f t="shared" si="15"/>
        <v>1</v>
      </c>
      <c r="Q59" s="15">
        <f t="shared" si="16"/>
        <v>1</v>
      </c>
      <c r="R59" s="15">
        <f t="shared" si="17"/>
        <v>1</v>
      </c>
      <c r="S59" s="15">
        <f t="shared" si="18"/>
        <v>0.4</v>
      </c>
      <c r="T59" s="15">
        <f t="shared" si="19"/>
        <v>1.2000000000000002</v>
      </c>
      <c r="U59" s="15">
        <f t="shared" si="20"/>
        <v>0</v>
      </c>
      <c r="V59" s="15">
        <f t="shared" si="21"/>
        <v>0</v>
      </c>
      <c r="W59" s="15">
        <f t="shared" si="22"/>
        <v>0</v>
      </c>
      <c r="X59" s="15">
        <f t="shared" si="23"/>
        <v>0</v>
      </c>
      <c r="Y59" s="24">
        <f t="shared" si="24"/>
        <v>11.1</v>
      </c>
      <c r="Z59" s="25" t="e">
        <f t="shared" si="25"/>
        <v>#REF!</v>
      </c>
    </row>
    <row r="60" spans="1:26" ht="17.25" customHeight="1">
      <c r="A60" s="28" t="s">
        <v>140</v>
      </c>
      <c r="B60" s="29" t="s">
        <v>141</v>
      </c>
      <c r="C60" s="34" t="s">
        <v>4</v>
      </c>
      <c r="D60" s="9" t="s">
        <v>30</v>
      </c>
      <c r="E60" s="9" t="s">
        <v>30</v>
      </c>
      <c r="F60" s="9" t="s">
        <v>30</v>
      </c>
      <c r="G60" s="9" t="s">
        <v>30</v>
      </c>
      <c r="H60" s="9" t="s">
        <v>30</v>
      </c>
      <c r="I60" s="9" t="s">
        <v>24</v>
      </c>
      <c r="J60" s="9" t="s">
        <v>29</v>
      </c>
      <c r="K60" s="9" t="s">
        <v>24</v>
      </c>
      <c r="L60" s="9" t="s">
        <v>24</v>
      </c>
      <c r="M60" s="45"/>
      <c r="N60" s="19">
        <f t="shared" si="13"/>
        <v>4.5999999999999996</v>
      </c>
      <c r="O60" s="14" t="e">
        <f t="shared" si="14"/>
        <v>#REF!</v>
      </c>
      <c r="P60" s="15">
        <f t="shared" si="15"/>
        <v>1</v>
      </c>
      <c r="Q60" s="15">
        <f t="shared" si="16"/>
        <v>1</v>
      </c>
      <c r="R60" s="15">
        <f t="shared" si="17"/>
        <v>1</v>
      </c>
      <c r="S60" s="15">
        <f t="shared" si="18"/>
        <v>0</v>
      </c>
      <c r="T60" s="15">
        <f t="shared" si="19"/>
        <v>1.6</v>
      </c>
      <c r="U60" s="15">
        <f t="shared" si="20"/>
        <v>0</v>
      </c>
      <c r="V60" s="15">
        <f t="shared" si="21"/>
        <v>0</v>
      </c>
      <c r="W60" s="15">
        <f t="shared" si="22"/>
        <v>0</v>
      </c>
      <c r="X60" s="15">
        <f t="shared" si="23"/>
        <v>0</v>
      </c>
      <c r="Y60" s="24">
        <f t="shared" si="24"/>
        <v>11.1</v>
      </c>
      <c r="Z60" s="25" t="e">
        <f t="shared" si="25"/>
        <v>#REF!</v>
      </c>
    </row>
    <row r="61" spans="1:26" ht="17.25" customHeight="1">
      <c r="A61" s="28" t="s">
        <v>142</v>
      </c>
      <c r="B61" s="29" t="s">
        <v>143</v>
      </c>
      <c r="C61" s="34" t="s">
        <v>4</v>
      </c>
      <c r="D61" s="9" t="s">
        <v>5</v>
      </c>
      <c r="E61" s="9" t="s">
        <v>30</v>
      </c>
      <c r="F61" s="9" t="s">
        <v>30</v>
      </c>
      <c r="G61" s="9" t="s">
        <v>30</v>
      </c>
      <c r="H61" s="9" t="s">
        <v>5</v>
      </c>
      <c r="I61" s="9" t="s">
        <v>25</v>
      </c>
      <c r="J61" s="9" t="s">
        <v>29</v>
      </c>
      <c r="K61" s="9" t="s">
        <v>31</v>
      </c>
      <c r="L61" s="9" t="s">
        <v>24</v>
      </c>
      <c r="M61" s="45"/>
      <c r="N61" s="19">
        <f t="shared" si="13"/>
        <v>6.3000000000000007</v>
      </c>
      <c r="O61" s="14" t="e">
        <f t="shared" si="14"/>
        <v>#REF!</v>
      </c>
      <c r="P61" s="15">
        <f t="shared" si="15"/>
        <v>0.9</v>
      </c>
      <c r="Q61" s="15">
        <f t="shared" si="16"/>
        <v>1</v>
      </c>
      <c r="R61" s="15">
        <f t="shared" si="17"/>
        <v>1</v>
      </c>
      <c r="S61" s="15">
        <f t="shared" si="18"/>
        <v>1.4000000000000001</v>
      </c>
      <c r="T61" s="15">
        <f t="shared" si="19"/>
        <v>1.6</v>
      </c>
      <c r="U61" s="15">
        <f t="shared" si="20"/>
        <v>0.4</v>
      </c>
      <c r="V61" s="15">
        <f t="shared" si="21"/>
        <v>0</v>
      </c>
      <c r="W61" s="15">
        <f t="shared" si="22"/>
        <v>0</v>
      </c>
      <c r="X61" s="15">
        <f t="shared" si="23"/>
        <v>0</v>
      </c>
      <c r="Y61" s="24">
        <f t="shared" si="24"/>
        <v>12.1</v>
      </c>
      <c r="Z61" s="25" t="e">
        <f t="shared" si="25"/>
        <v>#REF!</v>
      </c>
    </row>
    <row r="62" spans="1:26" ht="17.25" customHeight="1">
      <c r="A62" s="28" t="s">
        <v>144</v>
      </c>
      <c r="B62" s="29" t="s">
        <v>145</v>
      </c>
      <c r="C62" s="34" t="s">
        <v>4</v>
      </c>
      <c r="D62" s="9" t="s">
        <v>30</v>
      </c>
      <c r="E62" s="9" t="s">
        <v>30</v>
      </c>
      <c r="F62" s="9" t="s">
        <v>5</v>
      </c>
      <c r="G62" s="9" t="s">
        <v>30</v>
      </c>
      <c r="H62" s="9" t="s">
        <v>5</v>
      </c>
      <c r="I62" s="9" t="s">
        <v>5</v>
      </c>
      <c r="J62" s="9" t="s">
        <v>5</v>
      </c>
      <c r="K62" s="9" t="s">
        <v>24</v>
      </c>
      <c r="L62" s="9" t="s">
        <v>24</v>
      </c>
      <c r="M62" s="45"/>
      <c r="N62" s="19">
        <f t="shared" si="13"/>
        <v>6.5</v>
      </c>
      <c r="O62" s="14" t="e">
        <f t="shared" si="14"/>
        <v>#REF!</v>
      </c>
      <c r="P62" s="15">
        <f t="shared" si="15"/>
        <v>1</v>
      </c>
      <c r="Q62" s="15">
        <f t="shared" si="16"/>
        <v>1</v>
      </c>
      <c r="R62" s="15">
        <f t="shared" si="17"/>
        <v>0.9</v>
      </c>
      <c r="S62" s="15">
        <f t="shared" si="18"/>
        <v>1.8</v>
      </c>
      <c r="T62" s="15">
        <f t="shared" si="19"/>
        <v>1.8</v>
      </c>
      <c r="U62" s="15">
        <f t="shared" si="20"/>
        <v>0</v>
      </c>
      <c r="V62" s="15">
        <f t="shared" si="21"/>
        <v>0</v>
      </c>
      <c r="W62" s="15">
        <f t="shared" si="22"/>
        <v>0</v>
      </c>
      <c r="X62" s="15">
        <f t="shared" si="23"/>
        <v>0</v>
      </c>
      <c r="Y62" s="24">
        <f t="shared" si="24"/>
        <v>12.2</v>
      </c>
      <c r="Z62" s="25" t="e">
        <f t="shared" si="25"/>
        <v>#REF!</v>
      </c>
    </row>
    <row r="63" spans="1:26" ht="17.25" customHeight="1">
      <c r="A63" s="28" t="s">
        <v>146</v>
      </c>
      <c r="B63" s="29" t="s">
        <v>147</v>
      </c>
      <c r="C63" s="34" t="s">
        <v>4</v>
      </c>
      <c r="D63" s="9"/>
      <c r="E63" s="9"/>
      <c r="F63" s="9"/>
      <c r="G63" s="9"/>
      <c r="H63" s="9"/>
      <c r="I63" s="9"/>
      <c r="J63" s="9"/>
      <c r="K63" s="9"/>
      <c r="L63" s="9"/>
      <c r="M63" s="45" t="s">
        <v>239</v>
      </c>
      <c r="N63" s="19">
        <f t="shared" si="13"/>
        <v>0</v>
      </c>
      <c r="O63" s="14" t="e">
        <f t="shared" si="14"/>
        <v>#REF!</v>
      </c>
      <c r="P63" s="15">
        <f t="shared" si="15"/>
        <v>0</v>
      </c>
      <c r="Q63" s="15">
        <f t="shared" si="16"/>
        <v>0</v>
      </c>
      <c r="R63" s="15">
        <f t="shared" si="17"/>
        <v>0</v>
      </c>
      <c r="S63" s="15">
        <f t="shared" si="18"/>
        <v>0</v>
      </c>
      <c r="T63" s="15">
        <f t="shared" si="19"/>
        <v>0</v>
      </c>
      <c r="U63" s="15">
        <f t="shared" si="20"/>
        <v>0</v>
      </c>
      <c r="V63" s="15">
        <f t="shared" si="21"/>
        <v>0</v>
      </c>
      <c r="W63" s="15">
        <f t="shared" si="22"/>
        <v>0</v>
      </c>
      <c r="X63" s="15">
        <f t="shared" si="23"/>
        <v>0</v>
      </c>
      <c r="Y63" s="24">
        <f t="shared" si="24"/>
        <v>0</v>
      </c>
      <c r="Z63" s="25" t="e">
        <f t="shared" si="25"/>
        <v>#REF!</v>
      </c>
    </row>
    <row r="64" spans="1:26" ht="17.25" customHeight="1">
      <c r="A64" s="28" t="s">
        <v>148</v>
      </c>
      <c r="B64" s="29" t="s">
        <v>149</v>
      </c>
      <c r="C64" s="34" t="s">
        <v>4</v>
      </c>
      <c r="D64" s="9" t="s">
        <v>30</v>
      </c>
      <c r="E64" s="9" t="s">
        <v>30</v>
      </c>
      <c r="F64" s="9" t="s">
        <v>30</v>
      </c>
      <c r="G64" s="9" t="s">
        <v>4</v>
      </c>
      <c r="H64" s="9" t="s">
        <v>28</v>
      </c>
      <c r="I64" s="9" t="s">
        <v>24</v>
      </c>
      <c r="J64" s="9" t="s">
        <v>24</v>
      </c>
      <c r="K64" s="9" t="s">
        <v>24</v>
      </c>
      <c r="L64" s="9" t="s">
        <v>24</v>
      </c>
      <c r="M64" s="45"/>
      <c r="N64" s="19">
        <f t="shared" si="13"/>
        <v>3</v>
      </c>
      <c r="O64" s="14" t="e">
        <f t="shared" si="14"/>
        <v>#REF!</v>
      </c>
      <c r="P64" s="15">
        <f t="shared" si="15"/>
        <v>1</v>
      </c>
      <c r="Q64" s="15">
        <f t="shared" si="16"/>
        <v>1</v>
      </c>
      <c r="R64" s="15">
        <f t="shared" si="17"/>
        <v>1</v>
      </c>
      <c r="S64" s="15">
        <f t="shared" si="18"/>
        <v>0</v>
      </c>
      <c r="T64" s="15">
        <f t="shared" si="19"/>
        <v>0</v>
      </c>
      <c r="U64" s="15">
        <f t="shared" si="20"/>
        <v>0</v>
      </c>
      <c r="V64" s="15">
        <f t="shared" si="21"/>
        <v>0</v>
      </c>
      <c r="W64" s="15">
        <f t="shared" si="22"/>
        <v>0</v>
      </c>
      <c r="X64" s="15">
        <f t="shared" si="23"/>
        <v>0</v>
      </c>
      <c r="Y64" s="24">
        <f t="shared" si="24"/>
        <v>10.199999999999999</v>
      </c>
      <c r="Z64" s="25" t="e">
        <f t="shared" si="25"/>
        <v>#REF!</v>
      </c>
    </row>
    <row r="65" spans="1:26" ht="17.25" customHeight="1">
      <c r="A65" s="28" t="s">
        <v>12</v>
      </c>
      <c r="B65" s="29" t="s">
        <v>150</v>
      </c>
      <c r="C65" s="34" t="s">
        <v>3</v>
      </c>
      <c r="D65" s="42" t="s">
        <v>30</v>
      </c>
      <c r="E65" s="42" t="s">
        <v>30</v>
      </c>
      <c r="F65" s="42" t="s">
        <v>30</v>
      </c>
      <c r="G65" s="42" t="s">
        <v>5</v>
      </c>
      <c r="H65" s="42" t="s">
        <v>5</v>
      </c>
      <c r="I65" s="42" t="s">
        <v>29</v>
      </c>
      <c r="J65" s="42" t="s">
        <v>25</v>
      </c>
      <c r="K65" s="42" t="s">
        <v>3</v>
      </c>
      <c r="L65" s="42" t="s">
        <v>24</v>
      </c>
      <c r="M65" s="47"/>
      <c r="N65" s="19">
        <f t="shared" si="13"/>
        <v>7.1000000000000005</v>
      </c>
      <c r="O65" s="14" t="e">
        <f t="shared" si="14"/>
        <v>#REF!</v>
      </c>
      <c r="P65" s="15">
        <f t="shared" ref="P65:P109" si="26">(P$2/20)*(IF(D65="A+",20)+IF(D65="A",18)+IF(D65="A-",16)+IF(D65="B+",14)+IF(D65="B",12)+IF(D65="B-",10)+IF(D65="C+",8)+IF(D65="C",6)+IF(D65="C-",4)+IF(D65="X+",2))</f>
        <v>1</v>
      </c>
      <c r="Q65" s="15">
        <f t="shared" ref="Q65:Q109" si="27">(Q$2/20)*(IF(E65="A+",20)+IF(E65="A",18)+IF(E65="A-",16)+IF(E65="B+",14)+IF(E65="B",12)+IF(E65="B-",10)+IF(E65="C+",8)+IF(E65="C",6)+IF(E65="C-",4)+IF(E65="X+",2))</f>
        <v>1</v>
      </c>
      <c r="R65" s="15">
        <f>(R$2/20)*(IF(F101="A+",20)+IF(F101="A",18)+IF(F101="A-",16)+IF(F101="B+",14)+IF(F101="B",12)+IF(F101="B-",10)+IF(F101="C+",8)+IF(F101="C",6)+IF(F101="C-",4)+IF(F101="X+",2))</f>
        <v>0.9</v>
      </c>
      <c r="S65" s="15">
        <f t="shared" si="18"/>
        <v>1.6</v>
      </c>
      <c r="T65" s="15">
        <f t="shared" si="19"/>
        <v>1.4000000000000001</v>
      </c>
      <c r="U65" s="15">
        <f t="shared" si="20"/>
        <v>1.2000000000000002</v>
      </c>
      <c r="V65" s="15">
        <f t="shared" si="21"/>
        <v>0</v>
      </c>
      <c r="W65" s="15">
        <f t="shared" si="22"/>
        <v>0</v>
      </c>
      <c r="X65" s="15">
        <f t="shared" si="23"/>
        <v>0</v>
      </c>
      <c r="Y65" s="24">
        <f t="shared" si="24"/>
        <v>12.6</v>
      </c>
      <c r="Z65" s="25" t="e">
        <f t="shared" si="25"/>
        <v>#REF!</v>
      </c>
    </row>
    <row r="66" spans="1:26" ht="17.25" customHeight="1">
      <c r="A66" s="30" t="s">
        <v>11</v>
      </c>
      <c r="B66" s="29" t="s">
        <v>151</v>
      </c>
      <c r="C66" s="34" t="s">
        <v>3</v>
      </c>
      <c r="D66" s="42" t="s">
        <v>30</v>
      </c>
      <c r="E66" s="42" t="s">
        <v>30</v>
      </c>
      <c r="F66" s="42" t="s">
        <v>30</v>
      </c>
      <c r="G66" s="9" t="s">
        <v>30</v>
      </c>
      <c r="H66" s="9" t="s">
        <v>30</v>
      </c>
      <c r="I66" s="9" t="s">
        <v>31</v>
      </c>
      <c r="J66" s="9" t="s">
        <v>27</v>
      </c>
      <c r="K66" s="9" t="s">
        <v>24</v>
      </c>
      <c r="L66" s="9" t="s">
        <v>24</v>
      </c>
      <c r="M66" s="45"/>
      <c r="N66" s="19">
        <f t="shared" si="13"/>
        <v>3.6</v>
      </c>
      <c r="O66" s="14" t="e">
        <f t="shared" si="14"/>
        <v>#REF!</v>
      </c>
      <c r="P66" s="15">
        <f t="shared" si="26"/>
        <v>1</v>
      </c>
      <c r="Q66" s="15">
        <f t="shared" si="27"/>
        <v>1</v>
      </c>
      <c r="R66" s="15">
        <f t="shared" ref="R66:R100" si="28">(R$2/20)*(IF(F66="A+",20)+IF(F66="A",18)+IF(F66="A-",16)+IF(F66="B+",14)+IF(F66="B",12)+IF(F66="B-",10)+IF(F66="C+",8)+IF(F66="C",6)+IF(F66="C-",4)+IF(F66="X+",2))</f>
        <v>1</v>
      </c>
      <c r="S66" s="15">
        <f t="shared" si="18"/>
        <v>0.2</v>
      </c>
      <c r="T66" s="15">
        <f t="shared" si="19"/>
        <v>0.4</v>
      </c>
      <c r="U66" s="15">
        <f t="shared" si="20"/>
        <v>0</v>
      </c>
      <c r="V66" s="15">
        <f t="shared" si="21"/>
        <v>0</v>
      </c>
      <c r="W66" s="15">
        <f t="shared" si="22"/>
        <v>0</v>
      </c>
      <c r="X66" s="15">
        <f t="shared" si="23"/>
        <v>0</v>
      </c>
      <c r="Y66" s="24">
        <f t="shared" si="24"/>
        <v>10.6</v>
      </c>
      <c r="Z66" s="25" t="e">
        <f t="shared" si="25"/>
        <v>#REF!</v>
      </c>
    </row>
    <row r="67" spans="1:26" ht="17.25" customHeight="1">
      <c r="A67" s="28" t="s">
        <v>152</v>
      </c>
      <c r="B67" s="29" t="s">
        <v>153</v>
      </c>
      <c r="C67" s="34" t="s">
        <v>3</v>
      </c>
      <c r="D67" s="9" t="s">
        <v>30</v>
      </c>
      <c r="E67" s="9" t="s">
        <v>29</v>
      </c>
      <c r="F67" s="9" t="s">
        <v>5</v>
      </c>
      <c r="G67" s="9" t="s">
        <v>30</v>
      </c>
      <c r="H67" s="9" t="s">
        <v>5</v>
      </c>
      <c r="I67" s="9" t="s">
        <v>29</v>
      </c>
      <c r="J67" s="9" t="s">
        <v>25</v>
      </c>
      <c r="K67" s="9" t="s">
        <v>27</v>
      </c>
      <c r="L67" s="9" t="s">
        <v>24</v>
      </c>
      <c r="M67" s="45"/>
      <c r="N67" s="19">
        <f t="shared" ref="N67:N103" si="29">SUM(P67:V67)</f>
        <v>6.5000000000000009</v>
      </c>
      <c r="O67" s="14" t="e">
        <f t="shared" ref="O67:O98" si="30">RANK(N67,N$3:N$108)</f>
        <v>#REF!</v>
      </c>
      <c r="P67" s="15">
        <f t="shared" si="26"/>
        <v>1</v>
      </c>
      <c r="Q67" s="15">
        <f t="shared" si="27"/>
        <v>0.8</v>
      </c>
      <c r="R67" s="15">
        <f t="shared" si="28"/>
        <v>0.9</v>
      </c>
      <c r="S67" s="15">
        <f t="shared" ref="S67:S98" si="31">(S$2/20)*(IF(I67="A+",20)+IF(I67="A",18)+IF(I67="A-",16)+IF(I67="B+",14)+IF(I67="B",12)+IF(I67="B-",10)+IF(I67="C+",8)+IF(I67="C",6)+IF(I67="C-",4)+IF(I67="X+",2))</f>
        <v>1.6</v>
      </c>
      <c r="T67" s="15">
        <f t="shared" ref="T67:T98" si="32">(T$2/20)*(IF(J67="A+",20)+IF(J67="A",18)+IF(J67="A-",16)+IF(J67="B+",14)+IF(J67="B",12)+IF(J67="B-",10)+IF(J67="C+",8)+IF(J67="C",6)+IF(J67="C-",4)+IF(J67="X+",2))</f>
        <v>1.4000000000000001</v>
      </c>
      <c r="U67" s="15">
        <f t="shared" ref="U67:U98" si="33">(U$2/20)*(IF(K67="A+",20)+IF(K67="A",18)+IF(K67="A-",16)+IF(K67="B+",14)+IF(K67="B",12)+IF(K67="B-",10)+IF(K67="C+",8)+IF(K67="C",6)+IF(K67="C-",4)+IF(K67="X+",2))</f>
        <v>0.8</v>
      </c>
      <c r="V67" s="15">
        <f t="shared" ref="V67:V98" si="34">(V$2/20)*(IF(L67="A+",20)+IF(L67="A",18)+IF(L67="A-",16)+IF(L67="B+",14)+IF(L67="B",12)+IF(L67="B-",10)+IF(L67="C+",8)+IF(L67="C",6)+IF(L67="C-",4)+IF(L67="X+",2))</f>
        <v>0</v>
      </c>
      <c r="W67" s="15">
        <f t="shared" ref="W67:W98" si="35">(W$2/20)*(IF(M67="A+",20)+IF(M67="A",18)+IF(M67="A-",16)+IF(M67="B+",14)+IF(M67="B",12)+IF(M67="B-",10)+IF(M67="C+",8)+IF(M67="C",6)+IF(M67="C-",4)+IF(M67="X+",2))</f>
        <v>0</v>
      </c>
      <c r="X67" s="15">
        <f t="shared" ref="X67:X98" si="36">(X$2/20)*(IF(N67="A+",20)+IF(N67="A",18)+IF(N67="A-",16)+IF(N67="B+",14)+IF(N67="B",12)+IF(N67="B-",10)+IF(N67="C+",8)+IF(N67="C",6)+IF(N67="C-",4)+IF(N67="X+",2))</f>
        <v>0</v>
      </c>
      <c r="Y67" s="24">
        <f t="shared" ref="Y67:Y98" si="37">IF(N67=0,0,ROUND(N67*(1-$N$111/20)+$N$111,1))</f>
        <v>12.2</v>
      </c>
      <c r="Z67" s="25" t="e">
        <f t="shared" ref="Z67:Z98" si="38">RANK(Y67,Y$3:Y$108)</f>
        <v>#REF!</v>
      </c>
    </row>
    <row r="68" spans="1:26" ht="17.25" customHeight="1">
      <c r="A68" s="30" t="s">
        <v>14</v>
      </c>
      <c r="B68" s="29" t="s">
        <v>154</v>
      </c>
      <c r="C68" s="34" t="s">
        <v>3</v>
      </c>
      <c r="D68" s="42" t="s">
        <v>30</v>
      </c>
      <c r="E68" s="42" t="s">
        <v>30</v>
      </c>
      <c r="F68" s="42" t="s">
        <v>30</v>
      </c>
      <c r="G68" s="9" t="s">
        <v>30</v>
      </c>
      <c r="H68" s="9" t="s">
        <v>30</v>
      </c>
      <c r="I68" s="9" t="s">
        <v>29</v>
      </c>
      <c r="J68" s="9" t="s">
        <v>29</v>
      </c>
      <c r="K68" s="9" t="s">
        <v>24</v>
      </c>
      <c r="L68" s="9" t="s">
        <v>24</v>
      </c>
      <c r="M68" s="45"/>
      <c r="N68" s="19">
        <f t="shared" si="29"/>
        <v>6.1999999999999993</v>
      </c>
      <c r="O68" s="14" t="e">
        <f t="shared" si="30"/>
        <v>#REF!</v>
      </c>
      <c r="P68" s="15">
        <f t="shared" si="26"/>
        <v>1</v>
      </c>
      <c r="Q68" s="15">
        <f t="shared" si="27"/>
        <v>1</v>
      </c>
      <c r="R68" s="15">
        <f t="shared" si="28"/>
        <v>1</v>
      </c>
      <c r="S68" s="15">
        <f t="shared" si="31"/>
        <v>1.6</v>
      </c>
      <c r="T68" s="15">
        <f t="shared" si="32"/>
        <v>1.6</v>
      </c>
      <c r="U68" s="15">
        <f t="shared" si="33"/>
        <v>0</v>
      </c>
      <c r="V68" s="15">
        <f t="shared" si="34"/>
        <v>0</v>
      </c>
      <c r="W68" s="15">
        <f t="shared" si="35"/>
        <v>0</v>
      </c>
      <c r="X68" s="15">
        <f t="shared" si="36"/>
        <v>0</v>
      </c>
      <c r="Y68" s="24">
        <f t="shared" si="37"/>
        <v>12.1</v>
      </c>
      <c r="Z68" s="25" t="e">
        <f t="shared" si="38"/>
        <v>#REF!</v>
      </c>
    </row>
    <row r="69" spans="1:26" ht="17.25" customHeight="1">
      <c r="A69" s="28" t="s">
        <v>155</v>
      </c>
      <c r="B69" s="29" t="s">
        <v>156</v>
      </c>
      <c r="C69" s="34" t="s">
        <v>3</v>
      </c>
      <c r="D69" s="9"/>
      <c r="E69" s="9"/>
      <c r="F69" s="9"/>
      <c r="G69" s="9"/>
      <c r="H69" s="9"/>
      <c r="I69" s="9"/>
      <c r="J69" s="9"/>
      <c r="K69" s="9"/>
      <c r="L69" s="9"/>
      <c r="M69" s="45" t="s">
        <v>239</v>
      </c>
      <c r="N69" s="19">
        <f t="shared" si="29"/>
        <v>0</v>
      </c>
      <c r="O69" s="14" t="e">
        <f t="shared" si="30"/>
        <v>#REF!</v>
      </c>
      <c r="P69" s="15">
        <f t="shared" si="26"/>
        <v>0</v>
      </c>
      <c r="Q69" s="15">
        <f t="shared" si="27"/>
        <v>0</v>
      </c>
      <c r="R69" s="15">
        <f t="shared" si="28"/>
        <v>0</v>
      </c>
      <c r="S69" s="15">
        <f t="shared" si="31"/>
        <v>0</v>
      </c>
      <c r="T69" s="15">
        <f t="shared" si="32"/>
        <v>0</v>
      </c>
      <c r="U69" s="15">
        <f t="shared" si="33"/>
        <v>0</v>
      </c>
      <c r="V69" s="15">
        <f t="shared" si="34"/>
        <v>0</v>
      </c>
      <c r="W69" s="15">
        <f t="shared" si="35"/>
        <v>0</v>
      </c>
      <c r="X69" s="15">
        <f t="shared" si="36"/>
        <v>0</v>
      </c>
      <c r="Y69" s="24">
        <f t="shared" si="37"/>
        <v>0</v>
      </c>
      <c r="Z69" s="25" t="e">
        <f t="shared" si="38"/>
        <v>#REF!</v>
      </c>
    </row>
    <row r="70" spans="1:26" ht="17.25" customHeight="1">
      <c r="A70" s="30" t="s">
        <v>6</v>
      </c>
      <c r="B70" s="29" t="s">
        <v>157</v>
      </c>
      <c r="C70" s="34" t="s">
        <v>3</v>
      </c>
      <c r="D70" s="9" t="s">
        <v>30</v>
      </c>
      <c r="E70" s="9" t="s">
        <v>30</v>
      </c>
      <c r="F70" s="9" t="s">
        <v>5</v>
      </c>
      <c r="G70" s="9" t="s">
        <v>30</v>
      </c>
      <c r="H70" s="9" t="s">
        <v>29</v>
      </c>
      <c r="I70" s="9" t="s">
        <v>3</v>
      </c>
      <c r="J70" s="9" t="s">
        <v>28</v>
      </c>
      <c r="K70" s="9" t="s">
        <v>24</v>
      </c>
      <c r="L70" s="9" t="s">
        <v>24</v>
      </c>
      <c r="M70" s="45"/>
      <c r="N70" s="19">
        <f t="shared" si="29"/>
        <v>4.3</v>
      </c>
      <c r="O70" s="14" t="e">
        <f t="shared" si="30"/>
        <v>#REF!</v>
      </c>
      <c r="P70" s="15">
        <f t="shared" si="26"/>
        <v>1</v>
      </c>
      <c r="Q70" s="15">
        <f t="shared" si="27"/>
        <v>1</v>
      </c>
      <c r="R70" s="15">
        <f t="shared" si="28"/>
        <v>0.9</v>
      </c>
      <c r="S70" s="15">
        <f t="shared" si="31"/>
        <v>0.60000000000000009</v>
      </c>
      <c r="T70" s="15">
        <f t="shared" si="32"/>
        <v>0.8</v>
      </c>
      <c r="U70" s="15">
        <f t="shared" si="33"/>
        <v>0</v>
      </c>
      <c r="V70" s="15">
        <f t="shared" si="34"/>
        <v>0</v>
      </c>
      <c r="W70" s="15">
        <f t="shared" si="35"/>
        <v>0</v>
      </c>
      <c r="X70" s="15">
        <f t="shared" si="36"/>
        <v>0</v>
      </c>
      <c r="Y70" s="24">
        <f t="shared" si="37"/>
        <v>11</v>
      </c>
      <c r="Z70" s="25" t="e">
        <f t="shared" si="38"/>
        <v>#REF!</v>
      </c>
    </row>
    <row r="71" spans="1:26" ht="17.25" customHeight="1">
      <c r="A71" s="30" t="s">
        <v>22</v>
      </c>
      <c r="B71" s="29" t="s">
        <v>158</v>
      </c>
      <c r="C71" s="34" t="s">
        <v>3</v>
      </c>
      <c r="D71" s="9" t="s">
        <v>30</v>
      </c>
      <c r="E71" s="9" t="s">
        <v>5</v>
      </c>
      <c r="F71" s="9" t="s">
        <v>30</v>
      </c>
      <c r="G71" s="9" t="s">
        <v>30</v>
      </c>
      <c r="H71" s="9" t="s">
        <v>30</v>
      </c>
      <c r="I71" s="9" t="s">
        <v>30</v>
      </c>
      <c r="J71" s="9" t="s">
        <v>30</v>
      </c>
      <c r="K71" s="9" t="s">
        <v>5</v>
      </c>
      <c r="L71" s="9" t="s">
        <v>5</v>
      </c>
      <c r="M71" s="45"/>
      <c r="N71" s="19">
        <f t="shared" si="29"/>
        <v>14.1</v>
      </c>
      <c r="O71" s="14" t="e">
        <f t="shared" si="30"/>
        <v>#REF!</v>
      </c>
      <c r="P71" s="15">
        <f t="shared" si="26"/>
        <v>1</v>
      </c>
      <c r="Q71" s="15">
        <f t="shared" si="27"/>
        <v>0.9</v>
      </c>
      <c r="R71" s="15">
        <f t="shared" si="28"/>
        <v>1</v>
      </c>
      <c r="S71" s="15">
        <f t="shared" si="31"/>
        <v>2</v>
      </c>
      <c r="T71" s="15">
        <f t="shared" si="32"/>
        <v>2</v>
      </c>
      <c r="U71" s="15">
        <f t="shared" si="33"/>
        <v>3.6</v>
      </c>
      <c r="V71" s="15">
        <f t="shared" si="34"/>
        <v>3.6</v>
      </c>
      <c r="W71" s="15">
        <f t="shared" si="35"/>
        <v>0</v>
      </c>
      <c r="X71" s="15">
        <f t="shared" si="36"/>
        <v>0</v>
      </c>
      <c r="Y71" s="24">
        <f t="shared" si="37"/>
        <v>16.600000000000001</v>
      </c>
      <c r="Z71" s="25" t="e">
        <f t="shared" si="38"/>
        <v>#REF!</v>
      </c>
    </row>
    <row r="72" spans="1:26" ht="17.25" customHeight="1">
      <c r="A72" s="28" t="s">
        <v>159</v>
      </c>
      <c r="B72" s="29" t="s">
        <v>160</v>
      </c>
      <c r="C72" s="34" t="s">
        <v>3</v>
      </c>
      <c r="D72" s="9" t="s">
        <v>30</v>
      </c>
      <c r="E72" s="9" t="s">
        <v>30</v>
      </c>
      <c r="F72" s="9" t="s">
        <v>5</v>
      </c>
      <c r="G72" s="9" t="s">
        <v>30</v>
      </c>
      <c r="H72" s="9" t="s">
        <v>25</v>
      </c>
      <c r="I72" s="9" t="s">
        <v>27</v>
      </c>
      <c r="J72" s="9" t="s">
        <v>24</v>
      </c>
      <c r="K72" s="9" t="s">
        <v>24</v>
      </c>
      <c r="L72" s="9" t="s">
        <v>24</v>
      </c>
      <c r="M72" s="45"/>
      <c r="N72" s="19">
        <f t="shared" si="29"/>
        <v>3.3</v>
      </c>
      <c r="O72" s="14" t="e">
        <f t="shared" si="30"/>
        <v>#REF!</v>
      </c>
      <c r="P72" s="15">
        <f t="shared" si="26"/>
        <v>1</v>
      </c>
      <c r="Q72" s="15">
        <f t="shared" si="27"/>
        <v>1</v>
      </c>
      <c r="R72" s="15">
        <f t="shared" si="28"/>
        <v>0.9</v>
      </c>
      <c r="S72" s="15">
        <f t="shared" si="31"/>
        <v>0.4</v>
      </c>
      <c r="T72" s="15">
        <f t="shared" si="32"/>
        <v>0</v>
      </c>
      <c r="U72" s="15">
        <f t="shared" si="33"/>
        <v>0</v>
      </c>
      <c r="V72" s="15">
        <f t="shared" si="34"/>
        <v>0</v>
      </c>
      <c r="W72" s="15">
        <f t="shared" si="35"/>
        <v>0</v>
      </c>
      <c r="X72" s="15">
        <f t="shared" si="36"/>
        <v>0</v>
      </c>
      <c r="Y72" s="24">
        <f t="shared" si="37"/>
        <v>10.4</v>
      </c>
      <c r="Z72" s="25" t="e">
        <f t="shared" si="38"/>
        <v>#REF!</v>
      </c>
    </row>
    <row r="73" spans="1:26" ht="17.25" customHeight="1">
      <c r="A73" s="31" t="s">
        <v>161</v>
      </c>
      <c r="B73" s="29" t="s">
        <v>162</v>
      </c>
      <c r="C73" s="34" t="s">
        <v>3</v>
      </c>
      <c r="D73" s="9" t="s">
        <v>30</v>
      </c>
      <c r="E73" s="9" t="s">
        <v>29</v>
      </c>
      <c r="F73" s="9" t="s">
        <v>5</v>
      </c>
      <c r="G73" s="9" t="s">
        <v>30</v>
      </c>
      <c r="H73" s="9" t="s">
        <v>29</v>
      </c>
      <c r="I73" s="9" t="s">
        <v>28</v>
      </c>
      <c r="J73" s="9" t="s">
        <v>29</v>
      </c>
      <c r="K73" s="9" t="s">
        <v>24</v>
      </c>
      <c r="L73" s="9" t="s">
        <v>24</v>
      </c>
      <c r="M73" s="45"/>
      <c r="N73" s="19">
        <f t="shared" si="29"/>
        <v>5.0999999999999996</v>
      </c>
      <c r="O73" s="14" t="e">
        <f t="shared" si="30"/>
        <v>#REF!</v>
      </c>
      <c r="P73" s="15">
        <f t="shared" si="26"/>
        <v>1</v>
      </c>
      <c r="Q73" s="15">
        <f t="shared" si="27"/>
        <v>0.8</v>
      </c>
      <c r="R73" s="15">
        <f t="shared" si="28"/>
        <v>0.9</v>
      </c>
      <c r="S73" s="15">
        <f t="shared" si="31"/>
        <v>0.8</v>
      </c>
      <c r="T73" s="15">
        <f t="shared" si="32"/>
        <v>1.6</v>
      </c>
      <c r="U73" s="15">
        <f t="shared" si="33"/>
        <v>0</v>
      </c>
      <c r="V73" s="15">
        <f t="shared" si="34"/>
        <v>0</v>
      </c>
      <c r="W73" s="15">
        <f t="shared" si="35"/>
        <v>0</v>
      </c>
      <c r="X73" s="15">
        <f t="shared" si="36"/>
        <v>0</v>
      </c>
      <c r="Y73" s="24">
        <f t="shared" si="37"/>
        <v>11.4</v>
      </c>
      <c r="Z73" s="25" t="e">
        <f t="shared" si="38"/>
        <v>#REF!</v>
      </c>
    </row>
    <row r="74" spans="1:26" ht="17.25" customHeight="1">
      <c r="A74" s="28" t="s">
        <v>163</v>
      </c>
      <c r="B74" s="29" t="s">
        <v>164</v>
      </c>
      <c r="C74" s="34" t="s">
        <v>3</v>
      </c>
      <c r="D74" s="9" t="s">
        <v>30</v>
      </c>
      <c r="E74" s="9" t="s">
        <v>30</v>
      </c>
      <c r="F74" s="9" t="s">
        <v>5</v>
      </c>
      <c r="G74" s="9" t="s">
        <v>30</v>
      </c>
      <c r="H74" s="9" t="s">
        <v>25</v>
      </c>
      <c r="I74" s="9" t="s">
        <v>27</v>
      </c>
      <c r="J74" s="9" t="s">
        <v>24</v>
      </c>
      <c r="K74" s="9" t="s">
        <v>24</v>
      </c>
      <c r="L74" s="9" t="s">
        <v>24</v>
      </c>
      <c r="M74" s="45"/>
      <c r="N74" s="19">
        <f t="shared" si="29"/>
        <v>3.3</v>
      </c>
      <c r="O74" s="14" t="e">
        <f t="shared" si="30"/>
        <v>#REF!</v>
      </c>
      <c r="P74" s="15">
        <f t="shared" si="26"/>
        <v>1</v>
      </c>
      <c r="Q74" s="15">
        <f t="shared" si="27"/>
        <v>1</v>
      </c>
      <c r="R74" s="15">
        <f t="shared" si="28"/>
        <v>0.9</v>
      </c>
      <c r="S74" s="15">
        <f t="shared" si="31"/>
        <v>0.4</v>
      </c>
      <c r="T74" s="15">
        <f t="shared" si="32"/>
        <v>0</v>
      </c>
      <c r="U74" s="15">
        <f t="shared" si="33"/>
        <v>0</v>
      </c>
      <c r="V74" s="15">
        <f t="shared" si="34"/>
        <v>0</v>
      </c>
      <c r="W74" s="15">
        <f t="shared" si="35"/>
        <v>0</v>
      </c>
      <c r="X74" s="15">
        <f t="shared" si="36"/>
        <v>0</v>
      </c>
      <c r="Y74" s="24">
        <f t="shared" si="37"/>
        <v>10.4</v>
      </c>
      <c r="Z74" s="25" t="e">
        <f t="shared" si="38"/>
        <v>#REF!</v>
      </c>
    </row>
    <row r="75" spans="1:26" ht="17.25" customHeight="1">
      <c r="A75" s="30" t="s">
        <v>10</v>
      </c>
      <c r="B75" s="29" t="s">
        <v>165</v>
      </c>
      <c r="C75" s="34" t="s">
        <v>3</v>
      </c>
      <c r="D75" s="9"/>
      <c r="E75" s="9"/>
      <c r="F75" s="9"/>
      <c r="G75" s="9"/>
      <c r="H75" s="9"/>
      <c r="I75" s="9"/>
      <c r="J75" s="9"/>
      <c r="K75" s="9"/>
      <c r="L75" s="9"/>
      <c r="M75" s="45" t="s">
        <v>239</v>
      </c>
      <c r="N75" s="19">
        <f t="shared" si="29"/>
        <v>0</v>
      </c>
      <c r="O75" s="14" t="e">
        <f t="shared" si="30"/>
        <v>#REF!</v>
      </c>
      <c r="P75" s="15">
        <f t="shared" si="26"/>
        <v>0</v>
      </c>
      <c r="Q75" s="15">
        <f t="shared" si="27"/>
        <v>0</v>
      </c>
      <c r="R75" s="15">
        <f t="shared" si="28"/>
        <v>0</v>
      </c>
      <c r="S75" s="15">
        <f t="shared" si="31"/>
        <v>0</v>
      </c>
      <c r="T75" s="15">
        <f t="shared" si="32"/>
        <v>0</v>
      </c>
      <c r="U75" s="15">
        <f t="shared" si="33"/>
        <v>0</v>
      </c>
      <c r="V75" s="15">
        <f t="shared" si="34"/>
        <v>0</v>
      </c>
      <c r="W75" s="15">
        <f t="shared" si="35"/>
        <v>0</v>
      </c>
      <c r="X75" s="15">
        <f t="shared" si="36"/>
        <v>0</v>
      </c>
      <c r="Y75" s="24">
        <f t="shared" si="37"/>
        <v>0</v>
      </c>
      <c r="Z75" s="25" t="e">
        <f t="shared" si="38"/>
        <v>#REF!</v>
      </c>
    </row>
    <row r="76" spans="1:26" ht="17.25" customHeight="1">
      <c r="A76" s="30" t="s">
        <v>20</v>
      </c>
      <c r="B76" s="29" t="s">
        <v>166</v>
      </c>
      <c r="C76" s="34" t="s">
        <v>3</v>
      </c>
      <c r="D76" s="9" t="s">
        <v>30</v>
      </c>
      <c r="E76" s="9" t="s">
        <v>5</v>
      </c>
      <c r="F76" s="9" t="s">
        <v>30</v>
      </c>
      <c r="G76" s="9" t="s">
        <v>29</v>
      </c>
      <c r="H76" s="9" t="s">
        <v>29</v>
      </c>
      <c r="I76" s="9" t="s">
        <v>26</v>
      </c>
      <c r="J76" s="9" t="s">
        <v>24</v>
      </c>
      <c r="K76" s="9" t="s">
        <v>28</v>
      </c>
      <c r="L76" s="9" t="s">
        <v>24</v>
      </c>
      <c r="M76" s="45"/>
      <c r="N76" s="19">
        <f t="shared" si="29"/>
        <v>5.5</v>
      </c>
      <c r="O76" s="14" t="e">
        <f t="shared" si="30"/>
        <v>#REF!</v>
      </c>
      <c r="P76" s="15">
        <f t="shared" si="26"/>
        <v>1</v>
      </c>
      <c r="Q76" s="15">
        <f t="shared" si="27"/>
        <v>0.9</v>
      </c>
      <c r="R76" s="15">
        <f t="shared" si="28"/>
        <v>1</v>
      </c>
      <c r="S76" s="15">
        <f t="shared" si="31"/>
        <v>1</v>
      </c>
      <c r="T76" s="15">
        <f t="shared" si="32"/>
        <v>0</v>
      </c>
      <c r="U76" s="15">
        <f t="shared" si="33"/>
        <v>1.6</v>
      </c>
      <c r="V76" s="15">
        <f t="shared" si="34"/>
        <v>0</v>
      </c>
      <c r="W76" s="15">
        <f t="shared" si="35"/>
        <v>0</v>
      </c>
      <c r="X76" s="15">
        <f t="shared" si="36"/>
        <v>0</v>
      </c>
      <c r="Y76" s="24">
        <f t="shared" si="37"/>
        <v>11.7</v>
      </c>
      <c r="Z76" s="25" t="e">
        <f t="shared" si="38"/>
        <v>#REF!</v>
      </c>
    </row>
    <row r="77" spans="1:26" ht="17.25" customHeight="1">
      <c r="A77" s="30" t="s">
        <v>167</v>
      </c>
      <c r="B77" s="29" t="s">
        <v>18</v>
      </c>
      <c r="C77" s="34" t="s">
        <v>3</v>
      </c>
      <c r="D77" s="9" t="s">
        <v>30</v>
      </c>
      <c r="E77" s="9" t="s">
        <v>29</v>
      </c>
      <c r="F77" s="9" t="s">
        <v>5</v>
      </c>
      <c r="G77" s="9" t="s">
        <v>30</v>
      </c>
      <c r="H77" s="9" t="s">
        <v>5</v>
      </c>
      <c r="I77" s="9" t="s">
        <v>29</v>
      </c>
      <c r="J77" s="9" t="s">
        <v>25</v>
      </c>
      <c r="K77" s="9" t="s">
        <v>27</v>
      </c>
      <c r="L77" s="9" t="s">
        <v>24</v>
      </c>
      <c r="M77" s="45"/>
      <c r="N77" s="19">
        <f t="shared" si="29"/>
        <v>6.5000000000000009</v>
      </c>
      <c r="O77" s="14" t="e">
        <f t="shared" si="30"/>
        <v>#REF!</v>
      </c>
      <c r="P77" s="15">
        <f t="shared" si="26"/>
        <v>1</v>
      </c>
      <c r="Q77" s="15">
        <f t="shared" si="27"/>
        <v>0.8</v>
      </c>
      <c r="R77" s="15">
        <f t="shared" si="28"/>
        <v>0.9</v>
      </c>
      <c r="S77" s="15">
        <f t="shared" si="31"/>
        <v>1.6</v>
      </c>
      <c r="T77" s="15">
        <f t="shared" si="32"/>
        <v>1.4000000000000001</v>
      </c>
      <c r="U77" s="15">
        <f t="shared" si="33"/>
        <v>0.8</v>
      </c>
      <c r="V77" s="15">
        <f t="shared" si="34"/>
        <v>0</v>
      </c>
      <c r="W77" s="15">
        <f t="shared" si="35"/>
        <v>0</v>
      </c>
      <c r="X77" s="15">
        <f t="shared" si="36"/>
        <v>0</v>
      </c>
      <c r="Y77" s="24">
        <f t="shared" si="37"/>
        <v>12.2</v>
      </c>
      <c r="Z77" s="25" t="e">
        <f t="shared" si="38"/>
        <v>#REF!</v>
      </c>
    </row>
    <row r="78" spans="1:26" ht="17.25" customHeight="1">
      <c r="A78" s="30" t="s">
        <v>14</v>
      </c>
      <c r="B78" s="29" t="s">
        <v>168</v>
      </c>
      <c r="C78" s="34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45" t="s">
        <v>239</v>
      </c>
      <c r="N78" s="19">
        <f t="shared" si="29"/>
        <v>0</v>
      </c>
      <c r="O78" s="14" t="e">
        <f t="shared" si="30"/>
        <v>#REF!</v>
      </c>
      <c r="P78" s="15">
        <f t="shared" si="26"/>
        <v>0</v>
      </c>
      <c r="Q78" s="15">
        <f t="shared" si="27"/>
        <v>0</v>
      </c>
      <c r="R78" s="15">
        <f t="shared" si="28"/>
        <v>0</v>
      </c>
      <c r="S78" s="15">
        <f t="shared" si="31"/>
        <v>0</v>
      </c>
      <c r="T78" s="15">
        <f t="shared" si="32"/>
        <v>0</v>
      </c>
      <c r="U78" s="15">
        <f t="shared" si="33"/>
        <v>0</v>
      </c>
      <c r="V78" s="15">
        <f t="shared" si="34"/>
        <v>0</v>
      </c>
      <c r="W78" s="15">
        <f t="shared" si="35"/>
        <v>0</v>
      </c>
      <c r="X78" s="15">
        <f t="shared" si="36"/>
        <v>0</v>
      </c>
      <c r="Y78" s="24">
        <f t="shared" si="37"/>
        <v>0</v>
      </c>
      <c r="Z78" s="25" t="e">
        <f t="shared" si="38"/>
        <v>#REF!</v>
      </c>
    </row>
    <row r="79" spans="1:26" ht="17.25" customHeight="1">
      <c r="A79" s="30" t="s">
        <v>169</v>
      </c>
      <c r="B79" s="29" t="s">
        <v>170</v>
      </c>
      <c r="C79" s="34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45" t="s">
        <v>239</v>
      </c>
      <c r="N79" s="19">
        <f t="shared" si="29"/>
        <v>0</v>
      </c>
      <c r="O79" s="14" t="e">
        <f t="shared" si="30"/>
        <v>#REF!</v>
      </c>
      <c r="P79" s="15">
        <f t="shared" si="26"/>
        <v>0</v>
      </c>
      <c r="Q79" s="15">
        <f t="shared" si="27"/>
        <v>0</v>
      </c>
      <c r="R79" s="15">
        <f t="shared" si="28"/>
        <v>0</v>
      </c>
      <c r="S79" s="15">
        <f t="shared" si="31"/>
        <v>0</v>
      </c>
      <c r="T79" s="15">
        <f t="shared" si="32"/>
        <v>0</v>
      </c>
      <c r="U79" s="15">
        <f t="shared" si="33"/>
        <v>0</v>
      </c>
      <c r="V79" s="15">
        <f t="shared" si="34"/>
        <v>0</v>
      </c>
      <c r="W79" s="15">
        <f t="shared" si="35"/>
        <v>0</v>
      </c>
      <c r="X79" s="15">
        <f t="shared" si="36"/>
        <v>0</v>
      </c>
      <c r="Y79" s="24">
        <f t="shared" si="37"/>
        <v>0</v>
      </c>
      <c r="Z79" s="25" t="e">
        <f t="shared" si="38"/>
        <v>#REF!</v>
      </c>
    </row>
    <row r="80" spans="1:26" ht="17.25" customHeight="1">
      <c r="A80" s="30" t="s">
        <v>171</v>
      </c>
      <c r="B80" s="29" t="s">
        <v>172</v>
      </c>
      <c r="C80" s="34" t="s">
        <v>3</v>
      </c>
      <c r="D80" s="9"/>
      <c r="E80" s="9"/>
      <c r="F80" s="9"/>
      <c r="G80" s="9"/>
      <c r="H80" s="9"/>
      <c r="I80" s="9"/>
      <c r="J80" s="9"/>
      <c r="K80" s="9"/>
      <c r="L80" s="9"/>
      <c r="M80" s="45" t="s">
        <v>239</v>
      </c>
      <c r="N80" s="19">
        <f t="shared" si="29"/>
        <v>0</v>
      </c>
      <c r="O80" s="14" t="e">
        <f t="shared" si="30"/>
        <v>#REF!</v>
      </c>
      <c r="P80" s="15">
        <f t="shared" si="26"/>
        <v>0</v>
      </c>
      <c r="Q80" s="15">
        <f t="shared" si="27"/>
        <v>0</v>
      </c>
      <c r="R80" s="15">
        <f t="shared" si="28"/>
        <v>0</v>
      </c>
      <c r="S80" s="15">
        <f t="shared" si="31"/>
        <v>0</v>
      </c>
      <c r="T80" s="15">
        <f t="shared" si="32"/>
        <v>0</v>
      </c>
      <c r="U80" s="15">
        <f t="shared" si="33"/>
        <v>0</v>
      </c>
      <c r="V80" s="15">
        <f t="shared" si="34"/>
        <v>0</v>
      </c>
      <c r="W80" s="15">
        <f t="shared" si="35"/>
        <v>0</v>
      </c>
      <c r="X80" s="15">
        <f t="shared" si="36"/>
        <v>0</v>
      </c>
      <c r="Y80" s="24">
        <f t="shared" si="37"/>
        <v>0</v>
      </c>
      <c r="Z80" s="25" t="e">
        <f t="shared" si="38"/>
        <v>#REF!</v>
      </c>
    </row>
    <row r="81" spans="1:26" ht="17.25" customHeight="1">
      <c r="A81" s="30" t="s">
        <v>152</v>
      </c>
      <c r="B81" s="29" t="s">
        <v>173</v>
      </c>
      <c r="C81" s="34" t="s">
        <v>3</v>
      </c>
      <c r="D81" s="9"/>
      <c r="E81" s="9"/>
      <c r="F81" s="9"/>
      <c r="G81" s="9"/>
      <c r="H81" s="9"/>
      <c r="I81" s="9"/>
      <c r="J81" s="9"/>
      <c r="K81" s="9"/>
      <c r="L81" s="9"/>
      <c r="M81" s="45" t="s">
        <v>239</v>
      </c>
      <c r="N81" s="19">
        <f t="shared" si="29"/>
        <v>0</v>
      </c>
      <c r="O81" s="14" t="e">
        <f t="shared" si="30"/>
        <v>#REF!</v>
      </c>
      <c r="P81" s="15">
        <f t="shared" si="26"/>
        <v>0</v>
      </c>
      <c r="Q81" s="15">
        <f t="shared" si="27"/>
        <v>0</v>
      </c>
      <c r="R81" s="15">
        <f t="shared" si="28"/>
        <v>0</v>
      </c>
      <c r="S81" s="15">
        <f t="shared" si="31"/>
        <v>0</v>
      </c>
      <c r="T81" s="15">
        <f t="shared" si="32"/>
        <v>0</v>
      </c>
      <c r="U81" s="15">
        <f t="shared" si="33"/>
        <v>0</v>
      </c>
      <c r="V81" s="15">
        <f t="shared" si="34"/>
        <v>0</v>
      </c>
      <c r="W81" s="15">
        <f t="shared" si="35"/>
        <v>0</v>
      </c>
      <c r="X81" s="15">
        <f t="shared" si="36"/>
        <v>0</v>
      </c>
      <c r="Y81" s="24">
        <f t="shared" si="37"/>
        <v>0</v>
      </c>
      <c r="Z81" s="25" t="e">
        <f t="shared" si="38"/>
        <v>#REF!</v>
      </c>
    </row>
    <row r="82" spans="1:26" ht="17.25" customHeight="1">
      <c r="A82" s="28" t="s">
        <v>79</v>
      </c>
      <c r="B82" s="29" t="s">
        <v>174</v>
      </c>
      <c r="C82" s="34" t="s">
        <v>3</v>
      </c>
      <c r="D82" s="9" t="s">
        <v>30</v>
      </c>
      <c r="E82" s="9" t="s">
        <v>5</v>
      </c>
      <c r="F82" s="9" t="s">
        <v>30</v>
      </c>
      <c r="G82" s="9" t="s">
        <v>29</v>
      </c>
      <c r="H82" s="9" t="s">
        <v>29</v>
      </c>
      <c r="I82" s="9" t="s">
        <v>26</v>
      </c>
      <c r="J82" s="9" t="s">
        <v>24</v>
      </c>
      <c r="K82" s="9" t="s">
        <v>28</v>
      </c>
      <c r="L82" s="9" t="s">
        <v>24</v>
      </c>
      <c r="M82" s="45"/>
      <c r="N82" s="19">
        <f t="shared" si="29"/>
        <v>5.5</v>
      </c>
      <c r="O82" s="14" t="e">
        <f t="shared" si="30"/>
        <v>#REF!</v>
      </c>
      <c r="P82" s="15">
        <f t="shared" si="26"/>
        <v>1</v>
      </c>
      <c r="Q82" s="15">
        <f t="shared" si="27"/>
        <v>0.9</v>
      </c>
      <c r="R82" s="15">
        <f t="shared" si="28"/>
        <v>1</v>
      </c>
      <c r="S82" s="15">
        <f t="shared" si="31"/>
        <v>1</v>
      </c>
      <c r="T82" s="15">
        <f t="shared" si="32"/>
        <v>0</v>
      </c>
      <c r="U82" s="15">
        <f t="shared" si="33"/>
        <v>1.6</v>
      </c>
      <c r="V82" s="15">
        <f t="shared" si="34"/>
        <v>0</v>
      </c>
      <c r="W82" s="15">
        <f t="shared" si="35"/>
        <v>0</v>
      </c>
      <c r="X82" s="15">
        <f t="shared" si="36"/>
        <v>0</v>
      </c>
      <c r="Y82" s="24">
        <f t="shared" si="37"/>
        <v>11.7</v>
      </c>
      <c r="Z82" s="25" t="e">
        <f t="shared" si="38"/>
        <v>#REF!</v>
      </c>
    </row>
    <row r="83" spans="1:26" ht="17.25" customHeight="1">
      <c r="A83" s="28" t="s">
        <v>20</v>
      </c>
      <c r="B83" s="29" t="s">
        <v>175</v>
      </c>
      <c r="C83" s="34" t="s">
        <v>3</v>
      </c>
      <c r="D83" s="42" t="s">
        <v>30</v>
      </c>
      <c r="E83" s="42" t="s">
        <v>30</v>
      </c>
      <c r="F83" s="42" t="s">
        <v>30</v>
      </c>
      <c r="G83" s="9" t="s">
        <v>30</v>
      </c>
      <c r="H83" s="9" t="s">
        <v>29</v>
      </c>
      <c r="I83" s="9" t="s">
        <v>25</v>
      </c>
      <c r="J83" s="9" t="s">
        <v>29</v>
      </c>
      <c r="K83" s="9" t="s">
        <v>29</v>
      </c>
      <c r="L83" s="9" t="s">
        <v>29</v>
      </c>
      <c r="N83" s="19">
        <f t="shared" si="29"/>
        <v>12.399999999999999</v>
      </c>
      <c r="O83" s="14" t="e">
        <f t="shared" si="30"/>
        <v>#REF!</v>
      </c>
      <c r="P83" s="15">
        <f t="shared" si="26"/>
        <v>1</v>
      </c>
      <c r="Q83" s="15">
        <f t="shared" si="27"/>
        <v>1</v>
      </c>
      <c r="R83" s="15">
        <f t="shared" si="28"/>
        <v>1</v>
      </c>
      <c r="S83" s="15">
        <f t="shared" si="31"/>
        <v>1.4000000000000001</v>
      </c>
      <c r="T83" s="15">
        <f t="shared" si="32"/>
        <v>1.6</v>
      </c>
      <c r="U83" s="15">
        <f t="shared" si="33"/>
        <v>3.2</v>
      </c>
      <c r="V83" s="15">
        <f t="shared" si="34"/>
        <v>3.2</v>
      </c>
      <c r="W83" s="15">
        <f t="shared" si="35"/>
        <v>0</v>
      </c>
      <c r="X83" s="15">
        <f t="shared" si="36"/>
        <v>0</v>
      </c>
      <c r="Y83" s="24">
        <f t="shared" si="37"/>
        <v>15.6</v>
      </c>
      <c r="Z83" s="25" t="e">
        <f t="shared" si="38"/>
        <v>#REF!</v>
      </c>
    </row>
    <row r="84" spans="1:26" ht="17.25" customHeight="1">
      <c r="A84" s="30" t="s">
        <v>7</v>
      </c>
      <c r="B84" s="29" t="s">
        <v>176</v>
      </c>
      <c r="C84" s="34" t="s">
        <v>3</v>
      </c>
      <c r="D84" s="42" t="s">
        <v>30</v>
      </c>
      <c r="E84" s="42" t="s">
        <v>30</v>
      </c>
      <c r="F84" s="42" t="s">
        <v>30</v>
      </c>
      <c r="G84" s="9" t="s">
        <v>30</v>
      </c>
      <c r="H84" s="9" t="s">
        <v>30</v>
      </c>
      <c r="I84" s="9" t="s">
        <v>31</v>
      </c>
      <c r="J84" s="9" t="s">
        <v>27</v>
      </c>
      <c r="K84" s="9" t="s">
        <v>24</v>
      </c>
      <c r="L84" s="9" t="s">
        <v>24</v>
      </c>
      <c r="N84" s="19">
        <f t="shared" si="29"/>
        <v>3.6</v>
      </c>
      <c r="O84" s="14" t="e">
        <f t="shared" si="30"/>
        <v>#REF!</v>
      </c>
      <c r="P84" s="15">
        <f t="shared" si="26"/>
        <v>1</v>
      </c>
      <c r="Q84" s="15">
        <f t="shared" si="27"/>
        <v>1</v>
      </c>
      <c r="R84" s="15">
        <f t="shared" si="28"/>
        <v>1</v>
      </c>
      <c r="S84" s="15">
        <f t="shared" si="31"/>
        <v>0.2</v>
      </c>
      <c r="T84" s="15">
        <f t="shared" si="32"/>
        <v>0.4</v>
      </c>
      <c r="U84" s="15">
        <f t="shared" si="33"/>
        <v>0</v>
      </c>
      <c r="V84" s="15">
        <f t="shared" si="34"/>
        <v>0</v>
      </c>
      <c r="W84" s="15">
        <f t="shared" si="35"/>
        <v>0</v>
      </c>
      <c r="X84" s="15">
        <f t="shared" si="36"/>
        <v>0</v>
      </c>
      <c r="Y84" s="24">
        <f t="shared" si="37"/>
        <v>10.6</v>
      </c>
      <c r="Z84" s="25" t="e">
        <f t="shared" si="38"/>
        <v>#REF!</v>
      </c>
    </row>
    <row r="85" spans="1:26" ht="17.25" customHeight="1">
      <c r="A85" s="28" t="s">
        <v>177</v>
      </c>
      <c r="B85" s="29" t="s">
        <v>178</v>
      </c>
      <c r="C85" s="34" t="s">
        <v>3</v>
      </c>
      <c r="D85" s="9" t="s">
        <v>30</v>
      </c>
      <c r="E85" s="9" t="s">
        <v>5</v>
      </c>
      <c r="F85" s="9" t="s">
        <v>30</v>
      </c>
      <c r="G85" s="9" t="s">
        <v>30</v>
      </c>
      <c r="H85" s="9" t="s">
        <v>30</v>
      </c>
      <c r="I85" s="9" t="s">
        <v>30</v>
      </c>
      <c r="J85" s="9" t="s">
        <v>30</v>
      </c>
      <c r="K85" s="9" t="s">
        <v>5</v>
      </c>
      <c r="L85" s="9" t="s">
        <v>5</v>
      </c>
      <c r="N85" s="19">
        <f t="shared" si="29"/>
        <v>14.1</v>
      </c>
      <c r="O85" s="14" t="e">
        <f t="shared" si="30"/>
        <v>#REF!</v>
      </c>
      <c r="P85" s="15">
        <f t="shared" si="26"/>
        <v>1</v>
      </c>
      <c r="Q85" s="15">
        <f t="shared" si="27"/>
        <v>0.9</v>
      </c>
      <c r="R85" s="15">
        <f t="shared" si="28"/>
        <v>1</v>
      </c>
      <c r="S85" s="15">
        <f t="shared" si="31"/>
        <v>2</v>
      </c>
      <c r="T85" s="15">
        <f t="shared" si="32"/>
        <v>2</v>
      </c>
      <c r="U85" s="15">
        <f t="shared" si="33"/>
        <v>3.6</v>
      </c>
      <c r="V85" s="15">
        <f t="shared" si="34"/>
        <v>3.6</v>
      </c>
      <c r="W85" s="15">
        <f t="shared" si="35"/>
        <v>0</v>
      </c>
      <c r="X85" s="15">
        <f t="shared" si="36"/>
        <v>0</v>
      </c>
      <c r="Y85" s="24">
        <f t="shared" si="37"/>
        <v>16.600000000000001</v>
      </c>
      <c r="Z85" s="25" t="e">
        <f t="shared" si="38"/>
        <v>#REF!</v>
      </c>
    </row>
    <row r="86" spans="1:26" ht="17.25" customHeight="1">
      <c r="A86" s="28" t="s">
        <v>10</v>
      </c>
      <c r="B86" s="29" t="s">
        <v>179</v>
      </c>
      <c r="C86" s="34" t="s">
        <v>3</v>
      </c>
      <c r="D86" s="9"/>
      <c r="E86" s="9"/>
      <c r="F86" s="9"/>
      <c r="G86" s="9"/>
      <c r="H86" s="9"/>
      <c r="I86" s="9"/>
      <c r="J86" s="9"/>
      <c r="K86" s="9"/>
      <c r="L86" s="9"/>
      <c r="M86" s="45" t="s">
        <v>239</v>
      </c>
      <c r="N86" s="19">
        <f t="shared" si="29"/>
        <v>0</v>
      </c>
      <c r="O86" s="14" t="e">
        <f t="shared" si="30"/>
        <v>#REF!</v>
      </c>
      <c r="P86" s="15">
        <f t="shared" si="26"/>
        <v>0</v>
      </c>
      <c r="Q86" s="15">
        <f t="shared" si="27"/>
        <v>0</v>
      </c>
      <c r="R86" s="15">
        <f t="shared" si="28"/>
        <v>0</v>
      </c>
      <c r="S86" s="15">
        <f t="shared" si="31"/>
        <v>0</v>
      </c>
      <c r="T86" s="15">
        <f t="shared" si="32"/>
        <v>0</v>
      </c>
      <c r="U86" s="15">
        <f t="shared" si="33"/>
        <v>0</v>
      </c>
      <c r="V86" s="15">
        <f t="shared" si="34"/>
        <v>0</v>
      </c>
      <c r="W86" s="15">
        <f t="shared" si="35"/>
        <v>0</v>
      </c>
      <c r="X86" s="15">
        <f t="shared" si="36"/>
        <v>0</v>
      </c>
      <c r="Y86" s="24">
        <f t="shared" si="37"/>
        <v>0</v>
      </c>
      <c r="Z86" s="25" t="e">
        <f t="shared" si="38"/>
        <v>#REF!</v>
      </c>
    </row>
    <row r="87" spans="1:26" ht="17.25" customHeight="1">
      <c r="A87" s="28" t="s">
        <v>180</v>
      </c>
      <c r="B87" s="29" t="s">
        <v>21</v>
      </c>
      <c r="C87" s="34" t="s">
        <v>3</v>
      </c>
      <c r="D87" s="9"/>
      <c r="E87" s="9"/>
      <c r="F87" s="9"/>
      <c r="G87" s="9"/>
      <c r="H87" s="9"/>
      <c r="I87" s="9"/>
      <c r="J87" s="9"/>
      <c r="K87" s="9"/>
      <c r="L87" s="9"/>
      <c r="M87" s="45" t="s">
        <v>239</v>
      </c>
      <c r="N87" s="19">
        <f t="shared" si="29"/>
        <v>0</v>
      </c>
      <c r="O87" s="14" t="e">
        <f t="shared" si="30"/>
        <v>#REF!</v>
      </c>
      <c r="P87" s="15">
        <f t="shared" si="26"/>
        <v>0</v>
      </c>
      <c r="Q87" s="15">
        <f t="shared" si="27"/>
        <v>0</v>
      </c>
      <c r="R87" s="15">
        <f t="shared" si="28"/>
        <v>0</v>
      </c>
      <c r="S87" s="15">
        <f t="shared" si="31"/>
        <v>0</v>
      </c>
      <c r="T87" s="15">
        <f t="shared" si="32"/>
        <v>0</v>
      </c>
      <c r="U87" s="15">
        <f t="shared" si="33"/>
        <v>0</v>
      </c>
      <c r="V87" s="15">
        <f t="shared" si="34"/>
        <v>0</v>
      </c>
      <c r="W87" s="15">
        <f t="shared" si="35"/>
        <v>0</v>
      </c>
      <c r="X87" s="15">
        <f t="shared" si="36"/>
        <v>0</v>
      </c>
      <c r="Y87" s="24">
        <f t="shared" si="37"/>
        <v>0</v>
      </c>
      <c r="Z87" s="25" t="e">
        <f t="shared" si="38"/>
        <v>#REF!</v>
      </c>
    </row>
    <row r="88" spans="1:26" ht="17.25" customHeight="1">
      <c r="A88" s="28" t="s">
        <v>17</v>
      </c>
      <c r="B88" s="29" t="s">
        <v>181</v>
      </c>
      <c r="C88" s="34" t="s">
        <v>3</v>
      </c>
      <c r="D88" s="9"/>
      <c r="E88" s="9"/>
      <c r="F88" s="9"/>
      <c r="G88" s="9"/>
      <c r="H88" s="9"/>
      <c r="I88" s="9"/>
      <c r="J88" s="9"/>
      <c r="K88" s="9"/>
      <c r="L88" s="9"/>
      <c r="M88" s="45" t="s">
        <v>239</v>
      </c>
      <c r="N88" s="19">
        <f t="shared" si="29"/>
        <v>0</v>
      </c>
      <c r="O88" s="14" t="e">
        <f t="shared" si="30"/>
        <v>#REF!</v>
      </c>
      <c r="P88" s="15">
        <f t="shared" si="26"/>
        <v>0</v>
      </c>
      <c r="Q88" s="15">
        <f t="shared" si="27"/>
        <v>0</v>
      </c>
      <c r="R88" s="15">
        <f t="shared" si="28"/>
        <v>0</v>
      </c>
      <c r="S88" s="15">
        <f t="shared" si="31"/>
        <v>0</v>
      </c>
      <c r="T88" s="15">
        <f t="shared" si="32"/>
        <v>0</v>
      </c>
      <c r="U88" s="15">
        <f t="shared" si="33"/>
        <v>0</v>
      </c>
      <c r="V88" s="15">
        <f t="shared" si="34"/>
        <v>0</v>
      </c>
      <c r="W88" s="15">
        <f t="shared" si="35"/>
        <v>0</v>
      </c>
      <c r="X88" s="15">
        <f t="shared" si="36"/>
        <v>0</v>
      </c>
      <c r="Y88" s="24">
        <f t="shared" si="37"/>
        <v>0</v>
      </c>
      <c r="Z88" s="25" t="e">
        <f t="shared" si="38"/>
        <v>#REF!</v>
      </c>
    </row>
    <row r="89" spans="1:26" ht="17.25" customHeight="1">
      <c r="A89" s="30" t="s">
        <v>182</v>
      </c>
      <c r="B89" s="29" t="s">
        <v>183</v>
      </c>
      <c r="C89" s="34" t="s">
        <v>3</v>
      </c>
      <c r="D89" s="9" t="s">
        <v>30</v>
      </c>
      <c r="E89" s="9" t="s">
        <v>29</v>
      </c>
      <c r="F89" s="9" t="s">
        <v>29</v>
      </c>
      <c r="G89" s="9" t="s">
        <v>5</v>
      </c>
      <c r="H89" s="9" t="s">
        <v>30</v>
      </c>
      <c r="I89" s="9" t="s">
        <v>24</v>
      </c>
      <c r="J89" s="9" t="s">
        <v>4</v>
      </c>
      <c r="K89" s="9" t="s">
        <v>24</v>
      </c>
      <c r="L89" s="9" t="s">
        <v>24</v>
      </c>
      <c r="N89" s="19">
        <f t="shared" si="29"/>
        <v>3.8000000000000003</v>
      </c>
      <c r="O89" s="14" t="e">
        <f t="shared" si="30"/>
        <v>#REF!</v>
      </c>
      <c r="P89" s="15">
        <f t="shared" si="26"/>
        <v>1</v>
      </c>
      <c r="Q89" s="15">
        <f t="shared" si="27"/>
        <v>0.8</v>
      </c>
      <c r="R89" s="15">
        <f t="shared" si="28"/>
        <v>0.8</v>
      </c>
      <c r="S89" s="15">
        <f t="shared" si="31"/>
        <v>0</v>
      </c>
      <c r="T89" s="15">
        <f t="shared" si="32"/>
        <v>1.2000000000000002</v>
      </c>
      <c r="U89" s="15">
        <f t="shared" si="33"/>
        <v>0</v>
      </c>
      <c r="V89" s="15">
        <f t="shared" si="34"/>
        <v>0</v>
      </c>
      <c r="W89" s="15">
        <f t="shared" si="35"/>
        <v>0</v>
      </c>
      <c r="X89" s="15">
        <f t="shared" si="36"/>
        <v>0</v>
      </c>
      <c r="Y89" s="24">
        <f t="shared" si="37"/>
        <v>10.7</v>
      </c>
      <c r="Z89" s="25" t="e">
        <f t="shared" si="38"/>
        <v>#REF!</v>
      </c>
    </row>
    <row r="90" spans="1:26" ht="17.25" customHeight="1">
      <c r="A90" s="28" t="s">
        <v>184</v>
      </c>
      <c r="B90" s="29" t="s">
        <v>185</v>
      </c>
      <c r="C90" s="34" t="s">
        <v>3</v>
      </c>
      <c r="D90" s="9" t="s">
        <v>30</v>
      </c>
      <c r="E90" s="9" t="s">
        <v>5</v>
      </c>
      <c r="F90" s="9" t="s">
        <v>30</v>
      </c>
      <c r="G90" s="9" t="s">
        <v>29</v>
      </c>
      <c r="H90" s="9" t="s">
        <v>25</v>
      </c>
      <c r="I90" s="9" t="s">
        <v>24</v>
      </c>
      <c r="J90" s="9" t="s">
        <v>25</v>
      </c>
      <c r="K90" s="9" t="s">
        <v>24</v>
      </c>
      <c r="L90" s="9" t="s">
        <v>24</v>
      </c>
      <c r="N90" s="19">
        <f t="shared" si="29"/>
        <v>4.3</v>
      </c>
      <c r="O90" s="14" t="e">
        <f t="shared" si="30"/>
        <v>#REF!</v>
      </c>
      <c r="P90" s="15">
        <f t="shared" si="26"/>
        <v>1</v>
      </c>
      <c r="Q90" s="15">
        <f t="shared" si="27"/>
        <v>0.9</v>
      </c>
      <c r="R90" s="15">
        <f t="shared" si="28"/>
        <v>1</v>
      </c>
      <c r="S90" s="15">
        <f t="shared" si="31"/>
        <v>0</v>
      </c>
      <c r="T90" s="15">
        <f t="shared" si="32"/>
        <v>1.4000000000000001</v>
      </c>
      <c r="U90" s="15">
        <f t="shared" si="33"/>
        <v>0</v>
      </c>
      <c r="V90" s="15">
        <f t="shared" si="34"/>
        <v>0</v>
      </c>
      <c r="W90" s="15">
        <f t="shared" si="35"/>
        <v>0</v>
      </c>
      <c r="X90" s="15">
        <f t="shared" si="36"/>
        <v>0</v>
      </c>
      <c r="Y90" s="24">
        <f t="shared" si="37"/>
        <v>11</v>
      </c>
      <c r="Z90" s="25" t="e">
        <f t="shared" si="38"/>
        <v>#REF!</v>
      </c>
    </row>
    <row r="91" spans="1:26" ht="17.25" customHeight="1">
      <c r="A91" s="28" t="s">
        <v>186</v>
      </c>
      <c r="B91" s="29" t="s">
        <v>187</v>
      </c>
      <c r="C91" s="34" t="s">
        <v>3</v>
      </c>
      <c r="D91" s="9" t="s">
        <v>30</v>
      </c>
      <c r="E91" s="9" t="s">
        <v>29</v>
      </c>
      <c r="F91" s="9" t="s">
        <v>5</v>
      </c>
      <c r="G91" s="9" t="s">
        <v>30</v>
      </c>
      <c r="H91" s="9" t="s">
        <v>29</v>
      </c>
      <c r="I91" s="9" t="s">
        <v>28</v>
      </c>
      <c r="J91" s="9" t="s">
        <v>29</v>
      </c>
      <c r="K91" s="9" t="s">
        <v>24</v>
      </c>
      <c r="L91" s="9" t="s">
        <v>24</v>
      </c>
      <c r="N91" s="19">
        <f t="shared" si="29"/>
        <v>5.0999999999999996</v>
      </c>
      <c r="O91" s="14" t="e">
        <f t="shared" si="30"/>
        <v>#REF!</v>
      </c>
      <c r="P91" s="15">
        <f t="shared" si="26"/>
        <v>1</v>
      </c>
      <c r="Q91" s="15">
        <f t="shared" si="27"/>
        <v>0.8</v>
      </c>
      <c r="R91" s="15">
        <f t="shared" si="28"/>
        <v>0.9</v>
      </c>
      <c r="S91" s="15">
        <f t="shared" si="31"/>
        <v>0.8</v>
      </c>
      <c r="T91" s="15">
        <f t="shared" si="32"/>
        <v>1.6</v>
      </c>
      <c r="U91" s="15">
        <f t="shared" si="33"/>
        <v>0</v>
      </c>
      <c r="V91" s="15">
        <f t="shared" si="34"/>
        <v>0</v>
      </c>
      <c r="W91" s="15">
        <f t="shared" si="35"/>
        <v>0</v>
      </c>
      <c r="X91" s="15">
        <f t="shared" si="36"/>
        <v>0</v>
      </c>
      <c r="Y91" s="24">
        <f t="shared" si="37"/>
        <v>11.4</v>
      </c>
      <c r="Z91" s="25" t="e">
        <f t="shared" si="38"/>
        <v>#REF!</v>
      </c>
    </row>
    <row r="92" spans="1:26" ht="17.25" customHeight="1">
      <c r="A92" s="28" t="s">
        <v>188</v>
      </c>
      <c r="B92" s="29" t="s">
        <v>189</v>
      </c>
      <c r="C92" s="34" t="s">
        <v>3</v>
      </c>
      <c r="D92" s="9" t="s">
        <v>30</v>
      </c>
      <c r="E92" s="9" t="s">
        <v>29</v>
      </c>
      <c r="F92" s="9" t="s">
        <v>29</v>
      </c>
      <c r="G92" s="9" t="s">
        <v>5</v>
      </c>
      <c r="H92" s="9" t="s">
        <v>30</v>
      </c>
      <c r="I92" s="9" t="s">
        <v>24</v>
      </c>
      <c r="J92" s="9" t="s">
        <v>4</v>
      </c>
      <c r="K92" s="9" t="s">
        <v>24</v>
      </c>
      <c r="L92" s="9" t="s">
        <v>24</v>
      </c>
      <c r="M92" s="45"/>
      <c r="N92" s="19">
        <f t="shared" si="29"/>
        <v>3.8000000000000003</v>
      </c>
      <c r="O92" s="14" t="e">
        <f t="shared" si="30"/>
        <v>#REF!</v>
      </c>
      <c r="P92" s="15">
        <f t="shared" si="26"/>
        <v>1</v>
      </c>
      <c r="Q92" s="15">
        <f t="shared" si="27"/>
        <v>0.8</v>
      </c>
      <c r="R92" s="15">
        <f t="shared" si="28"/>
        <v>0.8</v>
      </c>
      <c r="S92" s="15">
        <f t="shared" si="31"/>
        <v>0</v>
      </c>
      <c r="T92" s="15">
        <f t="shared" si="32"/>
        <v>1.2000000000000002</v>
      </c>
      <c r="U92" s="15">
        <f t="shared" si="33"/>
        <v>0</v>
      </c>
      <c r="V92" s="15">
        <f t="shared" si="34"/>
        <v>0</v>
      </c>
      <c r="W92" s="15">
        <f t="shared" si="35"/>
        <v>0</v>
      </c>
      <c r="X92" s="15">
        <f t="shared" si="36"/>
        <v>0</v>
      </c>
      <c r="Y92" s="24">
        <f t="shared" si="37"/>
        <v>10.7</v>
      </c>
      <c r="Z92" s="25" t="e">
        <f t="shared" si="38"/>
        <v>#REF!</v>
      </c>
    </row>
    <row r="93" spans="1:26" ht="17.25" customHeight="1">
      <c r="A93" s="32" t="s">
        <v>133</v>
      </c>
      <c r="B93" s="29" t="s">
        <v>190</v>
      </c>
      <c r="C93" s="34" t="s">
        <v>3</v>
      </c>
      <c r="D93" s="42" t="s">
        <v>30</v>
      </c>
      <c r="E93" s="42" t="s">
        <v>30</v>
      </c>
      <c r="F93" s="42" t="s">
        <v>30</v>
      </c>
      <c r="G93" s="9" t="s">
        <v>30</v>
      </c>
      <c r="H93" s="9" t="s">
        <v>29</v>
      </c>
      <c r="I93" s="9" t="s">
        <v>25</v>
      </c>
      <c r="J93" s="9" t="s">
        <v>29</v>
      </c>
      <c r="K93" s="9" t="s">
        <v>29</v>
      </c>
      <c r="L93" s="9" t="s">
        <v>29</v>
      </c>
      <c r="N93" s="19">
        <f t="shared" si="29"/>
        <v>12.399999999999999</v>
      </c>
      <c r="O93" s="14" t="e">
        <f t="shared" si="30"/>
        <v>#REF!</v>
      </c>
      <c r="P93" s="15">
        <f t="shared" si="26"/>
        <v>1</v>
      </c>
      <c r="Q93" s="15">
        <f t="shared" si="27"/>
        <v>1</v>
      </c>
      <c r="R93" s="15">
        <f t="shared" si="28"/>
        <v>1</v>
      </c>
      <c r="S93" s="15">
        <f t="shared" si="31"/>
        <v>1.4000000000000001</v>
      </c>
      <c r="T93" s="15">
        <f t="shared" si="32"/>
        <v>1.6</v>
      </c>
      <c r="U93" s="15">
        <f t="shared" si="33"/>
        <v>3.2</v>
      </c>
      <c r="V93" s="15">
        <f t="shared" si="34"/>
        <v>3.2</v>
      </c>
      <c r="W93" s="15">
        <f t="shared" si="35"/>
        <v>0</v>
      </c>
      <c r="X93" s="15">
        <f t="shared" si="36"/>
        <v>0</v>
      </c>
      <c r="Y93" s="24">
        <f t="shared" si="37"/>
        <v>15.6</v>
      </c>
      <c r="Z93" s="25" t="e">
        <f t="shared" si="38"/>
        <v>#REF!</v>
      </c>
    </row>
    <row r="94" spans="1:26" ht="17.25" customHeight="1">
      <c r="A94" s="30" t="s">
        <v>191</v>
      </c>
      <c r="B94" s="29" t="s">
        <v>192</v>
      </c>
      <c r="C94" s="34" t="s">
        <v>3</v>
      </c>
      <c r="D94" s="42" t="s">
        <v>30</v>
      </c>
      <c r="E94" s="42" t="s">
        <v>30</v>
      </c>
      <c r="F94" s="42" t="s">
        <v>30</v>
      </c>
      <c r="G94" s="9" t="s">
        <v>30</v>
      </c>
      <c r="H94" s="9" t="s">
        <v>30</v>
      </c>
      <c r="I94" s="9" t="s">
        <v>29</v>
      </c>
      <c r="J94" s="9" t="s">
        <v>29</v>
      </c>
      <c r="K94" s="9" t="s">
        <v>24</v>
      </c>
      <c r="L94" s="9" t="s">
        <v>24</v>
      </c>
      <c r="N94" s="19">
        <f t="shared" si="29"/>
        <v>6.1999999999999993</v>
      </c>
      <c r="O94" s="14" t="e">
        <f t="shared" si="30"/>
        <v>#REF!</v>
      </c>
      <c r="P94" s="15">
        <f t="shared" si="26"/>
        <v>1</v>
      </c>
      <c r="Q94" s="15">
        <f t="shared" si="27"/>
        <v>1</v>
      </c>
      <c r="R94" s="15">
        <f t="shared" si="28"/>
        <v>1</v>
      </c>
      <c r="S94" s="15">
        <f t="shared" si="31"/>
        <v>1.6</v>
      </c>
      <c r="T94" s="15">
        <f t="shared" si="32"/>
        <v>1.6</v>
      </c>
      <c r="U94" s="15">
        <f t="shared" si="33"/>
        <v>0</v>
      </c>
      <c r="V94" s="15">
        <f t="shared" si="34"/>
        <v>0</v>
      </c>
      <c r="W94" s="15">
        <f t="shared" si="35"/>
        <v>0</v>
      </c>
      <c r="X94" s="15">
        <f t="shared" si="36"/>
        <v>0</v>
      </c>
      <c r="Y94" s="24">
        <f t="shared" si="37"/>
        <v>12.1</v>
      </c>
      <c r="Z94" s="25" t="e">
        <f t="shared" si="38"/>
        <v>#REF!</v>
      </c>
    </row>
    <row r="95" spans="1:26" ht="17.25" customHeight="1">
      <c r="A95" s="28" t="s">
        <v>15</v>
      </c>
      <c r="B95" s="29" t="s">
        <v>193</v>
      </c>
      <c r="C95" s="34" t="s">
        <v>3</v>
      </c>
      <c r="D95" s="42" t="s">
        <v>30</v>
      </c>
      <c r="E95" s="42" t="s">
        <v>30</v>
      </c>
      <c r="F95" s="42" t="s">
        <v>30</v>
      </c>
      <c r="G95" s="42" t="s">
        <v>5</v>
      </c>
      <c r="H95" s="42" t="s">
        <v>5</v>
      </c>
      <c r="I95" s="42" t="s">
        <v>29</v>
      </c>
      <c r="J95" s="42" t="s">
        <v>25</v>
      </c>
      <c r="K95" s="42" t="s">
        <v>3</v>
      </c>
      <c r="L95" s="42" t="s">
        <v>24</v>
      </c>
      <c r="N95" s="19">
        <f t="shared" si="29"/>
        <v>7.2</v>
      </c>
      <c r="O95" s="14" t="e">
        <f t="shared" si="30"/>
        <v>#REF!</v>
      </c>
      <c r="P95" s="15">
        <f t="shared" si="26"/>
        <v>1</v>
      </c>
      <c r="Q95" s="15">
        <f t="shared" si="27"/>
        <v>1</v>
      </c>
      <c r="R95" s="15">
        <f t="shared" si="28"/>
        <v>1</v>
      </c>
      <c r="S95" s="15">
        <f t="shared" si="31"/>
        <v>1.6</v>
      </c>
      <c r="T95" s="15">
        <f t="shared" si="32"/>
        <v>1.4000000000000001</v>
      </c>
      <c r="U95" s="15">
        <f t="shared" si="33"/>
        <v>1.2000000000000002</v>
      </c>
      <c r="V95" s="15">
        <f t="shared" si="34"/>
        <v>0</v>
      </c>
      <c r="W95" s="15">
        <f t="shared" si="35"/>
        <v>0</v>
      </c>
      <c r="X95" s="15">
        <f t="shared" si="36"/>
        <v>0</v>
      </c>
      <c r="Y95" s="24">
        <f t="shared" si="37"/>
        <v>12.6</v>
      </c>
      <c r="Z95" s="25" t="e">
        <f t="shared" si="38"/>
        <v>#REF!</v>
      </c>
    </row>
    <row r="96" spans="1:26" ht="17.25" customHeight="1">
      <c r="A96" s="30" t="s">
        <v>81</v>
      </c>
      <c r="B96" s="29" t="s">
        <v>194</v>
      </c>
      <c r="C96" s="34" t="s">
        <v>3</v>
      </c>
      <c r="D96" s="9" t="s">
        <v>30</v>
      </c>
      <c r="E96" s="9" t="s">
        <v>5</v>
      </c>
      <c r="F96" s="9" t="s">
        <v>30</v>
      </c>
      <c r="G96" s="9" t="s">
        <v>29</v>
      </c>
      <c r="H96" s="9" t="s">
        <v>25</v>
      </c>
      <c r="I96" s="9" t="s">
        <v>24</v>
      </c>
      <c r="J96" s="9" t="s">
        <v>25</v>
      </c>
      <c r="K96" s="9" t="s">
        <v>24</v>
      </c>
      <c r="L96" s="9" t="s">
        <v>24</v>
      </c>
      <c r="N96" s="19">
        <f t="shared" si="29"/>
        <v>4.3</v>
      </c>
      <c r="O96" s="14" t="e">
        <f t="shared" si="30"/>
        <v>#REF!</v>
      </c>
      <c r="P96" s="15">
        <f t="shared" si="26"/>
        <v>1</v>
      </c>
      <c r="Q96" s="15">
        <f t="shared" si="27"/>
        <v>0.9</v>
      </c>
      <c r="R96" s="15">
        <f t="shared" si="28"/>
        <v>1</v>
      </c>
      <c r="S96" s="15">
        <f t="shared" si="31"/>
        <v>0</v>
      </c>
      <c r="T96" s="15">
        <f t="shared" si="32"/>
        <v>1.4000000000000001</v>
      </c>
      <c r="U96" s="15">
        <f t="shared" si="33"/>
        <v>0</v>
      </c>
      <c r="V96" s="15">
        <f t="shared" si="34"/>
        <v>0</v>
      </c>
      <c r="W96" s="15">
        <f t="shared" si="35"/>
        <v>0</v>
      </c>
      <c r="X96" s="15">
        <f t="shared" si="36"/>
        <v>0</v>
      </c>
      <c r="Y96" s="24">
        <f t="shared" si="37"/>
        <v>11</v>
      </c>
      <c r="Z96" s="25" t="e">
        <f t="shared" si="38"/>
        <v>#REF!</v>
      </c>
    </row>
    <row r="97" spans="1:26" ht="17.25" customHeight="1">
      <c r="A97" s="31" t="s">
        <v>195</v>
      </c>
      <c r="B97" s="29" t="s">
        <v>196</v>
      </c>
      <c r="C97" s="34" t="s">
        <v>218</v>
      </c>
      <c r="D97" s="9" t="s">
        <v>30</v>
      </c>
      <c r="E97" s="9" t="s">
        <v>25</v>
      </c>
      <c r="F97" s="9" t="s">
        <v>5</v>
      </c>
      <c r="G97" s="9" t="s">
        <v>25</v>
      </c>
      <c r="H97" s="9" t="s">
        <v>29</v>
      </c>
      <c r="I97" s="9" t="s">
        <v>25</v>
      </c>
      <c r="J97" s="9" t="s">
        <v>29</v>
      </c>
      <c r="K97" s="9" t="s">
        <v>26</v>
      </c>
      <c r="L97" s="9" t="s">
        <v>24</v>
      </c>
      <c r="M97" s="45" t="s">
        <v>244</v>
      </c>
      <c r="N97" s="19">
        <f t="shared" si="29"/>
        <v>7.6</v>
      </c>
      <c r="O97" s="14" t="e">
        <f t="shared" si="30"/>
        <v>#REF!</v>
      </c>
      <c r="P97" s="15">
        <f t="shared" si="26"/>
        <v>1</v>
      </c>
      <c r="Q97" s="15">
        <f t="shared" si="27"/>
        <v>0.70000000000000007</v>
      </c>
      <c r="R97" s="15">
        <f t="shared" si="28"/>
        <v>0.9</v>
      </c>
      <c r="S97" s="15">
        <f t="shared" si="31"/>
        <v>1.4000000000000001</v>
      </c>
      <c r="T97" s="15">
        <f t="shared" si="32"/>
        <v>1.6</v>
      </c>
      <c r="U97" s="15">
        <f t="shared" si="33"/>
        <v>2</v>
      </c>
      <c r="V97" s="15">
        <f t="shared" si="34"/>
        <v>0</v>
      </c>
      <c r="W97" s="15">
        <f t="shared" si="35"/>
        <v>0</v>
      </c>
      <c r="X97" s="15">
        <f t="shared" si="36"/>
        <v>0</v>
      </c>
      <c r="Y97" s="24">
        <f t="shared" si="37"/>
        <v>12.9</v>
      </c>
      <c r="Z97" s="25" t="e">
        <f t="shared" si="38"/>
        <v>#REF!</v>
      </c>
    </row>
    <row r="98" spans="1:26" ht="17.25" customHeight="1">
      <c r="A98" s="30" t="s">
        <v>197</v>
      </c>
      <c r="B98" s="29" t="s">
        <v>198</v>
      </c>
      <c r="C98" s="34" t="s">
        <v>218</v>
      </c>
      <c r="D98" s="9" t="s">
        <v>30</v>
      </c>
      <c r="E98" s="9" t="s">
        <v>5</v>
      </c>
      <c r="F98" s="44" t="s">
        <v>5</v>
      </c>
      <c r="G98" s="9" t="s">
        <v>30</v>
      </c>
      <c r="H98" s="9" t="s">
        <v>25</v>
      </c>
      <c r="I98" s="9" t="s">
        <v>25</v>
      </c>
      <c r="J98" s="9" t="s">
        <v>4</v>
      </c>
      <c r="K98" s="9" t="s">
        <v>26</v>
      </c>
      <c r="L98" s="9" t="s">
        <v>26</v>
      </c>
      <c r="M98" s="45" t="s">
        <v>243</v>
      </c>
      <c r="N98" s="19">
        <f t="shared" si="29"/>
        <v>9.4</v>
      </c>
      <c r="O98" s="14" t="e">
        <f t="shared" si="30"/>
        <v>#REF!</v>
      </c>
      <c r="P98" s="15">
        <f t="shared" si="26"/>
        <v>1</v>
      </c>
      <c r="Q98" s="15">
        <f t="shared" si="27"/>
        <v>0.9</v>
      </c>
      <c r="R98" s="15">
        <f t="shared" si="28"/>
        <v>0.9</v>
      </c>
      <c r="S98" s="15">
        <f t="shared" si="31"/>
        <v>1.4000000000000001</v>
      </c>
      <c r="T98" s="15">
        <f t="shared" si="32"/>
        <v>1.2000000000000002</v>
      </c>
      <c r="U98" s="15">
        <f t="shared" si="33"/>
        <v>2</v>
      </c>
      <c r="V98" s="15">
        <f t="shared" si="34"/>
        <v>2</v>
      </c>
      <c r="W98" s="15">
        <f t="shared" si="35"/>
        <v>0</v>
      </c>
      <c r="X98" s="15">
        <f t="shared" si="36"/>
        <v>0</v>
      </c>
      <c r="Y98" s="24">
        <f t="shared" si="37"/>
        <v>13.9</v>
      </c>
      <c r="Z98" s="25" t="e">
        <f t="shared" si="38"/>
        <v>#REF!</v>
      </c>
    </row>
    <row r="99" spans="1:26" ht="17.25" customHeight="1">
      <c r="A99" s="30" t="s">
        <v>199</v>
      </c>
      <c r="B99" s="29" t="s">
        <v>67</v>
      </c>
      <c r="C99" s="34" t="s">
        <v>218</v>
      </c>
      <c r="D99" s="9" t="s">
        <v>30</v>
      </c>
      <c r="E99" s="9" t="s">
        <v>30</v>
      </c>
      <c r="F99" s="9" t="s">
        <v>30</v>
      </c>
      <c r="G99" s="9" t="s">
        <v>30</v>
      </c>
      <c r="H99" s="9" t="s">
        <v>25</v>
      </c>
      <c r="I99" s="9" t="s">
        <v>4</v>
      </c>
      <c r="J99" s="9" t="s">
        <v>4</v>
      </c>
      <c r="K99" s="9" t="s">
        <v>28</v>
      </c>
      <c r="L99" s="9" t="s">
        <v>24</v>
      </c>
      <c r="N99" s="19">
        <f t="shared" si="29"/>
        <v>7</v>
      </c>
      <c r="O99" s="14" t="e">
        <f t="shared" ref="O99:O109" si="39">RANK(N99,N$3:N$108)</f>
        <v>#REF!</v>
      </c>
      <c r="P99" s="15">
        <f t="shared" si="26"/>
        <v>1</v>
      </c>
      <c r="Q99" s="15">
        <f t="shared" si="27"/>
        <v>1</v>
      </c>
      <c r="R99" s="15">
        <f t="shared" si="28"/>
        <v>1</v>
      </c>
      <c r="S99" s="15">
        <f t="shared" ref="S99:S108" si="40">(S$2/20)*(IF(I99="A+",20)+IF(I99="A",18)+IF(I99="A-",16)+IF(I99="B+",14)+IF(I99="B",12)+IF(I99="B-",10)+IF(I99="C+",8)+IF(I99="C",6)+IF(I99="C-",4)+IF(I99="X+",2))</f>
        <v>1.2000000000000002</v>
      </c>
      <c r="T99" s="15">
        <f t="shared" ref="T99:T108" si="41">(T$2/20)*(IF(J99="A+",20)+IF(J99="A",18)+IF(J99="A-",16)+IF(J99="B+",14)+IF(J99="B",12)+IF(J99="B-",10)+IF(J99="C+",8)+IF(J99="C",6)+IF(J99="C-",4)+IF(J99="X+",2))</f>
        <v>1.2000000000000002</v>
      </c>
      <c r="U99" s="15">
        <f t="shared" ref="U99:U108" si="42">(U$2/20)*(IF(K99="A+",20)+IF(K99="A",18)+IF(K99="A-",16)+IF(K99="B+",14)+IF(K99="B",12)+IF(K99="B-",10)+IF(K99="C+",8)+IF(K99="C",6)+IF(K99="C-",4)+IF(K99="X+",2))</f>
        <v>1.6</v>
      </c>
      <c r="V99" s="15">
        <f t="shared" ref="V99:V108" si="43">(V$2/20)*(IF(L99="A+",20)+IF(L99="A",18)+IF(L99="A-",16)+IF(L99="B+",14)+IF(L99="B",12)+IF(L99="B-",10)+IF(L99="C+",8)+IF(L99="C",6)+IF(L99="C-",4)+IF(L99="X+",2))</f>
        <v>0</v>
      </c>
      <c r="W99" s="15">
        <f t="shared" ref="W99:W108" si="44">(W$2/20)*(IF(M99="A+",20)+IF(M99="A",18)+IF(M99="A-",16)+IF(M99="B+",14)+IF(M99="B",12)+IF(M99="B-",10)+IF(M99="C+",8)+IF(M99="C",6)+IF(M99="C-",4)+IF(M99="X+",2))</f>
        <v>0</v>
      </c>
      <c r="X99" s="15">
        <f t="shared" ref="X99:X108" si="45">(X$2/20)*(IF(N99="A+",20)+IF(N99="A",18)+IF(N99="A-",16)+IF(N99="B+",14)+IF(N99="B",12)+IF(N99="B-",10)+IF(N99="C+",8)+IF(N99="C",6)+IF(N99="C-",4)+IF(N99="X+",2))</f>
        <v>0</v>
      </c>
      <c r="Y99" s="24">
        <f t="shared" ref="Y99:Y109" si="46">IF(N99=0,0,ROUND(N99*(1-$N$111/20)+$N$111,1))</f>
        <v>12.5</v>
      </c>
      <c r="Z99" s="25" t="e">
        <f t="shared" ref="Z99:Z108" si="47">RANK(Y99,Y$3:Y$108)</f>
        <v>#REF!</v>
      </c>
    </row>
    <row r="100" spans="1:26" ht="17.25" customHeight="1">
      <c r="A100" s="31" t="s">
        <v>200</v>
      </c>
      <c r="B100" s="29" t="s">
        <v>67</v>
      </c>
      <c r="C100" s="34" t="s">
        <v>218</v>
      </c>
      <c r="D100" s="9" t="s">
        <v>30</v>
      </c>
      <c r="E100" s="9" t="s">
        <v>29</v>
      </c>
      <c r="F100" s="44" t="s">
        <v>29</v>
      </c>
      <c r="G100" s="9" t="s">
        <v>30</v>
      </c>
      <c r="H100" s="9" t="s">
        <v>25</v>
      </c>
      <c r="I100" s="9" t="s">
        <v>25</v>
      </c>
      <c r="J100" s="9" t="s">
        <v>4</v>
      </c>
      <c r="K100" s="9" t="s">
        <v>26</v>
      </c>
      <c r="L100" s="9" t="s">
        <v>24</v>
      </c>
      <c r="N100" s="19">
        <f t="shared" si="29"/>
        <v>7.2</v>
      </c>
      <c r="O100" s="14" t="e">
        <f t="shared" si="39"/>
        <v>#REF!</v>
      </c>
      <c r="P100" s="15">
        <f t="shared" si="26"/>
        <v>1</v>
      </c>
      <c r="Q100" s="15">
        <f t="shared" si="27"/>
        <v>0.8</v>
      </c>
      <c r="R100" s="15">
        <f t="shared" si="28"/>
        <v>0.8</v>
      </c>
      <c r="S100" s="15">
        <f t="shared" si="40"/>
        <v>1.4000000000000001</v>
      </c>
      <c r="T100" s="15">
        <f t="shared" si="41"/>
        <v>1.2000000000000002</v>
      </c>
      <c r="U100" s="15">
        <f t="shared" si="42"/>
        <v>2</v>
      </c>
      <c r="V100" s="15">
        <f t="shared" si="43"/>
        <v>0</v>
      </c>
      <c r="W100" s="15">
        <f t="shared" si="44"/>
        <v>0</v>
      </c>
      <c r="X100" s="15">
        <f t="shared" si="45"/>
        <v>0</v>
      </c>
      <c r="Y100" s="24">
        <f t="shared" si="46"/>
        <v>12.6</v>
      </c>
      <c r="Z100" s="25" t="e">
        <f t="shared" si="47"/>
        <v>#REF!</v>
      </c>
    </row>
    <row r="101" spans="1:26" ht="17.25" customHeight="1">
      <c r="A101" s="28" t="s">
        <v>201</v>
      </c>
      <c r="B101" s="29" t="s">
        <v>67</v>
      </c>
      <c r="C101" s="34" t="s">
        <v>218</v>
      </c>
      <c r="D101" s="9" t="s">
        <v>30</v>
      </c>
      <c r="E101" s="9" t="s">
        <v>5</v>
      </c>
      <c r="F101" s="44" t="s">
        <v>5</v>
      </c>
      <c r="G101" s="9" t="s">
        <v>30</v>
      </c>
      <c r="H101" s="9" t="s">
        <v>25</v>
      </c>
      <c r="I101" s="9" t="s">
        <v>25</v>
      </c>
      <c r="J101" s="9" t="s">
        <v>4</v>
      </c>
      <c r="K101" s="9" t="s">
        <v>26</v>
      </c>
      <c r="L101" s="9" t="s">
        <v>26</v>
      </c>
      <c r="M101" s="45" t="s">
        <v>243</v>
      </c>
      <c r="N101" s="19" t="e">
        <f t="shared" si="29"/>
        <v>#REF!</v>
      </c>
      <c r="O101" s="14" t="e">
        <f t="shared" si="39"/>
        <v>#REF!</v>
      </c>
      <c r="P101" s="15">
        <f t="shared" si="26"/>
        <v>1</v>
      </c>
      <c r="Q101" s="15">
        <f t="shared" si="27"/>
        <v>0.9</v>
      </c>
      <c r="R101" s="15" t="e">
        <f>(R$2/20)*(IF(#REF!="A+",20)+IF(#REF!="A",18)+IF(#REF!="A-",16)+IF(#REF!="B+",14)+IF(#REF!="B",12)+IF(#REF!="B-",10)+IF(#REF!="C+",8)+IF(#REF!="C",6)+IF(#REF!="C-",4)+IF(#REF!="X+",2))</f>
        <v>#REF!</v>
      </c>
      <c r="S101" s="15">
        <f t="shared" si="40"/>
        <v>1.4000000000000001</v>
      </c>
      <c r="T101" s="15">
        <f t="shared" si="41"/>
        <v>1.2000000000000002</v>
      </c>
      <c r="U101" s="15">
        <f t="shared" si="42"/>
        <v>2</v>
      </c>
      <c r="V101" s="15">
        <f t="shared" si="43"/>
        <v>2</v>
      </c>
      <c r="W101" s="15">
        <f t="shared" si="44"/>
        <v>0</v>
      </c>
      <c r="X101" s="15" t="e">
        <f t="shared" si="45"/>
        <v>#REF!</v>
      </c>
      <c r="Y101" s="24" t="e">
        <f t="shared" si="46"/>
        <v>#REF!</v>
      </c>
      <c r="Z101" s="25" t="e">
        <f t="shared" si="47"/>
        <v>#REF!</v>
      </c>
    </row>
    <row r="102" spans="1:26" ht="17.25" customHeight="1">
      <c r="A102" s="31" t="s">
        <v>202</v>
      </c>
      <c r="B102" s="29" t="s">
        <v>203</v>
      </c>
      <c r="C102" s="34" t="s">
        <v>218</v>
      </c>
      <c r="D102" s="9" t="s">
        <v>30</v>
      </c>
      <c r="E102" s="9" t="s">
        <v>5</v>
      </c>
      <c r="F102" s="9" t="s">
        <v>25</v>
      </c>
      <c r="G102" s="9" t="s">
        <v>24</v>
      </c>
      <c r="H102" s="9" t="s">
        <v>24</v>
      </c>
      <c r="I102" s="9" t="s">
        <v>3</v>
      </c>
      <c r="J102" s="9" t="s">
        <v>3</v>
      </c>
      <c r="K102" s="9" t="s">
        <v>24</v>
      </c>
      <c r="L102" s="9" t="s">
        <v>24</v>
      </c>
      <c r="M102" s="45" t="s">
        <v>249</v>
      </c>
      <c r="N102" s="19">
        <f t="shared" si="29"/>
        <v>3.8000000000000003</v>
      </c>
      <c r="O102" s="14" t="e">
        <f t="shared" si="39"/>
        <v>#REF!</v>
      </c>
      <c r="P102" s="15">
        <f t="shared" si="26"/>
        <v>1</v>
      </c>
      <c r="Q102" s="15">
        <f t="shared" si="27"/>
        <v>0.9</v>
      </c>
      <c r="R102" s="15">
        <f t="shared" ref="R102:R108" si="48">(R$2/20)*(IF(F102="A+",20)+IF(F102="A",18)+IF(F102="A-",16)+IF(F102="B+",14)+IF(F102="B",12)+IF(F102="B-",10)+IF(F102="C+",8)+IF(F102="C",6)+IF(F102="C-",4)+IF(F102="X+",2))</f>
        <v>0.70000000000000007</v>
      </c>
      <c r="S102" s="15">
        <f t="shared" si="40"/>
        <v>0.60000000000000009</v>
      </c>
      <c r="T102" s="15">
        <f t="shared" si="41"/>
        <v>0.60000000000000009</v>
      </c>
      <c r="U102" s="15">
        <f t="shared" si="42"/>
        <v>0</v>
      </c>
      <c r="V102" s="15">
        <f t="shared" si="43"/>
        <v>0</v>
      </c>
      <c r="W102" s="15">
        <f t="shared" si="44"/>
        <v>0</v>
      </c>
      <c r="X102" s="15">
        <f t="shared" si="45"/>
        <v>0</v>
      </c>
      <c r="Y102" s="24">
        <f t="shared" si="46"/>
        <v>10.7</v>
      </c>
      <c r="Z102" s="25" t="e">
        <f t="shared" si="47"/>
        <v>#REF!</v>
      </c>
    </row>
    <row r="103" spans="1:26" ht="17.25" customHeight="1">
      <c r="A103" s="30" t="s">
        <v>204</v>
      </c>
      <c r="B103" s="29" t="s">
        <v>205</v>
      </c>
      <c r="C103" s="34" t="s">
        <v>218</v>
      </c>
      <c r="D103" s="9" t="s">
        <v>30</v>
      </c>
      <c r="E103" s="9" t="s">
        <v>30</v>
      </c>
      <c r="F103" s="9" t="s">
        <v>30</v>
      </c>
      <c r="G103" s="9" t="s">
        <v>30</v>
      </c>
      <c r="H103" s="9" t="s">
        <v>25</v>
      </c>
      <c r="I103" s="9" t="s">
        <v>4</v>
      </c>
      <c r="J103" s="9" t="s">
        <v>4</v>
      </c>
      <c r="K103" s="9" t="s">
        <v>28</v>
      </c>
      <c r="L103" s="9" t="s">
        <v>24</v>
      </c>
      <c r="N103" s="19">
        <f t="shared" si="29"/>
        <v>7</v>
      </c>
      <c r="O103" s="14" t="e">
        <f t="shared" si="39"/>
        <v>#REF!</v>
      </c>
      <c r="P103" s="15">
        <f t="shared" si="26"/>
        <v>1</v>
      </c>
      <c r="Q103" s="15">
        <f t="shared" si="27"/>
        <v>1</v>
      </c>
      <c r="R103" s="15">
        <f t="shared" si="48"/>
        <v>1</v>
      </c>
      <c r="S103" s="15">
        <f t="shared" si="40"/>
        <v>1.2000000000000002</v>
      </c>
      <c r="T103" s="15">
        <f t="shared" si="41"/>
        <v>1.2000000000000002</v>
      </c>
      <c r="U103" s="15">
        <f t="shared" si="42"/>
        <v>1.6</v>
      </c>
      <c r="V103" s="15">
        <f t="shared" si="43"/>
        <v>0</v>
      </c>
      <c r="W103" s="15">
        <f t="shared" si="44"/>
        <v>0</v>
      </c>
      <c r="X103" s="15">
        <f t="shared" si="45"/>
        <v>0</v>
      </c>
      <c r="Y103" s="24">
        <f t="shared" si="46"/>
        <v>12.5</v>
      </c>
      <c r="Z103" s="25" t="e">
        <f t="shared" si="47"/>
        <v>#REF!</v>
      </c>
    </row>
    <row r="104" spans="1:26" ht="17.25" customHeight="1">
      <c r="A104" s="28" t="s">
        <v>206</v>
      </c>
      <c r="B104" s="29" t="s">
        <v>207</v>
      </c>
      <c r="C104" s="34" t="s">
        <v>218</v>
      </c>
      <c r="D104" s="9" t="s">
        <v>25</v>
      </c>
      <c r="E104" s="9" t="s">
        <v>5</v>
      </c>
      <c r="F104" s="9" t="s">
        <v>5</v>
      </c>
      <c r="G104" s="10" t="s">
        <v>29</v>
      </c>
      <c r="H104" s="10" t="s">
        <v>5</v>
      </c>
      <c r="I104" s="9" t="s">
        <v>29</v>
      </c>
      <c r="J104" s="9" t="s">
        <v>5</v>
      </c>
      <c r="K104" s="9" t="s">
        <v>29</v>
      </c>
      <c r="L104" s="9" t="s">
        <v>24</v>
      </c>
      <c r="M104" s="46" t="s">
        <v>234</v>
      </c>
      <c r="N104" s="19">
        <f>SUM(P104:V104)-1</f>
        <v>8.1</v>
      </c>
      <c r="O104" s="14" t="e">
        <f t="shared" si="39"/>
        <v>#REF!</v>
      </c>
      <c r="P104" s="15">
        <f t="shared" si="26"/>
        <v>0.70000000000000007</v>
      </c>
      <c r="Q104" s="15">
        <f t="shared" si="27"/>
        <v>0.9</v>
      </c>
      <c r="R104" s="15">
        <f t="shared" si="48"/>
        <v>0.9</v>
      </c>
      <c r="S104" s="15">
        <f t="shared" si="40"/>
        <v>1.6</v>
      </c>
      <c r="T104" s="15">
        <f t="shared" si="41"/>
        <v>1.8</v>
      </c>
      <c r="U104" s="15">
        <f t="shared" si="42"/>
        <v>3.2</v>
      </c>
      <c r="V104" s="15">
        <f t="shared" si="43"/>
        <v>0</v>
      </c>
      <c r="W104" s="15">
        <f t="shared" si="44"/>
        <v>0</v>
      </c>
      <c r="X104" s="15">
        <f t="shared" si="45"/>
        <v>0</v>
      </c>
      <c r="Y104" s="24">
        <f t="shared" si="46"/>
        <v>13.2</v>
      </c>
      <c r="Z104" s="25" t="e">
        <f t="shared" si="47"/>
        <v>#REF!</v>
      </c>
    </row>
    <row r="105" spans="1:26" ht="17.25" customHeight="1">
      <c r="A105" s="33" t="s">
        <v>208</v>
      </c>
      <c r="B105" s="29" t="s">
        <v>209</v>
      </c>
      <c r="C105" s="34" t="s">
        <v>218</v>
      </c>
      <c r="D105" s="9" t="s">
        <v>5</v>
      </c>
      <c r="E105" s="9" t="s">
        <v>29</v>
      </c>
      <c r="F105" s="9" t="s">
        <v>29</v>
      </c>
      <c r="G105" s="9" t="s">
        <v>3</v>
      </c>
      <c r="H105" s="9" t="s">
        <v>3</v>
      </c>
      <c r="I105" s="9" t="s">
        <v>27</v>
      </c>
      <c r="J105" s="9" t="s">
        <v>31</v>
      </c>
      <c r="K105" s="9" t="s">
        <v>24</v>
      </c>
      <c r="L105" s="9" t="s">
        <v>24</v>
      </c>
      <c r="N105" s="19">
        <f>SUM(P105:V105)</f>
        <v>3.1</v>
      </c>
      <c r="O105" s="14" t="e">
        <f t="shared" si="39"/>
        <v>#REF!</v>
      </c>
      <c r="P105" s="15">
        <f t="shared" si="26"/>
        <v>0.9</v>
      </c>
      <c r="Q105" s="15">
        <f t="shared" si="27"/>
        <v>0.8</v>
      </c>
      <c r="R105" s="15">
        <f t="shared" si="48"/>
        <v>0.8</v>
      </c>
      <c r="S105" s="15">
        <f t="shared" si="40"/>
        <v>0.4</v>
      </c>
      <c r="T105" s="15">
        <f t="shared" si="41"/>
        <v>0.2</v>
      </c>
      <c r="U105" s="15">
        <f t="shared" si="42"/>
        <v>0</v>
      </c>
      <c r="V105" s="15">
        <f t="shared" si="43"/>
        <v>0</v>
      </c>
      <c r="W105" s="15">
        <f t="shared" si="44"/>
        <v>0</v>
      </c>
      <c r="X105" s="15">
        <f t="shared" si="45"/>
        <v>0</v>
      </c>
      <c r="Y105" s="24">
        <f t="shared" si="46"/>
        <v>10.3</v>
      </c>
      <c r="Z105" s="25" t="e">
        <f t="shared" si="47"/>
        <v>#REF!</v>
      </c>
    </row>
    <row r="106" spans="1:26" ht="17.25" customHeight="1">
      <c r="A106" s="30" t="s">
        <v>210</v>
      </c>
      <c r="B106" s="29" t="s">
        <v>211</v>
      </c>
      <c r="C106" s="34" t="s">
        <v>218</v>
      </c>
      <c r="D106" s="9" t="s">
        <v>30</v>
      </c>
      <c r="E106" s="9" t="s">
        <v>25</v>
      </c>
      <c r="F106" s="9" t="s">
        <v>5</v>
      </c>
      <c r="G106" s="9" t="s">
        <v>25</v>
      </c>
      <c r="H106" s="9" t="s">
        <v>29</v>
      </c>
      <c r="I106" s="9" t="s">
        <v>25</v>
      </c>
      <c r="J106" s="9" t="s">
        <v>29</v>
      </c>
      <c r="K106" s="9" t="s">
        <v>26</v>
      </c>
      <c r="L106" s="9" t="s">
        <v>24</v>
      </c>
      <c r="M106" s="45" t="s">
        <v>244</v>
      </c>
      <c r="N106" s="19">
        <f>SUM(P106:V106)</f>
        <v>7.6</v>
      </c>
      <c r="O106" s="14" t="e">
        <f t="shared" si="39"/>
        <v>#REF!</v>
      </c>
      <c r="P106" s="15">
        <f t="shared" si="26"/>
        <v>1</v>
      </c>
      <c r="Q106" s="15">
        <f t="shared" si="27"/>
        <v>0.70000000000000007</v>
      </c>
      <c r="R106" s="15">
        <f t="shared" si="48"/>
        <v>0.9</v>
      </c>
      <c r="S106" s="15">
        <f t="shared" si="40"/>
        <v>1.4000000000000001</v>
      </c>
      <c r="T106" s="15">
        <f t="shared" si="41"/>
        <v>1.6</v>
      </c>
      <c r="U106" s="15">
        <f t="shared" si="42"/>
        <v>2</v>
      </c>
      <c r="V106" s="15">
        <f t="shared" si="43"/>
        <v>0</v>
      </c>
      <c r="W106" s="15">
        <f t="shared" si="44"/>
        <v>0</v>
      </c>
      <c r="X106" s="15">
        <f t="shared" si="45"/>
        <v>0</v>
      </c>
      <c r="Y106" s="24">
        <f t="shared" si="46"/>
        <v>12.9</v>
      </c>
      <c r="Z106" s="25" t="e">
        <f t="shared" si="47"/>
        <v>#REF!</v>
      </c>
    </row>
    <row r="107" spans="1:26" ht="17.25" customHeight="1">
      <c r="A107" s="28" t="s">
        <v>212</v>
      </c>
      <c r="B107" s="29" t="s">
        <v>213</v>
      </c>
      <c r="C107" s="34" t="s">
        <v>218</v>
      </c>
      <c r="D107" s="9" t="s">
        <v>25</v>
      </c>
      <c r="E107" s="9" t="s">
        <v>5</v>
      </c>
      <c r="F107" s="9" t="s">
        <v>5</v>
      </c>
      <c r="G107" s="10" t="s">
        <v>29</v>
      </c>
      <c r="H107" s="10" t="s">
        <v>5</v>
      </c>
      <c r="I107" s="9" t="s">
        <v>29</v>
      </c>
      <c r="J107" s="9" t="s">
        <v>5</v>
      </c>
      <c r="K107" s="9" t="s">
        <v>29</v>
      </c>
      <c r="L107" s="9" t="s">
        <v>24</v>
      </c>
      <c r="M107" s="46" t="s">
        <v>234</v>
      </c>
      <c r="N107" s="19">
        <f>SUM(P107:V107)</f>
        <v>9.1</v>
      </c>
      <c r="O107" s="14" t="e">
        <f t="shared" si="39"/>
        <v>#REF!</v>
      </c>
      <c r="P107" s="15">
        <f t="shared" si="26"/>
        <v>0.70000000000000007</v>
      </c>
      <c r="Q107" s="15">
        <f t="shared" si="27"/>
        <v>0.9</v>
      </c>
      <c r="R107" s="15">
        <f t="shared" si="48"/>
        <v>0.9</v>
      </c>
      <c r="S107" s="15">
        <f t="shared" si="40"/>
        <v>1.6</v>
      </c>
      <c r="T107" s="15">
        <f t="shared" si="41"/>
        <v>1.8</v>
      </c>
      <c r="U107" s="15">
        <f t="shared" si="42"/>
        <v>3.2</v>
      </c>
      <c r="V107" s="15">
        <f t="shared" si="43"/>
        <v>0</v>
      </c>
      <c r="W107" s="15">
        <f t="shared" si="44"/>
        <v>0</v>
      </c>
      <c r="X107" s="15">
        <f t="shared" si="45"/>
        <v>0</v>
      </c>
      <c r="Y107" s="24">
        <f t="shared" si="46"/>
        <v>13.7</v>
      </c>
      <c r="Z107" s="25" t="e">
        <f t="shared" si="47"/>
        <v>#REF!</v>
      </c>
    </row>
    <row r="108" spans="1:26" ht="17.25" customHeight="1">
      <c r="A108" s="30" t="s">
        <v>214</v>
      </c>
      <c r="B108" s="29" t="s">
        <v>215</v>
      </c>
      <c r="C108" s="34" t="s">
        <v>218</v>
      </c>
      <c r="D108" s="9" t="s">
        <v>30</v>
      </c>
      <c r="E108" s="9" t="s">
        <v>29</v>
      </c>
      <c r="F108" s="9" t="s">
        <v>5</v>
      </c>
      <c r="G108" s="9" t="s">
        <v>29</v>
      </c>
      <c r="H108" s="9" t="s">
        <v>29</v>
      </c>
      <c r="I108" s="9" t="s">
        <v>29</v>
      </c>
      <c r="J108" s="9" t="s">
        <v>4</v>
      </c>
      <c r="K108" s="9" t="s">
        <v>25</v>
      </c>
      <c r="L108" s="9" t="s">
        <v>25</v>
      </c>
      <c r="M108" s="46" t="s">
        <v>240</v>
      </c>
      <c r="N108" s="19">
        <f>SUM(P108:V108)</f>
        <v>11.100000000000001</v>
      </c>
      <c r="O108" s="14" t="e">
        <f t="shared" si="39"/>
        <v>#REF!</v>
      </c>
      <c r="P108" s="15">
        <f t="shared" si="26"/>
        <v>1</v>
      </c>
      <c r="Q108" s="15">
        <f t="shared" si="27"/>
        <v>0.8</v>
      </c>
      <c r="R108" s="15">
        <f t="shared" si="48"/>
        <v>0.9</v>
      </c>
      <c r="S108" s="15">
        <f t="shared" si="40"/>
        <v>1.6</v>
      </c>
      <c r="T108" s="15">
        <f t="shared" si="41"/>
        <v>1.2000000000000002</v>
      </c>
      <c r="U108" s="15">
        <f t="shared" si="42"/>
        <v>2.8000000000000003</v>
      </c>
      <c r="V108" s="15">
        <f t="shared" si="43"/>
        <v>2.8000000000000003</v>
      </c>
      <c r="W108" s="15">
        <f t="shared" si="44"/>
        <v>0</v>
      </c>
      <c r="X108" s="15">
        <f t="shared" si="45"/>
        <v>0</v>
      </c>
      <c r="Y108" s="24">
        <f t="shared" si="46"/>
        <v>14.9</v>
      </c>
      <c r="Z108" s="25" t="e">
        <f t="shared" si="47"/>
        <v>#REF!</v>
      </c>
    </row>
    <row r="109" spans="1:26" ht="15" customHeight="1">
      <c r="A109" s="28" t="s">
        <v>216</v>
      </c>
      <c r="B109" s="29" t="s">
        <v>217</v>
      </c>
      <c r="C109" s="34" t="s">
        <v>218</v>
      </c>
      <c r="D109" s="9" t="s">
        <v>30</v>
      </c>
      <c r="E109" s="9" t="s">
        <v>29</v>
      </c>
      <c r="F109" s="44" t="s">
        <v>29</v>
      </c>
      <c r="G109" s="9" t="s">
        <v>30</v>
      </c>
      <c r="H109" s="9" t="s">
        <v>25</v>
      </c>
      <c r="I109" s="9" t="s">
        <v>25</v>
      </c>
      <c r="J109" s="9" t="s">
        <v>4</v>
      </c>
      <c r="K109" s="9" t="s">
        <v>26</v>
      </c>
      <c r="L109" s="9" t="s">
        <v>24</v>
      </c>
      <c r="N109" s="19">
        <f>SUM(P109:V109)</f>
        <v>7.2</v>
      </c>
      <c r="O109" s="14" t="e">
        <f t="shared" si="39"/>
        <v>#REF!</v>
      </c>
      <c r="P109" s="15">
        <f t="shared" si="26"/>
        <v>1</v>
      </c>
      <c r="Q109" s="15">
        <f t="shared" si="27"/>
        <v>0.8</v>
      </c>
      <c r="R109" s="15">
        <f t="shared" ref="R109" si="49">(R$2/20)*(IF(F109="A+",20)+IF(F109="A",18)+IF(F109="A-",16)+IF(F109="B+",14)+IF(F109="B",12)+IF(F109="B-",10)+IF(F109="C+",8)+IF(F109="C",6)+IF(F109="C-",4)+IF(F109="X+",2))</f>
        <v>0.8</v>
      </c>
      <c r="S109" s="15">
        <f t="shared" ref="S109" si="50">(S$2/20)*(IF(I109="A+",20)+IF(I109="A",18)+IF(I109="A-",16)+IF(I109="B+",14)+IF(I109="B",12)+IF(I109="B-",10)+IF(I109="C+",8)+IF(I109="C",6)+IF(I109="C-",4)+IF(I109="X+",2))</f>
        <v>1.4000000000000001</v>
      </c>
      <c r="T109" s="15">
        <f t="shared" ref="T109" si="51">(T$2/20)*(IF(J109="A+",20)+IF(J109="A",18)+IF(J109="A-",16)+IF(J109="B+",14)+IF(J109="B",12)+IF(J109="B-",10)+IF(J109="C+",8)+IF(J109="C",6)+IF(J109="C-",4)+IF(J109="X+",2))</f>
        <v>1.2000000000000002</v>
      </c>
      <c r="U109" s="15">
        <f t="shared" ref="U109" si="52">(U$2/20)*(IF(K109="A+",20)+IF(K109="A",18)+IF(K109="A-",16)+IF(K109="B+",14)+IF(K109="B",12)+IF(K109="B-",10)+IF(K109="C+",8)+IF(K109="C",6)+IF(K109="C-",4)+IF(K109="X+",2))</f>
        <v>2</v>
      </c>
      <c r="V109" s="15">
        <f t="shared" ref="V109" si="53">(V$2/20)*(IF(L109="A+",20)+IF(L109="A",18)+IF(L109="A-",16)+IF(L109="B+",14)+IF(L109="B",12)+IF(L109="B-",10)+IF(L109="C+",8)+IF(L109="C",6)+IF(L109="C-",4)+IF(L109="X+",2))</f>
        <v>0</v>
      </c>
      <c r="W109" s="15">
        <f t="shared" ref="W109" si="54">(W$2/20)*(IF(M109="A+",20)+IF(M109="A",18)+IF(M109="A-",16)+IF(M109="B+",14)+IF(M109="B",12)+IF(M109="B-",10)+IF(M109="C+",8)+IF(M109="C",6)+IF(M109="C-",4)+IF(M109="X+",2))</f>
        <v>0</v>
      </c>
      <c r="X109" s="15">
        <f t="shared" ref="X109" si="55">(X$2/20)*(IF(N109="A+",20)+IF(N109="A",18)+IF(N109="A-",16)+IF(N109="B+",14)+IF(N109="B",12)+IF(N109="B-",10)+IF(N109="C+",8)+IF(N109="C",6)+IF(N109="C-",4)+IF(N109="X+",2))</f>
        <v>0</v>
      </c>
      <c r="Y109" s="24">
        <f t="shared" si="46"/>
        <v>12.6</v>
      </c>
    </row>
    <row r="110" spans="1:26" ht="15" customHeight="1">
      <c r="E110" s="5" t="s">
        <v>228</v>
      </c>
      <c r="M110" s="48" t="s">
        <v>33</v>
      </c>
      <c r="N110" s="16">
        <f>SUMIF(N$3:N$108,"&gt;0")/COUNTIF(N$3:N$108,"&gt;0")</f>
        <v>7.0858823529411801</v>
      </c>
      <c r="Y110" s="16">
        <f>SUMIF(Y$3:Y$108,"&gt;0")/COUNTIF(Y$3:Y$108,"&gt;0")</f>
        <v>12.5729411764706</v>
      </c>
    </row>
    <row r="111" spans="1:26" ht="15" customHeight="1">
      <c r="M111" s="48" t="s">
        <v>39</v>
      </c>
      <c r="N111" s="16">
        <v>8.5</v>
      </c>
    </row>
    <row r="112" spans="1:26" ht="17.25" customHeight="1">
      <c r="A112" s="11" t="s">
        <v>35</v>
      </c>
      <c r="B112" s="3" t="s">
        <v>36</v>
      </c>
      <c r="C112" s="4" t="s">
        <v>5</v>
      </c>
      <c r="D112" s="9" t="s">
        <v>30</v>
      </c>
      <c r="E112" s="9" t="s">
        <v>30</v>
      </c>
      <c r="F112" s="9" t="s">
        <v>30</v>
      </c>
      <c r="G112" s="9"/>
      <c r="H112" s="9"/>
      <c r="I112" s="9" t="s">
        <v>30</v>
      </c>
      <c r="J112" s="9" t="s">
        <v>30</v>
      </c>
      <c r="K112" s="9" t="s">
        <v>30</v>
      </c>
      <c r="L112" s="9" t="s">
        <v>30</v>
      </c>
      <c r="N112" s="19">
        <f>SUM(P112:V112)</f>
        <v>15</v>
      </c>
      <c r="O112" s="14"/>
      <c r="P112" s="15">
        <f>(P$2/20)*(IF(D112="A+",20)+IF(D112="A",18)+IF(D112="A-",16)+IF(D112="B+",14)+IF(D112="B",12)+IF(D112="B-",10)+IF(D112="C+",8)+IF(D112="C",6)+IF(D112="C-",4)+IF(D112="X+",2))</f>
        <v>1</v>
      </c>
      <c r="Q112" s="15">
        <f>(Q$2/20)*(IF(E112="A+",20)+IF(E112="A",18)+IF(E112="A-",16)+IF(E112="B+",14)+IF(E112="B",12)+IF(E112="B-",10)+IF(E112="C+",8)+IF(E112="C",6)+IF(E112="C-",4)+IF(E112="X+",2))</f>
        <v>1</v>
      </c>
      <c r="R112" s="15">
        <f>(R$2/20)*(IF(F112="A+",20)+IF(F112="A",18)+IF(F112="A-",16)+IF(F112="B+",14)+IF(F112="B",12)+IF(F112="B-",10)+IF(F112="C+",8)+IF(F112="C",6)+IF(F112="C-",4)+IF(F112="X+",2))</f>
        <v>1</v>
      </c>
      <c r="S112" s="15">
        <f t="shared" ref="S112:X112" si="56">(S$2/20)*(IF(I112="A+",20)+IF(I112="A",18)+IF(I112="A-",16)+IF(I112="B+",14)+IF(I112="B",12)+IF(I112="B-",10)+IF(I112="C+",8)+IF(I112="C",6)+IF(I112="C-",4)+IF(I112="X+",2))</f>
        <v>2</v>
      </c>
      <c r="T112" s="15">
        <f t="shared" si="56"/>
        <v>2</v>
      </c>
      <c r="U112" s="15">
        <f t="shared" si="56"/>
        <v>4</v>
      </c>
      <c r="V112" s="15">
        <f t="shared" si="56"/>
        <v>4</v>
      </c>
      <c r="W112" s="15">
        <f t="shared" si="56"/>
        <v>0</v>
      </c>
      <c r="X112" s="15">
        <f t="shared" si="56"/>
        <v>0</v>
      </c>
      <c r="Y112" s="24">
        <f t="shared" ref="Y112" si="57">SUM(AA112:AH112)</f>
        <v>0</v>
      </c>
      <c r="Z112" s="25"/>
    </row>
    <row r="114" spans="3:14" ht="15" customHeight="1">
      <c r="C114" s="9" t="s">
        <v>30</v>
      </c>
      <c r="D114" s="5">
        <f t="shared" ref="D114:L125" si="58">COUNTIF(D$3:D$108,$C114)</f>
        <v>72</v>
      </c>
      <c r="E114" s="5">
        <f t="shared" si="58"/>
        <v>42</v>
      </c>
      <c r="F114" s="5">
        <f t="shared" si="58"/>
        <v>36</v>
      </c>
      <c r="I114" s="5">
        <f t="shared" si="58"/>
        <v>12</v>
      </c>
      <c r="J114" s="5">
        <f t="shared" si="58"/>
        <v>8</v>
      </c>
      <c r="K114" s="5">
        <f t="shared" si="58"/>
        <v>4</v>
      </c>
      <c r="L114" s="5">
        <f t="shared" si="58"/>
        <v>0</v>
      </c>
    </row>
    <row r="115" spans="3:14" ht="15" customHeight="1">
      <c r="C115" s="9" t="s">
        <v>5</v>
      </c>
      <c r="D115" s="5">
        <f t="shared" si="58"/>
        <v>11</v>
      </c>
      <c r="E115" s="5">
        <f t="shared" si="58"/>
        <v>21</v>
      </c>
      <c r="F115" s="5">
        <f t="shared" si="58"/>
        <v>40</v>
      </c>
      <c r="I115" s="5">
        <f t="shared" si="58"/>
        <v>6</v>
      </c>
      <c r="J115" s="5">
        <f t="shared" si="58"/>
        <v>12</v>
      </c>
      <c r="K115" s="5">
        <f t="shared" si="58"/>
        <v>12</v>
      </c>
      <c r="L115" s="5">
        <f t="shared" si="58"/>
        <v>8</v>
      </c>
    </row>
    <row r="116" spans="3:14" ht="15" customHeight="1">
      <c r="C116" s="10" t="s">
        <v>29</v>
      </c>
      <c r="D116" s="5">
        <f t="shared" si="58"/>
        <v>0</v>
      </c>
      <c r="E116" s="5">
        <f t="shared" si="58"/>
        <v>12</v>
      </c>
      <c r="F116" s="5">
        <f t="shared" si="58"/>
        <v>6</v>
      </c>
      <c r="I116" s="5">
        <f t="shared" si="58"/>
        <v>12</v>
      </c>
      <c r="J116" s="5">
        <f t="shared" si="58"/>
        <v>16</v>
      </c>
      <c r="K116" s="5">
        <f t="shared" si="58"/>
        <v>4</v>
      </c>
      <c r="L116" s="5">
        <f t="shared" si="58"/>
        <v>4</v>
      </c>
    </row>
    <row r="117" spans="3:14" ht="15" customHeight="1">
      <c r="C117" s="9" t="s">
        <v>25</v>
      </c>
      <c r="D117" s="5">
        <f t="shared" si="58"/>
        <v>3</v>
      </c>
      <c r="E117" s="5">
        <f t="shared" si="58"/>
        <v>10</v>
      </c>
      <c r="F117" s="5">
        <f t="shared" si="58"/>
        <v>1</v>
      </c>
      <c r="I117" s="5">
        <f t="shared" si="58"/>
        <v>15</v>
      </c>
      <c r="J117" s="5">
        <f t="shared" si="58"/>
        <v>16</v>
      </c>
      <c r="K117" s="5">
        <f t="shared" si="58"/>
        <v>4</v>
      </c>
      <c r="L117" s="5">
        <f t="shared" si="58"/>
        <v>2</v>
      </c>
    </row>
    <row r="118" spans="3:14" ht="15" customHeight="1">
      <c r="C118" s="10" t="s">
        <v>4</v>
      </c>
      <c r="D118" s="5">
        <f t="shared" si="58"/>
        <v>0</v>
      </c>
      <c r="E118" s="5">
        <f t="shared" si="58"/>
        <v>1</v>
      </c>
      <c r="F118" s="5">
        <f t="shared" si="58"/>
        <v>1</v>
      </c>
      <c r="I118" s="5">
        <f t="shared" si="58"/>
        <v>6</v>
      </c>
      <c r="J118" s="5">
        <f t="shared" si="58"/>
        <v>14</v>
      </c>
      <c r="K118" s="5">
        <f t="shared" si="58"/>
        <v>4</v>
      </c>
      <c r="L118" s="5">
        <f t="shared" si="58"/>
        <v>2</v>
      </c>
    </row>
    <row r="119" spans="3:14" ht="15" customHeight="1">
      <c r="C119" s="9" t="s">
        <v>26</v>
      </c>
      <c r="D119" s="5">
        <f t="shared" si="58"/>
        <v>0</v>
      </c>
      <c r="E119" s="5">
        <f t="shared" si="58"/>
        <v>0</v>
      </c>
      <c r="F119" s="5">
        <f t="shared" si="58"/>
        <v>0</v>
      </c>
      <c r="I119" s="5">
        <f t="shared" si="58"/>
        <v>2</v>
      </c>
      <c r="J119" s="5">
        <f t="shared" si="58"/>
        <v>0</v>
      </c>
      <c r="K119" s="5">
        <f t="shared" si="58"/>
        <v>5</v>
      </c>
      <c r="L119" s="5">
        <f t="shared" si="58"/>
        <v>2</v>
      </c>
    </row>
    <row r="120" spans="3:14" ht="15" customHeight="1">
      <c r="C120" s="9" t="s">
        <v>28</v>
      </c>
      <c r="D120" s="5">
        <f t="shared" si="58"/>
        <v>0</v>
      </c>
      <c r="E120" s="5">
        <f t="shared" si="58"/>
        <v>0</v>
      </c>
      <c r="F120" s="5">
        <f t="shared" si="58"/>
        <v>0</v>
      </c>
      <c r="I120" s="5">
        <f t="shared" si="58"/>
        <v>2</v>
      </c>
      <c r="J120" s="5">
        <f t="shared" si="58"/>
        <v>1</v>
      </c>
      <c r="K120" s="5">
        <f t="shared" si="58"/>
        <v>4</v>
      </c>
      <c r="L120" s="5">
        <f t="shared" si="58"/>
        <v>0</v>
      </c>
    </row>
    <row r="121" spans="3:14" ht="15" customHeight="1">
      <c r="C121" s="9" t="s">
        <v>3</v>
      </c>
      <c r="D121" s="5">
        <f t="shared" si="58"/>
        <v>0</v>
      </c>
      <c r="E121" s="5">
        <f t="shared" si="58"/>
        <v>0</v>
      </c>
      <c r="F121" s="5">
        <f t="shared" si="58"/>
        <v>0</v>
      </c>
      <c r="I121" s="5">
        <f t="shared" si="58"/>
        <v>2</v>
      </c>
      <c r="J121" s="5">
        <f t="shared" si="58"/>
        <v>3</v>
      </c>
      <c r="K121" s="5">
        <f t="shared" si="58"/>
        <v>2</v>
      </c>
      <c r="L121" s="5">
        <f t="shared" si="58"/>
        <v>4</v>
      </c>
    </row>
    <row r="122" spans="3:14" ht="15" customHeight="1">
      <c r="C122" s="9" t="s">
        <v>27</v>
      </c>
      <c r="D122" s="5">
        <f t="shared" si="58"/>
        <v>0</v>
      </c>
      <c r="E122" s="5">
        <f t="shared" si="58"/>
        <v>0</v>
      </c>
      <c r="F122" s="5">
        <f t="shared" si="58"/>
        <v>0</v>
      </c>
      <c r="I122" s="5">
        <f t="shared" si="58"/>
        <v>9</v>
      </c>
      <c r="J122" s="5">
        <f t="shared" si="58"/>
        <v>2</v>
      </c>
      <c r="K122" s="5">
        <f t="shared" si="58"/>
        <v>2</v>
      </c>
      <c r="L122" s="5">
        <f t="shared" si="58"/>
        <v>0</v>
      </c>
    </row>
    <row r="123" spans="3:14" ht="15" customHeight="1">
      <c r="C123" s="9" t="s">
        <v>31</v>
      </c>
      <c r="D123" s="5">
        <f t="shared" si="58"/>
        <v>0</v>
      </c>
      <c r="E123" s="5">
        <f t="shared" si="58"/>
        <v>0</v>
      </c>
      <c r="F123" s="5">
        <f t="shared" si="58"/>
        <v>0</v>
      </c>
      <c r="I123" s="5">
        <f t="shared" si="58"/>
        <v>2</v>
      </c>
      <c r="J123" s="5">
        <f t="shared" si="58"/>
        <v>1</v>
      </c>
      <c r="K123" s="5">
        <f t="shared" si="58"/>
        <v>4</v>
      </c>
      <c r="L123" s="5">
        <f t="shared" si="58"/>
        <v>0</v>
      </c>
    </row>
    <row r="124" spans="3:14" ht="15" customHeight="1">
      <c r="C124" s="9" t="s">
        <v>24</v>
      </c>
      <c r="D124" s="5">
        <f t="shared" si="58"/>
        <v>0</v>
      </c>
      <c r="E124" s="5">
        <f t="shared" si="58"/>
        <v>0</v>
      </c>
      <c r="F124" s="5">
        <f t="shared" si="58"/>
        <v>2</v>
      </c>
      <c r="I124" s="5">
        <f t="shared" si="58"/>
        <v>17</v>
      </c>
      <c r="J124" s="5">
        <f t="shared" si="58"/>
        <v>12</v>
      </c>
      <c r="K124" s="5">
        <f t="shared" si="58"/>
        <v>40</v>
      </c>
      <c r="L124" s="5">
        <f t="shared" si="58"/>
        <v>63</v>
      </c>
    </row>
    <row r="125" spans="3:14" ht="15" customHeight="1">
      <c r="C125" s="9" t="s">
        <v>23</v>
      </c>
      <c r="D125" s="5">
        <f t="shared" si="58"/>
        <v>0</v>
      </c>
      <c r="E125" s="5">
        <f t="shared" si="58"/>
        <v>0</v>
      </c>
      <c r="F125" s="5">
        <f t="shared" si="58"/>
        <v>0</v>
      </c>
      <c r="I125" s="5">
        <f t="shared" si="58"/>
        <v>0</v>
      </c>
      <c r="J125" s="5">
        <f t="shared" si="58"/>
        <v>0</v>
      </c>
      <c r="K125" s="5">
        <f t="shared" si="58"/>
        <v>0</v>
      </c>
      <c r="L125" s="5">
        <f t="shared" si="58"/>
        <v>0</v>
      </c>
    </row>
    <row r="127" spans="3:14" ht="15" customHeight="1">
      <c r="M127" s="46" t="s">
        <v>40</v>
      </c>
    </row>
    <row r="128" spans="3:14" ht="15" customHeight="1">
      <c r="M128" s="48" t="s">
        <v>5</v>
      </c>
      <c r="N128" s="21">
        <f>SUMIF(C$3:C$108,M128,N$3:N$108)/COUNTIF(C$3:C$108,M128)</f>
        <v>6.4645161290322575</v>
      </c>
    </row>
    <row r="129" spans="13:14" ht="15" customHeight="1">
      <c r="M129" s="48" t="s">
        <v>4</v>
      </c>
      <c r="N129" s="21">
        <f>SUMIF(C$3:C$108,M129,N$3:N$108)/COUNTIF(C$3:C$108,M129)</f>
        <v>5.5709677419354833</v>
      </c>
    </row>
    <row r="130" spans="13:14" ht="15" customHeight="1">
      <c r="M130" s="48" t="s">
        <v>3</v>
      </c>
      <c r="N130" s="21">
        <f>SUMIF(C$3:C$108,M130,N$3:N$108)/COUNTIF(C$3:C$108,M130)</f>
        <v>4.6312499999999988</v>
      </c>
    </row>
    <row r="131" spans="13:14" ht="15" customHeight="1">
      <c r="M131" s="48" t="s">
        <v>8</v>
      </c>
      <c r="N131" s="21" t="e">
        <f>SUMIF(C$3:C$108,M131,N$3:N$108)/COUNTIF(C$3:C$108,M131)</f>
        <v>#DIV/0!</v>
      </c>
    </row>
  </sheetData>
  <mergeCells count="5">
    <mergeCell ref="D1:F1"/>
    <mergeCell ref="I1:L1"/>
    <mergeCell ref="M1:M2"/>
    <mergeCell ref="A1:A2"/>
    <mergeCell ref="B1:B2"/>
  </mergeCells>
  <conditionalFormatting sqref="D65:E65 G68:H68 G83:H84 G93:H95 G3:L3 G10:L11 G5:L6 G65:H66 D67:H67 D69:H82 D85:H92 D29:F29 D17:F17 D18:H21 D96:H100 D102:H105 D101:F101 D106:F106 D23:L23 D22:F22 D28:H28 D27:F27 D16:H16 D15:F15 D25:H26 D3:H14 D107:H109 D30:H64">
    <cfRule type="containsText" dxfId="299" priority="488" operator="containsText" text=".">
      <formula>NOT(ISERROR(SEARCH(".",D3)))</formula>
    </cfRule>
  </conditionalFormatting>
  <conditionalFormatting sqref="I99:L100 I102:L105 I18:L21 I23:L23 I28:L28 I16:L16 I25:L26 I3:L14 I107:L109 I30:L97">
    <cfRule type="containsText" dxfId="298" priority="486" operator="containsText" text=".">
      <formula>NOT(ISERROR(SEARCH(".",I3)))</formula>
    </cfRule>
  </conditionalFormatting>
  <conditionalFormatting sqref="D1 I1 D65:E65 G68:L68 G83:L84 G93:L95 D113:L1048576 G65:L66 D67:L67 D69:L82 D85:L92 D29:F29 D17:F17 D96:L100 D102:L105 D101:F101 D18:L21 D106:F106 D23:L23 D22:F22 D28:L28 D27:F27 D16:L16 D15:F15 D25:L26 D2:L14 D107:L111 D30:L64">
    <cfRule type="cellIs" dxfId="297" priority="465" operator="equal">
      <formula>"X"</formula>
    </cfRule>
    <cfRule type="cellIs" dxfId="296" priority="466" operator="equal">
      <formula>"X+"</formula>
    </cfRule>
    <cfRule type="cellIs" dxfId="295" priority="467" operator="equal">
      <formula>"C-"</formula>
    </cfRule>
    <cfRule type="cellIs" dxfId="294" priority="468" operator="equal">
      <formula>"C"</formula>
    </cfRule>
    <cfRule type="cellIs" dxfId="293" priority="469" operator="equal">
      <formula>"C+"</formula>
    </cfRule>
    <cfRule type="cellIs" dxfId="292" priority="470" operator="equal">
      <formula>"B-"</formula>
    </cfRule>
    <cfRule type="cellIs" dxfId="291" priority="471" operator="equal">
      <formula>"B"</formula>
    </cfRule>
    <cfRule type="cellIs" dxfId="290" priority="472" operator="equal">
      <formula>"B+"</formula>
    </cfRule>
    <cfRule type="cellIs" dxfId="289" priority="473" operator="equal">
      <formula>"A-"</formula>
    </cfRule>
    <cfRule type="cellIs" dxfId="288" priority="474" operator="equal">
      <formula>"A"</formula>
    </cfRule>
    <cfRule type="cellIs" dxfId="287" priority="475" operator="equal">
      <formula>"A+"</formula>
    </cfRule>
  </conditionalFormatting>
  <conditionalFormatting sqref="N3:N109">
    <cfRule type="colorScale" priority="5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09"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">
    <cfRule type="containsText" dxfId="286" priority="299" operator="containsText" text=".">
      <formula>NOT(ISERROR(SEARCH(".",F65)))</formula>
    </cfRule>
  </conditionalFormatting>
  <conditionalFormatting sqref="F65">
    <cfRule type="cellIs" dxfId="285" priority="288" operator="equal">
      <formula>"X"</formula>
    </cfRule>
    <cfRule type="cellIs" dxfId="284" priority="289" operator="equal">
      <formula>"X+"</formula>
    </cfRule>
    <cfRule type="cellIs" dxfId="283" priority="290" operator="equal">
      <formula>"C-"</formula>
    </cfRule>
    <cfRule type="cellIs" dxfId="282" priority="291" operator="equal">
      <formula>"C"</formula>
    </cfRule>
    <cfRule type="cellIs" dxfId="281" priority="292" operator="equal">
      <formula>"C+"</formula>
    </cfRule>
    <cfRule type="cellIs" dxfId="280" priority="293" operator="equal">
      <formula>"B-"</formula>
    </cfRule>
    <cfRule type="cellIs" dxfId="279" priority="294" operator="equal">
      <formula>"B"</formula>
    </cfRule>
    <cfRule type="cellIs" dxfId="278" priority="295" operator="equal">
      <formula>"B+"</formula>
    </cfRule>
    <cfRule type="cellIs" dxfId="277" priority="296" operator="equal">
      <formula>"A-"</formula>
    </cfRule>
    <cfRule type="cellIs" dxfId="276" priority="297" operator="equal">
      <formula>"A"</formula>
    </cfRule>
    <cfRule type="cellIs" dxfId="275" priority="298" operator="equal">
      <formula>"A+"</formula>
    </cfRule>
  </conditionalFormatting>
  <conditionalFormatting sqref="D66:E66">
    <cfRule type="containsText" dxfId="274" priority="287" operator="containsText" text=".">
      <formula>NOT(ISERROR(SEARCH(".",D66)))</formula>
    </cfRule>
  </conditionalFormatting>
  <conditionalFormatting sqref="D66:E66">
    <cfRule type="cellIs" dxfId="273" priority="276" operator="equal">
      <formula>"X"</formula>
    </cfRule>
    <cfRule type="cellIs" dxfId="272" priority="277" operator="equal">
      <formula>"X+"</formula>
    </cfRule>
    <cfRule type="cellIs" dxfId="271" priority="278" operator="equal">
      <formula>"C-"</formula>
    </cfRule>
    <cfRule type="cellIs" dxfId="270" priority="279" operator="equal">
      <formula>"C"</formula>
    </cfRule>
    <cfRule type="cellIs" dxfId="269" priority="280" operator="equal">
      <formula>"C+"</formula>
    </cfRule>
    <cfRule type="cellIs" dxfId="268" priority="281" operator="equal">
      <formula>"B-"</formula>
    </cfRule>
    <cfRule type="cellIs" dxfId="267" priority="282" operator="equal">
      <formula>"B"</formula>
    </cfRule>
    <cfRule type="cellIs" dxfId="266" priority="283" operator="equal">
      <formula>"B+"</formula>
    </cfRule>
    <cfRule type="cellIs" dxfId="265" priority="284" operator="equal">
      <formula>"A-"</formula>
    </cfRule>
    <cfRule type="cellIs" dxfId="264" priority="285" operator="equal">
      <formula>"A"</formula>
    </cfRule>
    <cfRule type="cellIs" dxfId="263" priority="286" operator="equal">
      <formula>"A+"</formula>
    </cfRule>
  </conditionalFormatting>
  <conditionalFormatting sqref="F66">
    <cfRule type="containsText" dxfId="262" priority="275" operator="containsText" text=".">
      <formula>NOT(ISERROR(SEARCH(".",F66)))</formula>
    </cfRule>
  </conditionalFormatting>
  <conditionalFormatting sqref="F66">
    <cfRule type="cellIs" dxfId="261" priority="264" operator="equal">
      <formula>"X"</formula>
    </cfRule>
    <cfRule type="cellIs" dxfId="260" priority="265" operator="equal">
      <formula>"X+"</formula>
    </cfRule>
    <cfRule type="cellIs" dxfId="259" priority="266" operator="equal">
      <formula>"C-"</formula>
    </cfRule>
    <cfRule type="cellIs" dxfId="258" priority="267" operator="equal">
      <formula>"C"</formula>
    </cfRule>
    <cfRule type="cellIs" dxfId="257" priority="268" operator="equal">
      <formula>"C+"</formula>
    </cfRule>
    <cfRule type="cellIs" dxfId="256" priority="269" operator="equal">
      <formula>"B-"</formula>
    </cfRule>
    <cfRule type="cellIs" dxfId="255" priority="270" operator="equal">
      <formula>"B"</formula>
    </cfRule>
    <cfRule type="cellIs" dxfId="254" priority="271" operator="equal">
      <formula>"B+"</formula>
    </cfRule>
    <cfRule type="cellIs" dxfId="253" priority="272" operator="equal">
      <formula>"A-"</formula>
    </cfRule>
    <cfRule type="cellIs" dxfId="252" priority="273" operator="equal">
      <formula>"A"</formula>
    </cfRule>
    <cfRule type="cellIs" dxfId="251" priority="274" operator="equal">
      <formula>"A+"</formula>
    </cfRule>
  </conditionalFormatting>
  <conditionalFormatting sqref="D84:E84">
    <cfRule type="containsText" dxfId="250" priority="263" operator="containsText" text=".">
      <formula>NOT(ISERROR(SEARCH(".",D84)))</formula>
    </cfRule>
  </conditionalFormatting>
  <conditionalFormatting sqref="D84:E84">
    <cfRule type="cellIs" dxfId="249" priority="252" operator="equal">
      <formula>"X"</formula>
    </cfRule>
    <cfRule type="cellIs" dxfId="248" priority="253" operator="equal">
      <formula>"X+"</formula>
    </cfRule>
    <cfRule type="cellIs" dxfId="247" priority="254" operator="equal">
      <formula>"C-"</formula>
    </cfRule>
    <cfRule type="cellIs" dxfId="246" priority="255" operator="equal">
      <formula>"C"</formula>
    </cfRule>
    <cfRule type="cellIs" dxfId="245" priority="256" operator="equal">
      <formula>"C+"</formula>
    </cfRule>
    <cfRule type="cellIs" dxfId="244" priority="257" operator="equal">
      <formula>"B-"</formula>
    </cfRule>
    <cfRule type="cellIs" dxfId="243" priority="258" operator="equal">
      <formula>"B"</formula>
    </cfRule>
    <cfRule type="cellIs" dxfId="242" priority="259" operator="equal">
      <formula>"B+"</formula>
    </cfRule>
    <cfRule type="cellIs" dxfId="241" priority="260" operator="equal">
      <formula>"A-"</formula>
    </cfRule>
    <cfRule type="cellIs" dxfId="240" priority="261" operator="equal">
      <formula>"A"</formula>
    </cfRule>
    <cfRule type="cellIs" dxfId="239" priority="262" operator="equal">
      <formula>"A+"</formula>
    </cfRule>
  </conditionalFormatting>
  <conditionalFormatting sqref="F84">
    <cfRule type="containsText" dxfId="238" priority="251" operator="containsText" text=".">
      <formula>NOT(ISERROR(SEARCH(".",F84)))</formula>
    </cfRule>
  </conditionalFormatting>
  <conditionalFormatting sqref="F84">
    <cfRule type="cellIs" dxfId="237" priority="240" operator="equal">
      <formula>"X"</formula>
    </cfRule>
    <cfRule type="cellIs" dxfId="236" priority="241" operator="equal">
      <formula>"X+"</formula>
    </cfRule>
    <cfRule type="cellIs" dxfId="235" priority="242" operator="equal">
      <formula>"C-"</formula>
    </cfRule>
    <cfRule type="cellIs" dxfId="234" priority="243" operator="equal">
      <formula>"C"</formula>
    </cfRule>
    <cfRule type="cellIs" dxfId="233" priority="244" operator="equal">
      <formula>"C+"</formula>
    </cfRule>
    <cfRule type="cellIs" dxfId="232" priority="245" operator="equal">
      <formula>"B-"</formula>
    </cfRule>
    <cfRule type="cellIs" dxfId="231" priority="246" operator="equal">
      <formula>"B"</formula>
    </cfRule>
    <cfRule type="cellIs" dxfId="230" priority="247" operator="equal">
      <formula>"B+"</formula>
    </cfRule>
    <cfRule type="cellIs" dxfId="229" priority="248" operator="equal">
      <formula>"A-"</formula>
    </cfRule>
    <cfRule type="cellIs" dxfId="228" priority="249" operator="equal">
      <formula>"A"</formula>
    </cfRule>
    <cfRule type="cellIs" dxfId="227" priority="250" operator="equal">
      <formula>"A+"</formula>
    </cfRule>
  </conditionalFormatting>
  <conditionalFormatting sqref="D68:E68">
    <cfRule type="containsText" dxfId="226" priority="239" operator="containsText" text=".">
      <formula>NOT(ISERROR(SEARCH(".",D68)))</formula>
    </cfRule>
  </conditionalFormatting>
  <conditionalFormatting sqref="D68:E68">
    <cfRule type="cellIs" dxfId="225" priority="228" operator="equal">
      <formula>"X"</formula>
    </cfRule>
    <cfRule type="cellIs" dxfId="224" priority="229" operator="equal">
      <formula>"X+"</formula>
    </cfRule>
    <cfRule type="cellIs" dxfId="223" priority="230" operator="equal">
      <formula>"C-"</formula>
    </cfRule>
    <cfRule type="cellIs" dxfId="222" priority="231" operator="equal">
      <formula>"C"</formula>
    </cfRule>
    <cfRule type="cellIs" dxfId="221" priority="232" operator="equal">
      <formula>"C+"</formula>
    </cfRule>
    <cfRule type="cellIs" dxfId="220" priority="233" operator="equal">
      <formula>"B-"</formula>
    </cfRule>
    <cfRule type="cellIs" dxfId="219" priority="234" operator="equal">
      <formula>"B"</formula>
    </cfRule>
    <cfRule type="cellIs" dxfId="218" priority="235" operator="equal">
      <formula>"B+"</formula>
    </cfRule>
    <cfRule type="cellIs" dxfId="217" priority="236" operator="equal">
      <formula>"A-"</formula>
    </cfRule>
    <cfRule type="cellIs" dxfId="216" priority="237" operator="equal">
      <formula>"A"</formula>
    </cfRule>
    <cfRule type="cellIs" dxfId="215" priority="238" operator="equal">
      <formula>"A+"</formula>
    </cfRule>
  </conditionalFormatting>
  <conditionalFormatting sqref="F68">
    <cfRule type="containsText" dxfId="214" priority="227" operator="containsText" text=".">
      <formula>NOT(ISERROR(SEARCH(".",F68)))</formula>
    </cfRule>
  </conditionalFormatting>
  <conditionalFormatting sqref="F68">
    <cfRule type="cellIs" dxfId="213" priority="216" operator="equal">
      <formula>"X"</formula>
    </cfRule>
    <cfRule type="cellIs" dxfId="212" priority="217" operator="equal">
      <formula>"X+"</formula>
    </cfRule>
    <cfRule type="cellIs" dxfId="211" priority="218" operator="equal">
      <formula>"C-"</formula>
    </cfRule>
    <cfRule type="cellIs" dxfId="210" priority="219" operator="equal">
      <formula>"C"</formula>
    </cfRule>
    <cfRule type="cellIs" dxfId="209" priority="220" operator="equal">
      <formula>"C+"</formula>
    </cfRule>
    <cfRule type="cellIs" dxfId="208" priority="221" operator="equal">
      <formula>"B-"</formula>
    </cfRule>
    <cfRule type="cellIs" dxfId="207" priority="222" operator="equal">
      <formula>"B"</formula>
    </cfRule>
    <cfRule type="cellIs" dxfId="206" priority="223" operator="equal">
      <formula>"B+"</formula>
    </cfRule>
    <cfRule type="cellIs" dxfId="205" priority="224" operator="equal">
      <formula>"A-"</formula>
    </cfRule>
    <cfRule type="cellIs" dxfId="204" priority="225" operator="equal">
      <formula>"A"</formula>
    </cfRule>
    <cfRule type="cellIs" dxfId="203" priority="226" operator="equal">
      <formula>"A+"</formula>
    </cfRule>
  </conditionalFormatting>
  <conditionalFormatting sqref="D94:E94">
    <cfRule type="containsText" dxfId="202" priority="215" operator="containsText" text=".">
      <formula>NOT(ISERROR(SEARCH(".",D94)))</formula>
    </cfRule>
  </conditionalFormatting>
  <conditionalFormatting sqref="D94:E94">
    <cfRule type="cellIs" dxfId="201" priority="204" operator="equal">
      <formula>"X"</formula>
    </cfRule>
    <cfRule type="cellIs" dxfId="200" priority="205" operator="equal">
      <formula>"X+"</formula>
    </cfRule>
    <cfRule type="cellIs" dxfId="199" priority="206" operator="equal">
      <formula>"C-"</formula>
    </cfRule>
    <cfRule type="cellIs" dxfId="198" priority="207" operator="equal">
      <formula>"C"</formula>
    </cfRule>
    <cfRule type="cellIs" dxfId="197" priority="208" operator="equal">
      <formula>"C+"</formula>
    </cfRule>
    <cfRule type="cellIs" dxfId="196" priority="209" operator="equal">
      <formula>"B-"</formula>
    </cfRule>
    <cfRule type="cellIs" dxfId="195" priority="210" operator="equal">
      <formula>"B"</formula>
    </cfRule>
    <cfRule type="cellIs" dxfId="194" priority="211" operator="equal">
      <formula>"B+"</formula>
    </cfRule>
    <cfRule type="cellIs" dxfId="193" priority="212" operator="equal">
      <formula>"A-"</formula>
    </cfRule>
    <cfRule type="cellIs" dxfId="192" priority="213" operator="equal">
      <formula>"A"</formula>
    </cfRule>
    <cfRule type="cellIs" dxfId="191" priority="214" operator="equal">
      <formula>"A+"</formula>
    </cfRule>
  </conditionalFormatting>
  <conditionalFormatting sqref="F94">
    <cfRule type="containsText" dxfId="190" priority="203" operator="containsText" text=".">
      <formula>NOT(ISERROR(SEARCH(".",F94)))</formula>
    </cfRule>
  </conditionalFormatting>
  <conditionalFormatting sqref="F94">
    <cfRule type="cellIs" dxfId="189" priority="192" operator="equal">
      <formula>"X"</formula>
    </cfRule>
    <cfRule type="cellIs" dxfId="188" priority="193" operator="equal">
      <formula>"X+"</formula>
    </cfRule>
    <cfRule type="cellIs" dxfId="187" priority="194" operator="equal">
      <formula>"C-"</formula>
    </cfRule>
    <cfRule type="cellIs" dxfId="186" priority="195" operator="equal">
      <formula>"C"</formula>
    </cfRule>
    <cfRule type="cellIs" dxfId="185" priority="196" operator="equal">
      <formula>"C+"</formula>
    </cfRule>
    <cfRule type="cellIs" dxfId="184" priority="197" operator="equal">
      <formula>"B-"</formula>
    </cfRule>
    <cfRule type="cellIs" dxfId="183" priority="198" operator="equal">
      <formula>"B"</formula>
    </cfRule>
    <cfRule type="cellIs" dxfId="182" priority="199" operator="equal">
      <formula>"B+"</formula>
    </cfRule>
    <cfRule type="cellIs" dxfId="181" priority="200" operator="equal">
      <formula>"A-"</formula>
    </cfRule>
    <cfRule type="cellIs" dxfId="180" priority="201" operator="equal">
      <formula>"A"</formula>
    </cfRule>
    <cfRule type="cellIs" dxfId="179" priority="202" operator="equal">
      <formula>"A+"</formula>
    </cfRule>
  </conditionalFormatting>
  <conditionalFormatting sqref="D83:E83">
    <cfRule type="containsText" dxfId="178" priority="191" operator="containsText" text=".">
      <formula>NOT(ISERROR(SEARCH(".",D83)))</formula>
    </cfRule>
  </conditionalFormatting>
  <conditionalFormatting sqref="D83:E83">
    <cfRule type="cellIs" dxfId="177" priority="180" operator="equal">
      <formula>"X"</formula>
    </cfRule>
    <cfRule type="cellIs" dxfId="176" priority="181" operator="equal">
      <formula>"X+"</formula>
    </cfRule>
    <cfRule type="cellIs" dxfId="175" priority="182" operator="equal">
      <formula>"C-"</formula>
    </cfRule>
    <cfRule type="cellIs" dxfId="174" priority="183" operator="equal">
      <formula>"C"</formula>
    </cfRule>
    <cfRule type="cellIs" dxfId="173" priority="184" operator="equal">
      <formula>"C+"</formula>
    </cfRule>
    <cfRule type="cellIs" dxfId="172" priority="185" operator="equal">
      <formula>"B-"</formula>
    </cfRule>
    <cfRule type="cellIs" dxfId="171" priority="186" operator="equal">
      <formula>"B"</formula>
    </cfRule>
    <cfRule type="cellIs" dxfId="170" priority="187" operator="equal">
      <formula>"B+"</formula>
    </cfRule>
    <cfRule type="cellIs" dxfId="169" priority="188" operator="equal">
      <formula>"A-"</formula>
    </cfRule>
    <cfRule type="cellIs" dxfId="168" priority="189" operator="equal">
      <formula>"A"</formula>
    </cfRule>
    <cfRule type="cellIs" dxfId="167" priority="190" operator="equal">
      <formula>"A+"</formula>
    </cfRule>
  </conditionalFormatting>
  <conditionalFormatting sqref="F83">
    <cfRule type="containsText" dxfId="166" priority="179" operator="containsText" text=".">
      <formula>NOT(ISERROR(SEARCH(".",F83)))</formula>
    </cfRule>
  </conditionalFormatting>
  <conditionalFormatting sqref="F83">
    <cfRule type="cellIs" dxfId="165" priority="168" operator="equal">
      <formula>"X"</formula>
    </cfRule>
    <cfRule type="cellIs" dxfId="164" priority="169" operator="equal">
      <formula>"X+"</formula>
    </cfRule>
    <cfRule type="cellIs" dxfId="163" priority="170" operator="equal">
      <formula>"C-"</formula>
    </cfRule>
    <cfRule type="cellIs" dxfId="162" priority="171" operator="equal">
      <formula>"C"</formula>
    </cfRule>
    <cfRule type="cellIs" dxfId="161" priority="172" operator="equal">
      <formula>"C+"</formula>
    </cfRule>
    <cfRule type="cellIs" dxfId="160" priority="173" operator="equal">
      <formula>"B-"</formula>
    </cfRule>
    <cfRule type="cellIs" dxfId="159" priority="174" operator="equal">
      <formula>"B"</formula>
    </cfRule>
    <cfRule type="cellIs" dxfId="158" priority="175" operator="equal">
      <formula>"B+"</formula>
    </cfRule>
    <cfRule type="cellIs" dxfId="157" priority="176" operator="equal">
      <formula>"A-"</formula>
    </cfRule>
    <cfRule type="cellIs" dxfId="156" priority="177" operator="equal">
      <formula>"A"</formula>
    </cfRule>
    <cfRule type="cellIs" dxfId="155" priority="178" operator="equal">
      <formula>"A+"</formula>
    </cfRule>
  </conditionalFormatting>
  <conditionalFormatting sqref="D93:E93">
    <cfRule type="containsText" dxfId="154" priority="167" operator="containsText" text=".">
      <formula>NOT(ISERROR(SEARCH(".",D93)))</formula>
    </cfRule>
  </conditionalFormatting>
  <conditionalFormatting sqref="D93:E93">
    <cfRule type="cellIs" dxfId="153" priority="156" operator="equal">
      <formula>"X"</formula>
    </cfRule>
    <cfRule type="cellIs" dxfId="152" priority="157" operator="equal">
      <formula>"X+"</formula>
    </cfRule>
    <cfRule type="cellIs" dxfId="151" priority="158" operator="equal">
      <formula>"C-"</formula>
    </cfRule>
    <cfRule type="cellIs" dxfId="150" priority="159" operator="equal">
      <formula>"C"</formula>
    </cfRule>
    <cfRule type="cellIs" dxfId="149" priority="160" operator="equal">
      <formula>"C+"</formula>
    </cfRule>
    <cfRule type="cellIs" dxfId="148" priority="161" operator="equal">
      <formula>"B-"</formula>
    </cfRule>
    <cfRule type="cellIs" dxfId="147" priority="162" operator="equal">
      <formula>"B"</formula>
    </cfRule>
    <cfRule type="cellIs" dxfId="146" priority="163" operator="equal">
      <formula>"B+"</formula>
    </cfRule>
    <cfRule type="cellIs" dxfId="145" priority="164" operator="equal">
      <formula>"A-"</formula>
    </cfRule>
    <cfRule type="cellIs" dxfId="144" priority="165" operator="equal">
      <formula>"A"</formula>
    </cfRule>
    <cfRule type="cellIs" dxfId="143" priority="166" operator="equal">
      <formula>"A+"</formula>
    </cfRule>
  </conditionalFormatting>
  <conditionalFormatting sqref="F93">
    <cfRule type="containsText" dxfId="142" priority="155" operator="containsText" text=".">
      <formula>NOT(ISERROR(SEARCH(".",F93)))</formula>
    </cfRule>
  </conditionalFormatting>
  <conditionalFormatting sqref="F93">
    <cfRule type="cellIs" dxfId="141" priority="144" operator="equal">
      <formula>"X"</formula>
    </cfRule>
    <cfRule type="cellIs" dxfId="140" priority="145" operator="equal">
      <formula>"X+"</formula>
    </cfRule>
    <cfRule type="cellIs" dxfId="139" priority="146" operator="equal">
      <formula>"C-"</formula>
    </cfRule>
    <cfRule type="cellIs" dxfId="138" priority="147" operator="equal">
      <formula>"C"</formula>
    </cfRule>
    <cfRule type="cellIs" dxfId="137" priority="148" operator="equal">
      <formula>"C+"</formula>
    </cfRule>
    <cfRule type="cellIs" dxfId="136" priority="149" operator="equal">
      <formula>"B-"</formula>
    </cfRule>
    <cfRule type="cellIs" dxfId="135" priority="150" operator="equal">
      <formula>"B"</formula>
    </cfRule>
    <cfRule type="cellIs" dxfId="134" priority="151" operator="equal">
      <formula>"B+"</formula>
    </cfRule>
    <cfRule type="cellIs" dxfId="133" priority="152" operator="equal">
      <formula>"A-"</formula>
    </cfRule>
    <cfRule type="cellIs" dxfId="132" priority="153" operator="equal">
      <formula>"A"</formula>
    </cfRule>
    <cfRule type="cellIs" dxfId="131" priority="154" operator="equal">
      <formula>"A+"</formula>
    </cfRule>
  </conditionalFormatting>
  <conditionalFormatting sqref="D95:E95">
    <cfRule type="containsText" dxfId="130" priority="143" operator="containsText" text=".">
      <formula>NOT(ISERROR(SEARCH(".",D95)))</formula>
    </cfRule>
  </conditionalFormatting>
  <conditionalFormatting sqref="D95:E95">
    <cfRule type="cellIs" dxfId="129" priority="132" operator="equal">
      <formula>"X"</formula>
    </cfRule>
    <cfRule type="cellIs" dxfId="128" priority="133" operator="equal">
      <formula>"X+"</formula>
    </cfRule>
    <cfRule type="cellIs" dxfId="127" priority="134" operator="equal">
      <formula>"C-"</formula>
    </cfRule>
    <cfRule type="cellIs" dxfId="126" priority="135" operator="equal">
      <formula>"C"</formula>
    </cfRule>
    <cfRule type="cellIs" dxfId="125" priority="136" operator="equal">
      <formula>"C+"</formula>
    </cfRule>
    <cfRule type="cellIs" dxfId="124" priority="137" operator="equal">
      <formula>"B-"</formula>
    </cfRule>
    <cfRule type="cellIs" dxfId="123" priority="138" operator="equal">
      <formula>"B"</formula>
    </cfRule>
    <cfRule type="cellIs" dxfId="122" priority="139" operator="equal">
      <formula>"B+"</formula>
    </cfRule>
    <cfRule type="cellIs" dxfId="121" priority="140" operator="equal">
      <formula>"A-"</formula>
    </cfRule>
    <cfRule type="cellIs" dxfId="120" priority="141" operator="equal">
      <formula>"A"</formula>
    </cfRule>
    <cfRule type="cellIs" dxfId="119" priority="142" operator="equal">
      <formula>"A+"</formula>
    </cfRule>
  </conditionalFormatting>
  <conditionalFormatting sqref="F95">
    <cfRule type="containsText" dxfId="118" priority="131" operator="containsText" text=".">
      <formula>NOT(ISERROR(SEARCH(".",F95)))</formula>
    </cfRule>
  </conditionalFormatting>
  <conditionalFormatting sqref="F95">
    <cfRule type="cellIs" dxfId="117" priority="120" operator="equal">
      <formula>"X"</formula>
    </cfRule>
    <cfRule type="cellIs" dxfId="116" priority="121" operator="equal">
      <formula>"X+"</formula>
    </cfRule>
    <cfRule type="cellIs" dxfId="115" priority="122" operator="equal">
      <formula>"C-"</formula>
    </cfRule>
    <cfRule type="cellIs" dxfId="114" priority="123" operator="equal">
      <formula>"C"</formula>
    </cfRule>
    <cfRule type="cellIs" dxfId="113" priority="124" operator="equal">
      <formula>"C+"</formula>
    </cfRule>
    <cfRule type="cellIs" dxfId="112" priority="125" operator="equal">
      <formula>"B-"</formula>
    </cfRule>
    <cfRule type="cellIs" dxfId="111" priority="126" operator="equal">
      <formula>"B"</formula>
    </cfRule>
    <cfRule type="cellIs" dxfId="110" priority="127" operator="equal">
      <formula>"B+"</formula>
    </cfRule>
    <cfRule type="cellIs" dxfId="109" priority="128" operator="equal">
      <formula>"A-"</formula>
    </cfRule>
    <cfRule type="cellIs" dxfId="108" priority="129" operator="equal">
      <formula>"A"</formula>
    </cfRule>
    <cfRule type="cellIs" dxfId="107" priority="130" operator="equal">
      <formula>"A+"</formula>
    </cfRule>
  </conditionalFormatting>
  <conditionalFormatting sqref="I98:L98">
    <cfRule type="containsText" dxfId="106" priority="118" operator="containsText" text=".">
      <formula>NOT(ISERROR(SEARCH(".",I98)))</formula>
    </cfRule>
  </conditionalFormatting>
  <conditionalFormatting sqref="D24:H24">
    <cfRule type="containsText" dxfId="105" priority="106" operator="containsText" text=".">
      <formula>NOT(ISERROR(SEARCH(".",D24)))</formula>
    </cfRule>
  </conditionalFormatting>
  <conditionalFormatting sqref="I24:L24">
    <cfRule type="containsText" dxfId="104" priority="105" operator="containsText" text=".">
      <formula>NOT(ISERROR(SEARCH(".",I24)))</formula>
    </cfRule>
  </conditionalFormatting>
  <conditionalFormatting sqref="D24:L24">
    <cfRule type="cellIs" dxfId="103" priority="94" operator="equal">
      <formula>"X"</formula>
    </cfRule>
    <cfRule type="cellIs" dxfId="102" priority="95" operator="equal">
      <formula>"X+"</formula>
    </cfRule>
    <cfRule type="cellIs" dxfId="101" priority="96" operator="equal">
      <formula>"C-"</formula>
    </cfRule>
    <cfRule type="cellIs" dxfId="100" priority="97" operator="equal">
      <formula>"C"</formula>
    </cfRule>
    <cfRule type="cellIs" dxfId="99" priority="98" operator="equal">
      <formula>"C+"</formula>
    </cfRule>
    <cfRule type="cellIs" dxfId="98" priority="99" operator="equal">
      <formula>"B-"</formula>
    </cfRule>
    <cfRule type="cellIs" dxfId="97" priority="100" operator="equal">
      <formula>"B"</formula>
    </cfRule>
    <cfRule type="cellIs" dxfId="96" priority="101" operator="equal">
      <formula>"B+"</formula>
    </cfRule>
    <cfRule type="cellIs" dxfId="95" priority="102" operator="equal">
      <formula>"A-"</formula>
    </cfRule>
    <cfRule type="cellIs" dxfId="94" priority="103" operator="equal">
      <formula>"A"</formula>
    </cfRule>
    <cfRule type="cellIs" dxfId="93" priority="104" operator="equal">
      <formula>"A+"</formula>
    </cfRule>
  </conditionalFormatting>
  <conditionalFormatting sqref="G29:L29">
    <cfRule type="containsText" dxfId="92" priority="93" operator="containsText" text=".">
      <formula>NOT(ISERROR(SEARCH(".",G29)))</formula>
    </cfRule>
  </conditionalFormatting>
  <conditionalFormatting sqref="I29:L29">
    <cfRule type="containsText" dxfId="91" priority="92" operator="containsText" text=".">
      <formula>NOT(ISERROR(SEARCH(".",I29)))</formula>
    </cfRule>
  </conditionalFormatting>
  <conditionalFormatting sqref="G29:L29">
    <cfRule type="cellIs" dxfId="90" priority="81" operator="equal">
      <formula>"X"</formula>
    </cfRule>
    <cfRule type="cellIs" dxfId="89" priority="82" operator="equal">
      <formula>"X+"</formula>
    </cfRule>
    <cfRule type="cellIs" dxfId="88" priority="83" operator="equal">
      <formula>"C-"</formula>
    </cfRule>
    <cfRule type="cellIs" dxfId="87" priority="84" operator="equal">
      <formula>"C"</formula>
    </cfRule>
    <cfRule type="cellIs" dxfId="86" priority="85" operator="equal">
      <formula>"C+"</formula>
    </cfRule>
    <cfRule type="cellIs" dxfId="85" priority="86" operator="equal">
      <formula>"B-"</formula>
    </cfRule>
    <cfRule type="cellIs" dxfId="84" priority="87" operator="equal">
      <formula>"B"</formula>
    </cfRule>
    <cfRule type="cellIs" dxfId="83" priority="88" operator="equal">
      <formula>"B+"</formula>
    </cfRule>
    <cfRule type="cellIs" dxfId="82" priority="89" operator="equal">
      <formula>"A-"</formula>
    </cfRule>
    <cfRule type="cellIs" dxfId="81" priority="90" operator="equal">
      <formula>"A"</formula>
    </cfRule>
    <cfRule type="cellIs" dxfId="80" priority="91" operator="equal">
      <formula>"A+"</formula>
    </cfRule>
  </conditionalFormatting>
  <conditionalFormatting sqref="G17:H17">
    <cfRule type="containsText" dxfId="79" priority="80" operator="containsText" text=".">
      <formula>NOT(ISERROR(SEARCH(".",G17)))</formula>
    </cfRule>
  </conditionalFormatting>
  <conditionalFormatting sqref="I17:L17">
    <cfRule type="containsText" dxfId="78" priority="79" operator="containsText" text=".">
      <formula>NOT(ISERROR(SEARCH(".",I17)))</formula>
    </cfRule>
  </conditionalFormatting>
  <conditionalFormatting sqref="G17:L17">
    <cfRule type="cellIs" dxfId="77" priority="68" operator="equal">
      <formula>"X"</formula>
    </cfRule>
    <cfRule type="cellIs" dxfId="76" priority="69" operator="equal">
      <formula>"X+"</formula>
    </cfRule>
    <cfRule type="cellIs" dxfId="75" priority="70" operator="equal">
      <formula>"C-"</formula>
    </cfRule>
    <cfRule type="cellIs" dxfId="74" priority="71" operator="equal">
      <formula>"C"</formula>
    </cfRule>
    <cfRule type="cellIs" dxfId="73" priority="72" operator="equal">
      <formula>"C+"</formula>
    </cfRule>
    <cfRule type="cellIs" dxfId="72" priority="73" operator="equal">
      <formula>"B-"</formula>
    </cfRule>
    <cfRule type="cellIs" dxfId="71" priority="74" operator="equal">
      <formula>"B"</formula>
    </cfRule>
    <cfRule type="cellIs" dxfId="70" priority="75" operator="equal">
      <formula>"B+"</formula>
    </cfRule>
    <cfRule type="cellIs" dxfId="69" priority="76" operator="equal">
      <formula>"A-"</formula>
    </cfRule>
    <cfRule type="cellIs" dxfId="68" priority="77" operator="equal">
      <formula>"A"</formula>
    </cfRule>
    <cfRule type="cellIs" dxfId="67" priority="78" operator="equal">
      <formula>"A+"</formula>
    </cfRule>
  </conditionalFormatting>
  <conditionalFormatting sqref="I98:K98">
    <cfRule type="containsText" dxfId="66" priority="67" operator="containsText" text=".">
      <formula>NOT(ISERROR(SEARCH(".",I98)))</formula>
    </cfRule>
  </conditionalFormatting>
  <conditionalFormatting sqref="G101:H101">
    <cfRule type="containsText" dxfId="65" priority="66" operator="containsText" text=".">
      <formula>NOT(ISERROR(SEARCH(".",G101)))</formula>
    </cfRule>
  </conditionalFormatting>
  <conditionalFormatting sqref="G101:L101">
    <cfRule type="cellIs" dxfId="64" priority="55" operator="equal">
      <formula>"X"</formula>
    </cfRule>
    <cfRule type="cellIs" dxfId="63" priority="56" operator="equal">
      <formula>"X+"</formula>
    </cfRule>
    <cfRule type="cellIs" dxfId="62" priority="57" operator="equal">
      <formula>"C-"</formula>
    </cfRule>
    <cfRule type="cellIs" dxfId="61" priority="58" operator="equal">
      <formula>"C"</formula>
    </cfRule>
    <cfRule type="cellIs" dxfId="60" priority="59" operator="equal">
      <formula>"C+"</formula>
    </cfRule>
    <cfRule type="cellIs" dxfId="59" priority="60" operator="equal">
      <formula>"B-"</formula>
    </cfRule>
    <cfRule type="cellIs" dxfId="58" priority="61" operator="equal">
      <formula>"B"</formula>
    </cfRule>
    <cfRule type="cellIs" dxfId="57" priority="62" operator="equal">
      <formula>"B+"</formula>
    </cfRule>
    <cfRule type="cellIs" dxfId="56" priority="63" operator="equal">
      <formula>"A-"</formula>
    </cfRule>
    <cfRule type="cellIs" dxfId="55" priority="64" operator="equal">
      <formula>"A"</formula>
    </cfRule>
    <cfRule type="cellIs" dxfId="54" priority="65" operator="equal">
      <formula>"A+"</formula>
    </cfRule>
  </conditionalFormatting>
  <conditionalFormatting sqref="I101:L101">
    <cfRule type="containsText" dxfId="53" priority="54" operator="containsText" text=".">
      <formula>NOT(ISERROR(SEARCH(".",I101)))</formula>
    </cfRule>
  </conditionalFormatting>
  <conditionalFormatting sqref="I101:K101">
    <cfRule type="containsText" dxfId="52" priority="53" operator="containsText" text=".">
      <formula>NOT(ISERROR(SEARCH(".",I101)))</formula>
    </cfRule>
  </conditionalFormatting>
  <conditionalFormatting sqref="G106:H106">
    <cfRule type="containsText" dxfId="51" priority="52" operator="containsText" text=".">
      <formula>NOT(ISERROR(SEARCH(".",G106)))</formula>
    </cfRule>
  </conditionalFormatting>
  <conditionalFormatting sqref="I106:L106">
    <cfRule type="containsText" dxfId="50" priority="51" operator="containsText" text=".">
      <formula>NOT(ISERROR(SEARCH(".",I106)))</formula>
    </cfRule>
  </conditionalFormatting>
  <conditionalFormatting sqref="G106:L106">
    <cfRule type="cellIs" dxfId="49" priority="40" operator="equal">
      <formula>"X"</formula>
    </cfRule>
    <cfRule type="cellIs" dxfId="48" priority="41" operator="equal">
      <formula>"X+"</formula>
    </cfRule>
    <cfRule type="cellIs" dxfId="47" priority="42" operator="equal">
      <formula>"C-"</formula>
    </cfRule>
    <cfRule type="cellIs" dxfId="46" priority="43" operator="equal">
      <formula>"C"</formula>
    </cfRule>
    <cfRule type="cellIs" dxfId="45" priority="44" operator="equal">
      <formula>"C+"</formula>
    </cfRule>
    <cfRule type="cellIs" dxfId="44" priority="45" operator="equal">
      <formula>"B-"</formula>
    </cfRule>
    <cfRule type="cellIs" dxfId="43" priority="46" operator="equal">
      <formula>"B"</formula>
    </cfRule>
    <cfRule type="cellIs" dxfId="42" priority="47" operator="equal">
      <formula>"B+"</formula>
    </cfRule>
    <cfRule type="cellIs" dxfId="41" priority="48" operator="equal">
      <formula>"A-"</formula>
    </cfRule>
    <cfRule type="cellIs" dxfId="40" priority="49" operator="equal">
      <formula>"A"</formula>
    </cfRule>
    <cfRule type="cellIs" dxfId="39" priority="50" operator="equal">
      <formula>"A+"</formula>
    </cfRule>
  </conditionalFormatting>
  <conditionalFormatting sqref="G22:H22">
    <cfRule type="containsText" dxfId="38" priority="39" operator="containsText" text=".">
      <formula>NOT(ISERROR(SEARCH(".",G22)))</formula>
    </cfRule>
  </conditionalFormatting>
  <conditionalFormatting sqref="I22:L22">
    <cfRule type="containsText" dxfId="37" priority="38" operator="containsText" text=".">
      <formula>NOT(ISERROR(SEARCH(".",I22)))</formula>
    </cfRule>
  </conditionalFormatting>
  <conditionalFormatting sqref="G22:L22">
    <cfRule type="cellIs" dxfId="36" priority="27" operator="equal">
      <formula>"X"</formula>
    </cfRule>
    <cfRule type="cellIs" dxfId="35" priority="28" operator="equal">
      <formula>"X+"</formula>
    </cfRule>
    <cfRule type="cellIs" dxfId="34" priority="29" operator="equal">
      <formula>"C-"</formula>
    </cfRule>
    <cfRule type="cellIs" dxfId="33" priority="30" operator="equal">
      <formula>"C"</formula>
    </cfRule>
    <cfRule type="cellIs" dxfId="32" priority="31" operator="equal">
      <formula>"C+"</formula>
    </cfRule>
    <cfRule type="cellIs" dxfId="31" priority="32" operator="equal">
      <formula>"B-"</formula>
    </cfRule>
    <cfRule type="cellIs" dxfId="30" priority="33" operator="equal">
      <formula>"B"</formula>
    </cfRule>
    <cfRule type="cellIs" dxfId="29" priority="34" operator="equal">
      <formula>"B+"</formula>
    </cfRule>
    <cfRule type="cellIs" dxfId="28" priority="35" operator="equal">
      <formula>"A-"</formula>
    </cfRule>
    <cfRule type="cellIs" dxfId="27" priority="36" operator="equal">
      <formula>"A"</formula>
    </cfRule>
    <cfRule type="cellIs" dxfId="26" priority="37" operator="equal">
      <formula>"A+"</formula>
    </cfRule>
  </conditionalFormatting>
  <conditionalFormatting sqref="G27:H27">
    <cfRule type="containsText" dxfId="25" priority="26" operator="containsText" text=".">
      <formula>NOT(ISERROR(SEARCH(".",G27)))</formula>
    </cfRule>
  </conditionalFormatting>
  <conditionalFormatting sqref="I27:L27">
    <cfRule type="containsText" dxfId="24" priority="25" operator="containsText" text=".">
      <formula>NOT(ISERROR(SEARCH(".",I27)))</formula>
    </cfRule>
  </conditionalFormatting>
  <conditionalFormatting sqref="G27:L27">
    <cfRule type="cellIs" dxfId="23" priority="14" operator="equal">
      <formula>"X"</formula>
    </cfRule>
    <cfRule type="cellIs" dxfId="22" priority="15" operator="equal">
      <formula>"X+"</formula>
    </cfRule>
    <cfRule type="cellIs" dxfId="21" priority="16" operator="equal">
      <formula>"C-"</formula>
    </cfRule>
    <cfRule type="cellIs" dxfId="20" priority="17" operator="equal">
      <formula>"C"</formula>
    </cfRule>
    <cfRule type="cellIs" dxfId="19" priority="18" operator="equal">
      <formula>"C+"</formula>
    </cfRule>
    <cfRule type="cellIs" dxfId="18" priority="19" operator="equal">
      <formula>"B-"</formula>
    </cfRule>
    <cfRule type="cellIs" dxfId="17" priority="20" operator="equal">
      <formula>"B"</formula>
    </cfRule>
    <cfRule type="cellIs" dxfId="16" priority="21" operator="equal">
      <formula>"B+"</formula>
    </cfRule>
    <cfRule type="cellIs" dxfId="15" priority="22" operator="equal">
      <formula>"A-"</formula>
    </cfRule>
    <cfRule type="cellIs" dxfId="14" priority="23" operator="equal">
      <formula>"A"</formula>
    </cfRule>
    <cfRule type="cellIs" dxfId="13" priority="24" operator="equal">
      <formula>"A+"</formula>
    </cfRule>
  </conditionalFormatting>
  <conditionalFormatting sqref="G15:H15">
    <cfRule type="containsText" dxfId="12" priority="13" operator="containsText" text=".">
      <formula>NOT(ISERROR(SEARCH(".",G15)))</formula>
    </cfRule>
  </conditionalFormatting>
  <conditionalFormatting sqref="I15:L15">
    <cfRule type="containsText" dxfId="11" priority="12" operator="containsText" text=".">
      <formula>NOT(ISERROR(SEARCH(".",I15)))</formula>
    </cfRule>
  </conditionalFormatting>
  <conditionalFormatting sqref="G15:L15">
    <cfRule type="cellIs" dxfId="10" priority="1" operator="equal">
      <formula>"X"</formula>
    </cfRule>
    <cfRule type="cellIs" dxfId="9" priority="2" operator="equal">
      <formula>"X+"</formula>
    </cfRule>
    <cfRule type="cellIs" dxfId="8" priority="3" operator="equal">
      <formula>"C-"</formula>
    </cfRule>
    <cfRule type="cellIs" dxfId="7" priority="4" operator="equal">
      <formula>"C"</formula>
    </cfRule>
    <cfRule type="cellIs" dxfId="6" priority="5" operator="equal">
      <formula>"C+"</formula>
    </cfRule>
    <cfRule type="cellIs" dxfId="5" priority="6" operator="equal">
      <formula>"B-"</formula>
    </cfRule>
    <cfRule type="cellIs" dxfId="4" priority="7" operator="equal">
      <formula>"B"</formula>
    </cfRule>
    <cfRule type="cellIs" dxfId="3" priority="8" operator="equal">
      <formula>"B+"</formula>
    </cfRule>
    <cfRule type="cellIs" dxfId="2" priority="9" operator="equal">
      <formula>"A-"</formula>
    </cfRule>
    <cfRule type="cellIs" dxfId="1" priority="10" operator="equal">
      <formula>"A"</formula>
    </cfRule>
    <cfRule type="cellIs" dxfId="0" priority="11" operator="equal">
      <formula>"A+"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 CE SDD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2015-01-30T10:45:29Z</dcterms:created>
  <dcterms:modified xsi:type="dcterms:W3CDTF">2015-02-16T08:01:34Z</dcterms:modified>
</cp:coreProperties>
</file>