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B2380B89-C786-BF49-B2BB-FF2E4E99FB8B}" xr6:coauthVersionLast="47" xr6:coauthVersionMax="47" xr10:uidLastSave="{00000000-0000-0000-0000-000000000000}"/>
  <bookViews>
    <workbookView xWindow="240" yWindow="460" windowWidth="23780" windowHeight="159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C23" i="1" s="1"/>
  <c r="E23" i="1" s="1"/>
  <c r="C3" i="1" l="1"/>
  <c r="C5" i="1"/>
  <c r="C10" i="1"/>
  <c r="C16" i="1"/>
  <c r="E16" i="1" s="1"/>
  <c r="C18" i="1"/>
  <c r="E18" i="1" s="1"/>
  <c r="C24" i="1"/>
  <c r="C26" i="1"/>
  <c r="E26" i="1" s="1"/>
  <c r="C28" i="1"/>
  <c r="E28" i="1" s="1"/>
  <c r="C30" i="1"/>
  <c r="E30" i="1" s="1"/>
  <c r="C4" i="1"/>
  <c r="C7" i="1"/>
  <c r="C13" i="1"/>
  <c r="C25" i="1"/>
  <c r="E25" i="1" s="1"/>
  <c r="C27" i="1"/>
  <c r="E27" i="1" s="1"/>
  <c r="C29" i="1"/>
  <c r="E29" i="1" s="1"/>
  <c r="C31" i="1"/>
  <c r="E31" i="1" s="1"/>
  <c r="C22" i="1"/>
  <c r="E22" i="1" s="1"/>
  <c r="C2" i="1"/>
  <c r="D2" i="1" s="1"/>
  <c r="J4" i="1" s="1"/>
  <c r="C6" i="1"/>
  <c r="D6" i="1" s="1"/>
  <c r="J6" i="1" s="1"/>
  <c r="C9" i="1"/>
  <c r="C11" i="1"/>
  <c r="D10" i="1" s="1"/>
  <c r="J8" i="1" s="1"/>
  <c r="C14" i="1"/>
  <c r="E14" i="1" s="1"/>
  <c r="C15" i="1"/>
  <c r="E15" i="1" s="1"/>
  <c r="C17" i="1"/>
  <c r="E17" i="1" s="1"/>
  <c r="C19" i="1"/>
  <c r="E19" i="1" s="1"/>
  <c r="C20" i="1"/>
  <c r="E20" i="1" s="1"/>
  <c r="C8" i="1"/>
  <c r="C12" i="1"/>
  <c r="D12" i="1" s="1"/>
  <c r="J9" i="1" s="1"/>
  <c r="C21" i="1"/>
  <c r="E21" i="1" s="1"/>
  <c r="E24" i="1" l="1"/>
  <c r="G23" i="1" s="1"/>
  <c r="K20" i="1" s="1"/>
  <c r="D4" i="1"/>
  <c r="J5" i="1" s="1"/>
  <c r="D8" i="1"/>
  <c r="J7" i="1" s="1"/>
  <c r="H23" i="1"/>
  <c r="L20" i="1" s="1"/>
  <c r="G14" i="1"/>
  <c r="K19" i="1" s="1"/>
  <c r="F14" i="1"/>
  <c r="J19" i="1" s="1"/>
  <c r="F23" i="1" l="1"/>
  <c r="J20" i="1" s="1"/>
</calcChain>
</file>

<file path=xl/sharedStrings.xml><?xml version="1.0" encoding="utf-8"?>
<sst xmlns="http://schemas.openxmlformats.org/spreadsheetml/2006/main" count="92" uniqueCount="74">
  <si>
    <t>OD450</t>
    <phoneticPr fontId="1" type="noConversion"/>
  </si>
  <si>
    <t>减空白</t>
    <phoneticPr fontId="1" type="noConversion"/>
  </si>
  <si>
    <t>mean</t>
    <phoneticPr fontId="1" type="noConversion"/>
  </si>
  <si>
    <t>浓度</t>
    <phoneticPr fontId="1" type="noConversion"/>
  </si>
  <si>
    <t>浓度mean</t>
    <phoneticPr fontId="1" type="noConversion"/>
  </si>
  <si>
    <t>std</t>
    <phoneticPr fontId="1" type="noConversion"/>
  </si>
  <si>
    <t>Ttest</t>
    <phoneticPr fontId="1" type="noConversion"/>
  </si>
  <si>
    <t>conc（ng/ml）</t>
    <phoneticPr fontId="1" type="noConversion"/>
  </si>
  <si>
    <t>shsy5y-1</t>
    <phoneticPr fontId="1" type="noConversion"/>
  </si>
  <si>
    <t>shsy5y-1</t>
    <phoneticPr fontId="1" type="noConversion"/>
  </si>
  <si>
    <t>shsy5y-2</t>
    <phoneticPr fontId="1" type="noConversion"/>
  </si>
  <si>
    <t>shsy5y-3</t>
    <phoneticPr fontId="1" type="noConversion"/>
  </si>
  <si>
    <t>shsy5y-3</t>
    <phoneticPr fontId="1" type="noConversion"/>
  </si>
  <si>
    <t>shsy5y-appswe-1</t>
    <phoneticPr fontId="1" type="noConversion"/>
  </si>
  <si>
    <t>shsy5y-appswe-1</t>
    <phoneticPr fontId="1" type="noConversion"/>
  </si>
  <si>
    <t>shsy5y-appswe-1</t>
    <phoneticPr fontId="1" type="noConversion"/>
  </si>
  <si>
    <t>shsy5y-appswe-2</t>
    <phoneticPr fontId="1" type="noConversion"/>
  </si>
  <si>
    <t>shsy5y-appswe-2</t>
    <phoneticPr fontId="1" type="noConversion"/>
  </si>
  <si>
    <t>shsy5y-appswe-2</t>
    <phoneticPr fontId="1" type="noConversion"/>
  </si>
  <si>
    <t>shsy5y-appswe-3</t>
    <phoneticPr fontId="1" type="noConversion"/>
  </si>
  <si>
    <t>shsy5y-appswe-3</t>
    <phoneticPr fontId="1" type="noConversion"/>
  </si>
  <si>
    <t>shsy5y-appswe-3</t>
    <phoneticPr fontId="1" type="noConversion"/>
  </si>
  <si>
    <t>blank</t>
    <phoneticPr fontId="1" type="noConversion"/>
  </si>
  <si>
    <t>检测结果</t>
  </si>
  <si>
    <t xml:space="preserve"> </t>
  </si>
  <si>
    <t>吸光度 1</t>
  </si>
  <si>
    <t>波长: 450 nm</t>
    <phoneticPr fontId="1" type="noConversion"/>
  </si>
  <si>
    <t>板 1</t>
  </si>
  <si>
    <t>吸光值</t>
  </si>
  <si>
    <t>A</t>
  </si>
  <si>
    <t>B</t>
  </si>
  <si>
    <t>C</t>
  </si>
  <si>
    <t>D</t>
  </si>
  <si>
    <t>E</t>
  </si>
  <si>
    <t>F</t>
  </si>
  <si>
    <t>G</t>
  </si>
  <si>
    <t>H</t>
  </si>
  <si>
    <t>样本</t>
  </si>
  <si>
    <t>未知0001</t>
  </si>
  <si>
    <t>未知0002</t>
  </si>
  <si>
    <t>未知0003</t>
  </si>
  <si>
    <t>未知0004</t>
  </si>
  <si>
    <t>未知0005</t>
  </si>
  <si>
    <t>未知0006</t>
  </si>
  <si>
    <t>未知0007</t>
  </si>
  <si>
    <t>未知0008</t>
  </si>
  <si>
    <t>未知0009</t>
  </si>
  <si>
    <t>未知0010</t>
  </si>
  <si>
    <t>未知0011</t>
  </si>
  <si>
    <t>未知0012</t>
  </si>
  <si>
    <t>未知0013</t>
  </si>
  <si>
    <t>未知0014</t>
  </si>
  <si>
    <t>未知0015</t>
  </si>
  <si>
    <t>未知0016</t>
  </si>
  <si>
    <t>未知0017</t>
  </si>
  <si>
    <t>未知0018</t>
  </si>
  <si>
    <t>未知0019</t>
  </si>
  <si>
    <t>未知0020</t>
  </si>
  <si>
    <t>未知0021</t>
  </si>
  <si>
    <t>未知0022</t>
  </si>
  <si>
    <t>未知0023</t>
  </si>
  <si>
    <t>未知0024</t>
  </si>
  <si>
    <t>未知0025</t>
  </si>
  <si>
    <t>未知0026</t>
  </si>
  <si>
    <t>未知0027</t>
  </si>
  <si>
    <t>未知0028</t>
  </si>
  <si>
    <t>未知0029</t>
  </si>
  <si>
    <t>未知0030</t>
  </si>
  <si>
    <t>未知0031</t>
  </si>
  <si>
    <t>未知0032</t>
  </si>
  <si>
    <t>Autoloading range A1 - M28</t>
  </si>
  <si>
    <t>2023.7.27.sakx.skax</t>
    <phoneticPr fontId="1" type="noConversion"/>
  </si>
  <si>
    <t>WT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</si>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</sst>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AB</a:t>
            </a:r>
            <a:r>
              <a:rPr lang="zh-CN" altLang="en-US"/>
              <a:t>标准曲线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1041994750656167E-2"/>
                  <c:y val="-0.702924686497521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Sheet1!$I$4:$I$7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Sheet1!$J$4:$J$7</c:f>
              <c:numCache>
                <c:formatCode>General</c:formatCode>
                <c:ptCount val="4"/>
                <c:pt idx="0">
                  <c:v>0.15285000000000001</c:v>
                </c:pt>
                <c:pt idx="1">
                  <c:v>0.31314999999999998</c:v>
                </c:pt>
                <c:pt idx="2">
                  <c:v>0.50770000000000004</c:v>
                </c:pt>
                <c:pt idx="3">
                  <c:v>0.81794999999999995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96-2D4B-B94B-AB521B38F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359968"/>
        <c:axId val="820344736"/>
      </c:scatterChart>
      <c:valAx>
        <c:axId val="82035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44736"/>
        <c:crosses val="autoZero"/>
        <c:crossBetween val="midCat"/>
      </c:valAx>
      <c:valAx>
        <c:axId val="82034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35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A64-9D40-945E-B9AAAACE9D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A64-9D40-945E-B9AAAACE9DD3}"/>
              </c:ext>
            </c:extLst>
          </c:dPt>
          <c:errBars>
            <c:errBarType val="plus"/>
            <c:errValType val="cust"/>
            <c:noEndCap val="0"/>
            <c:plus>
              <c:numRef>
                <c:f>Sheet1!$K$19:$K$20</c:f>
                <c:numCache>
                  <c:formatCode>General</c:formatCode>
                  <c:ptCount val="2"/>
                  <c:pt idx="0">
                    <c:v>0.13009070297381997</c:v>
                  </c:pt>
                  <c:pt idx="1">
                    <c:v>0.14458964585670753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Sheet1!$I$19:$I$20</c:f>
              <c:strCache>
                <c:ptCount val="2"/>
                <c:pt idx="0">
                  <c:v>WT</c:v>
                </c:pt>
                <c:pt idx="1">
                  <c:v>APP</c:v>
                </c:pt>
              </c:strCache>
            </c:strRef>
          </c:cat>
          <c:val>
            <c:numRef>
              <c:f>Sheet1!$J$19:$J$20</c:f>
              <c:numCache>
                <c:formatCode>General</c:formatCode>
                <c:ptCount val="2"/>
                <c:pt idx="0">
                  <c:v>2.7721393034825863</c:v>
                </c:pt>
                <c:pt idx="1">
                  <c:v>6.9097844112769469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4-9D40-945E-B9AAAACE9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8"/>
        <c:overlap val="-27"/>
        <c:axId val="585412864"/>
        <c:axId val="585407968"/>
      </c:barChart>
      <c:catAx>
        <c:axId val="58541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07968"/>
        <c:crosses val="autoZero"/>
        <c:auto val="1"/>
        <c:lblAlgn val="ctr"/>
        <c:lblOffset val="100"/>
        <c:noMultiLvlLbl val="0"/>
      </c:catAx>
      <c:valAx>
        <c:axId val="585407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Aβ levels (ng/ml)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1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</xdr:row>
      <xdr:rowOff>80962</xdr:rowOff>
    </xdr:from>
    <xdr:to>
      <xdr:col>18</xdr:col>
      <xdr:colOff>304800</xdr:colOff>
      <xdr:row>17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485775</xdr:colOff>
      <xdr:row>20</xdr:row>
      <xdr:rowOff>100012</xdr:rowOff>
    </xdr:from>
    <xdr:to>
      <xdr:col>15</xdr:col>
      <xdr:colOff>215900</xdr:colOff>
      <xdr:row>36</xdr:row>
      <xdr:rowOff>100012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D6" workbookViewId="0">
      <selection activeCell="S23" sqref="S23"/>
    </sheetView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">
      <c r="A2">
        <v>1</v>
      </c>
      <c r="B2">
        <v>0.1573</v>
      </c>
      <c r="C2">
        <f t="shared" ref="C2:C31" si="0">B2-$D$32</f>
        <v>0.15340000000000001</v>
      </c>
      <c r="D2">
        <f>AVERAGE(C2:C3)</f>
        <v>0.15285000000000001</v>
      </c>
    </row>
    <row r="3" spans="1:10" x14ac:dyDescent="0.2">
      <c r="A3">
        <v>1</v>
      </c>
      <c r="B3">
        <v>0.15620000000000001</v>
      </c>
      <c r="C3">
        <f t="shared" si="0"/>
        <v>0.15230000000000002</v>
      </c>
      <c r="I3" t="s">
        <v>7</v>
      </c>
    </row>
    <row r="4" spans="1:10" x14ac:dyDescent="0.2">
      <c r="A4">
        <v>2</v>
      </c>
      <c r="B4">
        <v>0.3196</v>
      </c>
      <c r="C4">
        <f t="shared" si="0"/>
        <v>0.31569999999999998</v>
      </c>
      <c r="D4">
        <f>AVERAGE(C4:C5)</f>
        <v>0.31314999999999998</v>
      </c>
      <c r="I4">
        <v>0</v>
      </c>
      <c r="J4">
        <f>D2</f>
        <v>0.15285000000000001</v>
      </c>
    </row>
    <row r="5" spans="1:10" x14ac:dyDescent="0.2">
      <c r="A5">
        <v>2</v>
      </c>
      <c r="B5">
        <v>0.3145</v>
      </c>
      <c r="C5">
        <f t="shared" si="0"/>
        <v>0.31059999999999999</v>
      </c>
      <c r="I5">
        <v>5</v>
      </c>
      <c r="J5">
        <f>D4</f>
        <v>0.31314999999999998</v>
      </c>
    </row>
    <row r="6" spans="1:10" x14ac:dyDescent="0.2">
      <c r="A6">
        <v>3</v>
      </c>
      <c r="B6">
        <v>0.50949999999999995</v>
      </c>
      <c r="C6">
        <f t="shared" si="0"/>
        <v>0.50559999999999994</v>
      </c>
      <c r="D6">
        <f>AVERAGE(C6:C7)</f>
        <v>0.50770000000000004</v>
      </c>
      <c r="I6">
        <v>10</v>
      </c>
      <c r="J6">
        <f>D6</f>
        <v>0.50770000000000004</v>
      </c>
    </row>
    <row r="7" spans="1:10" x14ac:dyDescent="0.2">
      <c r="A7">
        <v>3</v>
      </c>
      <c r="B7">
        <v>0.51370000000000005</v>
      </c>
      <c r="C7">
        <f t="shared" si="0"/>
        <v>0.50980000000000003</v>
      </c>
      <c r="I7">
        <v>20</v>
      </c>
      <c r="J7">
        <f>D8</f>
        <v>0.81794999999999995</v>
      </c>
    </row>
    <row r="8" spans="1:10" x14ac:dyDescent="0.2">
      <c r="A8">
        <v>4</v>
      </c>
      <c r="B8">
        <v>0.82709999999999995</v>
      </c>
      <c r="C8">
        <f t="shared" si="0"/>
        <v>0.82319999999999993</v>
      </c>
      <c r="D8">
        <f>AVERAGE(C8:C9)</f>
        <v>0.81794999999999995</v>
      </c>
      <c r="I8">
        <v>40</v>
      </c>
      <c r="J8">
        <f>D10</f>
        <v>1.2784</v>
      </c>
    </row>
    <row r="9" spans="1:10" x14ac:dyDescent="0.2">
      <c r="A9">
        <v>4</v>
      </c>
      <c r="B9">
        <v>0.81659999999999999</v>
      </c>
      <c r="C9">
        <f t="shared" si="0"/>
        <v>0.81269999999999998</v>
      </c>
      <c r="I9">
        <v>80</v>
      </c>
      <c r="J9">
        <f>D12</f>
        <v>1.8555999999999999</v>
      </c>
    </row>
    <row r="10" spans="1:10" x14ac:dyDescent="0.2">
      <c r="A10">
        <v>5</v>
      </c>
      <c r="B10">
        <v>1.2864</v>
      </c>
      <c r="C10">
        <f t="shared" si="0"/>
        <v>1.2825</v>
      </c>
      <c r="D10">
        <f>AVERAGE(C10:C11)</f>
        <v>1.2784</v>
      </c>
    </row>
    <row r="11" spans="1:10" x14ac:dyDescent="0.2">
      <c r="A11">
        <v>5</v>
      </c>
      <c r="B11">
        <v>1.2782</v>
      </c>
      <c r="C11">
        <f t="shared" si="0"/>
        <v>1.2743</v>
      </c>
    </row>
    <row r="12" spans="1:10" x14ac:dyDescent="0.2">
      <c r="A12">
        <v>6</v>
      </c>
      <c r="B12">
        <v>1.8526</v>
      </c>
      <c r="C12">
        <f t="shared" si="0"/>
        <v>1.8487</v>
      </c>
      <c r="D12">
        <f>AVERAGE(C12:C13)</f>
        <v>1.8555999999999999</v>
      </c>
    </row>
    <row r="13" spans="1:10" x14ac:dyDescent="0.2">
      <c r="A13">
        <v>6</v>
      </c>
      <c r="B13">
        <v>1.8664000000000001</v>
      </c>
      <c r="C13">
        <f t="shared" si="0"/>
        <v>1.8625</v>
      </c>
    </row>
    <row r="14" spans="1:10" x14ac:dyDescent="0.2">
      <c r="A14" t="s">
        <v>8</v>
      </c>
      <c r="B14">
        <v>0.25440000000000002</v>
      </c>
      <c r="C14">
        <f t="shared" si="0"/>
        <v>0.2505</v>
      </c>
      <c r="E14">
        <f>(C14-0.1549)/0.0335</f>
        <v>2.8537313432835818</v>
      </c>
      <c r="F14">
        <f>AVERAGE(E14:E22)</f>
        <v>2.7721393034825863</v>
      </c>
      <c r="G14">
        <f>_xlfn.STDEV.S(E14:E22)</f>
        <v>0.13009070297381997</v>
      </c>
    </row>
    <row r="15" spans="1:10" x14ac:dyDescent="0.2">
      <c r="A15" t="s">
        <v>9</v>
      </c>
      <c r="B15">
        <v>0.25359999999999999</v>
      </c>
      <c r="C15">
        <f t="shared" si="0"/>
        <v>0.24970000000000001</v>
      </c>
      <c r="E15">
        <f t="shared" ref="E15:E31" si="1">(C15-0.1549)/0.0335</f>
        <v>2.8298507462686566</v>
      </c>
    </row>
    <row r="16" spans="1:10" x14ac:dyDescent="0.2">
      <c r="A16" t="s">
        <v>9</v>
      </c>
      <c r="B16">
        <v>0.25219999999999998</v>
      </c>
      <c r="C16">
        <f t="shared" si="0"/>
        <v>0.24829999999999999</v>
      </c>
      <c r="E16">
        <f t="shared" si="1"/>
        <v>2.7880597014925366</v>
      </c>
    </row>
    <row r="17" spans="1:12" x14ac:dyDescent="0.2">
      <c r="A17" t="s">
        <v>10</v>
      </c>
      <c r="B17">
        <v>0.24360000000000001</v>
      </c>
      <c r="C17">
        <f t="shared" si="0"/>
        <v>0.23970000000000002</v>
      </c>
      <c r="E17">
        <f t="shared" si="1"/>
        <v>2.5313432835820899</v>
      </c>
    </row>
    <row r="18" spans="1:12" x14ac:dyDescent="0.2">
      <c r="A18" t="s">
        <v>10</v>
      </c>
      <c r="B18">
        <v>0.24959999999999999</v>
      </c>
      <c r="C18">
        <f t="shared" si="0"/>
        <v>0.2457</v>
      </c>
      <c r="E18">
        <f t="shared" si="1"/>
        <v>2.7104477611940294</v>
      </c>
      <c r="J18" t="s">
        <v>4</v>
      </c>
      <c r="K18" t="s">
        <v>5</v>
      </c>
      <c r="L18" t="s">
        <v>6</v>
      </c>
    </row>
    <row r="19" spans="1:12" x14ac:dyDescent="0.2">
      <c r="A19" t="s">
        <v>10</v>
      </c>
      <c r="B19">
        <v>0.24829999999999999</v>
      </c>
      <c r="C19">
        <f t="shared" si="0"/>
        <v>0.24440000000000001</v>
      </c>
      <c r="E19">
        <f t="shared" si="1"/>
        <v>2.6716417910447761</v>
      </c>
      <c r="I19" t="s">
        <v>72</v>
      </c>
      <c r="J19">
        <f>F14</f>
        <v>2.7721393034825863</v>
      </c>
      <c r="K19">
        <f>G14</f>
        <v>0.13009070297381997</v>
      </c>
    </row>
    <row r="20" spans="1:12" x14ac:dyDescent="0.2">
      <c r="A20" t="s">
        <v>11</v>
      </c>
      <c r="B20">
        <v>0.25119999999999998</v>
      </c>
      <c r="C20">
        <f t="shared" si="0"/>
        <v>0.24729999999999999</v>
      </c>
      <c r="E20">
        <f t="shared" si="1"/>
        <v>2.7582089552238798</v>
      </c>
      <c r="I20" t="s">
        <v>73</v>
      </c>
      <c r="J20">
        <f>F23</f>
        <v>6.9097844112769469</v>
      </c>
      <c r="K20">
        <f>G23</f>
        <v>0.14458964585670753</v>
      </c>
      <c r="L20">
        <f>H23</f>
        <v>1.0811103457316237E-20</v>
      </c>
    </row>
    <row r="21" spans="1:12" x14ac:dyDescent="0.2">
      <c r="A21" t="s">
        <v>12</v>
      </c>
      <c r="B21">
        <v>0.25929999999999997</v>
      </c>
      <c r="C21">
        <f t="shared" si="0"/>
        <v>0.25539999999999996</v>
      </c>
      <c r="E21">
        <f t="shared" si="1"/>
        <v>2.9999999999999982</v>
      </c>
    </row>
    <row r="22" spans="1:12" x14ac:dyDescent="0.2">
      <c r="A22" t="s">
        <v>11</v>
      </c>
      <c r="B22">
        <v>0.25280000000000002</v>
      </c>
      <c r="C22">
        <f t="shared" si="0"/>
        <v>0.24890000000000004</v>
      </c>
      <c r="E22">
        <f t="shared" si="1"/>
        <v>2.8059701492537319</v>
      </c>
    </row>
    <row r="23" spans="1:12" x14ac:dyDescent="0.2">
      <c r="A23" t="s">
        <v>13</v>
      </c>
      <c r="B23">
        <v>0.38690000000000002</v>
      </c>
      <c r="C23">
        <f t="shared" si="0"/>
        <v>0.38300000000000001</v>
      </c>
      <c r="E23">
        <f t="shared" si="1"/>
        <v>6.8089552238805968</v>
      </c>
      <c r="F23">
        <f>AVERAGE(E23:E31)</f>
        <v>6.9097844112769469</v>
      </c>
      <c r="G23">
        <f>_xlfn.STDEV.S(E23:E31)</f>
        <v>0.14458964585670753</v>
      </c>
      <c r="H23">
        <f>TTEST(E14:E22,E23:E31,2,2)</f>
        <v>1.0811103457316237E-20</v>
      </c>
    </row>
    <row r="24" spans="1:12" x14ac:dyDescent="0.2">
      <c r="A24" t="s">
        <v>14</v>
      </c>
      <c r="B24">
        <v>0.38479999999999998</v>
      </c>
      <c r="C24">
        <f t="shared" si="0"/>
        <v>0.38089999999999996</v>
      </c>
      <c r="E24">
        <f t="shared" si="1"/>
        <v>6.7462686567164161</v>
      </c>
    </row>
    <row r="25" spans="1:12" x14ac:dyDescent="0.2">
      <c r="A25" t="s">
        <v>15</v>
      </c>
      <c r="B25">
        <v>0.3826</v>
      </c>
      <c r="C25">
        <f t="shared" si="0"/>
        <v>0.37869999999999998</v>
      </c>
      <c r="E25">
        <f t="shared" si="1"/>
        <v>6.6805970149253717</v>
      </c>
    </row>
    <row r="26" spans="1:12" x14ac:dyDescent="0.2">
      <c r="A26" t="s">
        <v>16</v>
      </c>
      <c r="B26">
        <v>0.38850000000000001</v>
      </c>
      <c r="C26">
        <f t="shared" si="0"/>
        <v>0.3846</v>
      </c>
      <c r="E26">
        <f t="shared" si="1"/>
        <v>6.8567164179104472</v>
      </c>
    </row>
    <row r="27" spans="1:12" x14ac:dyDescent="0.2">
      <c r="A27" t="s">
        <v>17</v>
      </c>
      <c r="B27">
        <v>0.3916</v>
      </c>
      <c r="C27">
        <f t="shared" si="0"/>
        <v>0.38769999999999999</v>
      </c>
      <c r="E27">
        <f t="shared" si="1"/>
        <v>6.9492537313432825</v>
      </c>
    </row>
    <row r="28" spans="1:12" x14ac:dyDescent="0.2">
      <c r="A28" t="s">
        <v>18</v>
      </c>
      <c r="B28">
        <v>0.39240000000000003</v>
      </c>
      <c r="C28">
        <f t="shared" si="0"/>
        <v>0.38850000000000001</v>
      </c>
      <c r="E28">
        <f t="shared" si="1"/>
        <v>6.973134328358209</v>
      </c>
    </row>
    <row r="29" spans="1:12" x14ac:dyDescent="0.2">
      <c r="A29" t="s">
        <v>19</v>
      </c>
      <c r="B29">
        <v>0.39539999999999997</v>
      </c>
      <c r="C29">
        <f t="shared" si="0"/>
        <v>0.39149999999999996</v>
      </c>
      <c r="E29">
        <f t="shared" si="1"/>
        <v>7.0626865671641772</v>
      </c>
    </row>
    <row r="30" spans="1:12" x14ac:dyDescent="0.2">
      <c r="A30" t="s">
        <v>20</v>
      </c>
      <c r="B30">
        <v>0.39369999999999999</v>
      </c>
      <c r="C30">
        <f t="shared" si="0"/>
        <v>0.38979999999999998</v>
      </c>
      <c r="E30">
        <f t="shared" si="1"/>
        <v>7.0119402985074615</v>
      </c>
    </row>
    <row r="31" spans="1:12" x14ac:dyDescent="0.2">
      <c r="A31" t="s">
        <v>21</v>
      </c>
      <c r="B31">
        <v>0.39660000000000001</v>
      </c>
      <c r="C31">
        <f t="shared" si="0"/>
        <v>0.39269999999999999</v>
      </c>
      <c r="E31">
        <f t="shared" si="1"/>
        <v>7.0985074626865661</v>
      </c>
    </row>
    <row r="32" spans="1:12" x14ac:dyDescent="0.2">
      <c r="A32" t="s">
        <v>22</v>
      </c>
      <c r="B32">
        <v>3.8E-3</v>
      </c>
      <c r="D32">
        <f>AVERAGE(B32:B33)</f>
        <v>3.8999999999999998E-3</v>
      </c>
    </row>
    <row r="33" spans="1:2" x14ac:dyDescent="0.2">
      <c r="A33" t="s">
        <v>22</v>
      </c>
      <c r="B33">
        <v>4.0000000000000001E-3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workbookViewId="0">
      <selection activeCell="C8" sqref="C8"/>
    </sheetView>
  </sheetViews>
  <sheetFormatPr baseColWidth="10" defaultColWidth="8" defaultRowHeight="15" customHeight="1" x14ac:dyDescent="0.2"/>
  <cols>
    <col min="1" max="1" width="16.5" customWidth="1"/>
    <col min="2" max="13" width="9.33203125" customWidth="1"/>
  </cols>
  <sheetData>
    <row r="1" spans="1:13" x14ac:dyDescent="0.2">
      <c r="A1" t="s">
        <v>23</v>
      </c>
    </row>
    <row r="2" spans="1:13" x14ac:dyDescent="0.2">
      <c r="A2" t="s">
        <v>71</v>
      </c>
    </row>
    <row r="3" spans="1:13" x14ac:dyDescent="0.2">
      <c r="A3" s="1">
        <v>45134.515694444446</v>
      </c>
    </row>
    <row r="4" spans="1:13" x14ac:dyDescent="0.2">
      <c r="A4" t="s">
        <v>24</v>
      </c>
    </row>
    <row r="5" spans="1:13" x14ac:dyDescent="0.2">
      <c r="A5" t="s">
        <v>25</v>
      </c>
    </row>
    <row r="6" spans="1:13" x14ac:dyDescent="0.2">
      <c r="A6" t="s">
        <v>26</v>
      </c>
    </row>
    <row r="7" spans="1:13" x14ac:dyDescent="0.2">
      <c r="A7" t="s">
        <v>24</v>
      </c>
    </row>
    <row r="8" spans="1:13" x14ac:dyDescent="0.2">
      <c r="A8" t="s">
        <v>27</v>
      </c>
    </row>
    <row r="9" spans="1:13" x14ac:dyDescent="0.2">
      <c r="A9" t="s">
        <v>24</v>
      </c>
    </row>
    <row r="10" spans="1:13" x14ac:dyDescent="0.2">
      <c r="A10" t="s">
        <v>28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</row>
    <row r="11" spans="1:13" x14ac:dyDescent="0.2">
      <c r="A11" t="s">
        <v>29</v>
      </c>
      <c r="B11">
        <v>0.1573</v>
      </c>
      <c r="C11">
        <v>0.15620000000000001</v>
      </c>
      <c r="D11">
        <v>0.3196</v>
      </c>
      <c r="E11">
        <v>0.3145</v>
      </c>
      <c r="F11">
        <v>0.50949999999999995</v>
      </c>
      <c r="G11">
        <v>0.51370000000000005</v>
      </c>
      <c r="H11">
        <v>0.82709999999999995</v>
      </c>
      <c r="I11">
        <v>0.81659999999999999</v>
      </c>
      <c r="J11">
        <v>1.2864</v>
      </c>
      <c r="K11">
        <v>1.2782</v>
      </c>
      <c r="L11">
        <v>1.8526</v>
      </c>
      <c r="M11">
        <v>1.8664000000000001</v>
      </c>
    </row>
    <row r="12" spans="1:13" x14ac:dyDescent="0.2">
      <c r="A12" t="s">
        <v>30</v>
      </c>
      <c r="B12">
        <v>0.25440000000000002</v>
      </c>
      <c r="C12">
        <v>0.25359999999999999</v>
      </c>
      <c r="D12">
        <v>0.25219999999999998</v>
      </c>
      <c r="E12">
        <v>0.24360000000000001</v>
      </c>
      <c r="F12">
        <v>0.24959999999999999</v>
      </c>
      <c r="G12">
        <v>0.24829999999999999</v>
      </c>
      <c r="H12">
        <v>0.25119999999999998</v>
      </c>
      <c r="I12">
        <v>0.25929999999999997</v>
      </c>
      <c r="J12">
        <v>0.25280000000000002</v>
      </c>
      <c r="K12">
        <v>0.38690000000000002</v>
      </c>
      <c r="L12">
        <v>0.38479999999999998</v>
      </c>
      <c r="M12">
        <v>0.3826</v>
      </c>
    </row>
    <row r="13" spans="1:13" x14ac:dyDescent="0.2">
      <c r="A13" t="s">
        <v>31</v>
      </c>
      <c r="B13">
        <v>0.38850000000000001</v>
      </c>
      <c r="C13">
        <v>0.3916</v>
      </c>
      <c r="D13">
        <v>0.39240000000000003</v>
      </c>
      <c r="E13">
        <v>0.39539999999999997</v>
      </c>
      <c r="F13">
        <v>0.39369999999999999</v>
      </c>
      <c r="G13">
        <v>0.39660000000000001</v>
      </c>
      <c r="H13">
        <v>3.8E-3</v>
      </c>
      <c r="I13">
        <v>4.0000000000000001E-3</v>
      </c>
    </row>
    <row r="14" spans="1:13" x14ac:dyDescent="0.2">
      <c r="A14" t="s">
        <v>32</v>
      </c>
    </row>
    <row r="15" spans="1:13" x14ac:dyDescent="0.2">
      <c r="A15" t="s">
        <v>33</v>
      </c>
    </row>
    <row r="16" spans="1:13" x14ac:dyDescent="0.2">
      <c r="A16" t="s">
        <v>34</v>
      </c>
    </row>
    <row r="17" spans="1:13" x14ac:dyDescent="0.2">
      <c r="A17" t="s">
        <v>35</v>
      </c>
    </row>
    <row r="18" spans="1:13" x14ac:dyDescent="0.2">
      <c r="A18" t="s">
        <v>36</v>
      </c>
    </row>
    <row r="20" spans="1:13" x14ac:dyDescent="0.2">
      <c r="A20" t="s">
        <v>37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</row>
    <row r="21" spans="1:13" x14ac:dyDescent="0.2">
      <c r="A21" t="s">
        <v>29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</row>
    <row r="22" spans="1:13" x14ac:dyDescent="0.2">
      <c r="A22" t="s">
        <v>30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</row>
    <row r="23" spans="1:13" x14ac:dyDescent="0.2">
      <c r="A23" t="s">
        <v>31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</row>
    <row r="24" spans="1:13" x14ac:dyDescent="0.2">
      <c r="A24" t="s">
        <v>32</v>
      </c>
    </row>
    <row r="25" spans="1:13" x14ac:dyDescent="0.2">
      <c r="A25" t="s">
        <v>33</v>
      </c>
    </row>
    <row r="26" spans="1:13" x14ac:dyDescent="0.2">
      <c r="A26" t="s">
        <v>34</v>
      </c>
    </row>
    <row r="27" spans="1:13" x14ac:dyDescent="0.2">
      <c r="A27" t="s">
        <v>35</v>
      </c>
    </row>
    <row r="28" spans="1:13" x14ac:dyDescent="0.2">
      <c r="A28" t="s">
        <v>36</v>
      </c>
    </row>
    <row r="30" spans="1:13" x14ac:dyDescent="0.2">
      <c r="A30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2023-08-19T03:41:52Z</dcterms:modified>
</cp:coreProperties>
</file>