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/>
  <xr:revisionPtr revIDLastSave="0" documentId="13_ncr:1_{921E30EB-BE6C-0747-84E4-3B317A3971A2}" xr6:coauthVersionLast="47" xr6:coauthVersionMax="47" xr10:uidLastSave="{00000000-0000-0000-0000-000000000000}"/>
  <bookViews>
    <workbookView xWindow="0" yWindow="460" windowWidth="25160" windowHeight="15700" xr2:uid="{00000000-000D-0000-FFFF-FFFF00000000}"/>
  </bookViews>
  <sheets>
    <sheet name="ATP检测" sheetId="1" r:id="rId1"/>
    <sheet name="蛋白BCA定量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C26" i="1"/>
  <c r="C31" i="1"/>
  <c r="B24" i="3" l="1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F31" i="1"/>
  <c r="C16" i="1"/>
  <c r="C21" i="1" s="1"/>
  <c r="B14" i="1"/>
  <c r="B19" i="1" s="1"/>
  <c r="B24" i="1" s="1"/>
  <c r="C14" i="1"/>
  <c r="C19" i="1" s="1"/>
  <c r="C24" i="1" s="1"/>
  <c r="D14" i="1"/>
  <c r="D19" i="1" s="1"/>
  <c r="D24" i="1" s="1"/>
  <c r="E14" i="1"/>
  <c r="E19" i="1" s="1"/>
  <c r="E24" i="1" s="1"/>
  <c r="F14" i="1"/>
  <c r="F19" i="1" s="1"/>
  <c r="F24" i="1" s="1"/>
  <c r="C15" i="1"/>
  <c r="C20" i="1" s="1"/>
  <c r="C25" i="1" s="1"/>
  <c r="D15" i="1"/>
  <c r="D20" i="1" s="1"/>
  <c r="D25" i="1" s="1"/>
  <c r="E15" i="1"/>
  <c r="E20" i="1" s="1"/>
  <c r="E25" i="1" s="1"/>
  <c r="F15" i="1"/>
  <c r="F20" i="1" s="1"/>
  <c r="F25" i="1" s="1"/>
  <c r="D16" i="1"/>
  <c r="D21" i="1" s="1"/>
  <c r="D26" i="1" s="1"/>
  <c r="E16" i="1"/>
  <c r="E21" i="1" s="1"/>
  <c r="E26" i="1" s="1"/>
  <c r="F16" i="1"/>
  <c r="F21" i="1" s="1"/>
  <c r="F26" i="1" s="1"/>
  <c r="B15" i="1"/>
  <c r="B20" i="1" s="1"/>
  <c r="B25" i="1" s="1"/>
  <c r="B16" i="1"/>
  <c r="B21" i="1" s="1"/>
  <c r="B26" i="1" s="1"/>
  <c r="E29" i="1" l="1"/>
  <c r="E30" i="1"/>
  <c r="F29" i="1"/>
  <c r="F30" i="1"/>
  <c r="E31" i="1"/>
  <c r="D29" i="1"/>
  <c r="F32" i="1"/>
  <c r="E32" i="1"/>
  <c r="D31" i="1"/>
  <c r="B30" i="1"/>
  <c r="C29" i="1"/>
  <c r="B29" i="1"/>
  <c r="D30" i="1"/>
  <c r="C30" i="1"/>
</calcChain>
</file>

<file path=xl/sharedStrings.xml><?xml version="1.0" encoding="utf-8"?>
<sst xmlns="http://schemas.openxmlformats.org/spreadsheetml/2006/main" count="85" uniqueCount="36">
  <si>
    <t>A1数值</t>
    <phoneticPr fontId="1" type="noConversion"/>
  </si>
  <si>
    <t>A2数值</t>
    <phoneticPr fontId="1" type="noConversion"/>
  </si>
  <si>
    <t>WT</t>
    <phoneticPr fontId="1" type="noConversion"/>
  </si>
  <si>
    <t>APP</t>
    <phoneticPr fontId="1" type="noConversion"/>
  </si>
  <si>
    <t>APP+Topotecan</t>
    <phoneticPr fontId="1" type="noConversion"/>
  </si>
  <si>
    <t>APP+Irinotecan</t>
    <phoneticPr fontId="1" type="noConversion"/>
  </si>
  <si>
    <t>APP+olaparib</t>
    <phoneticPr fontId="1" type="noConversion"/>
  </si>
  <si>
    <t>Sample1</t>
  </si>
  <si>
    <t>Sample1</t>
    <phoneticPr fontId="1" type="noConversion"/>
  </si>
  <si>
    <t>Sample2</t>
  </si>
  <si>
    <t>Sample3</t>
  </si>
  <si>
    <t>ATP含量(umol/ml)</t>
    <phoneticPr fontId="1" type="noConversion"/>
  </si>
  <si>
    <t>WT</t>
  </si>
  <si>
    <t>APP</t>
  </si>
  <si>
    <t>APP+Topotecan</t>
  </si>
  <si>
    <t>APP+Irinotecan</t>
  </si>
  <si>
    <t>APP+olaparib</t>
  </si>
  <si>
    <t>蛋白浓度（ug/10 ul）</t>
    <phoneticPr fontId="1" type="noConversion"/>
  </si>
  <si>
    <t>取10ul lysis进行ATP含量测定</t>
    <phoneticPr fontId="1" type="noConversion"/>
  </si>
  <si>
    <t>ATP含量(nmol/ml)</t>
    <phoneticPr fontId="1" type="noConversion"/>
  </si>
  <si>
    <t>ATP含量(nmol/mg protein)</t>
    <phoneticPr fontId="1" type="noConversion"/>
  </si>
  <si>
    <t>蛋白浓度（ug/20 ul）</t>
    <phoneticPr fontId="1" type="noConversion"/>
  </si>
  <si>
    <t>mean</t>
    <phoneticPr fontId="1" type="noConversion"/>
  </si>
  <si>
    <t>std</t>
    <phoneticPr fontId="1" type="noConversion"/>
  </si>
  <si>
    <t>Ttest vs WT</t>
    <phoneticPr fontId="1" type="noConversion"/>
  </si>
  <si>
    <t>Ttest vs APP</t>
    <phoneticPr fontId="1" type="noConversion"/>
  </si>
  <si>
    <t>OD562-3</t>
  </si>
  <si>
    <t>OD562-2</t>
  </si>
  <si>
    <t>OD562-1</t>
    <phoneticPr fontId="1" type="noConversion"/>
  </si>
  <si>
    <t>蛋白样品</t>
    <phoneticPr fontId="1" type="noConversion"/>
  </si>
  <si>
    <t>OD562</t>
    <phoneticPr fontId="1" type="noConversion"/>
  </si>
  <si>
    <t>BSA浓度（ug）</t>
    <phoneticPr fontId="1" type="noConversion"/>
  </si>
  <si>
    <t>标准曲线</t>
    <phoneticPr fontId="1" type="noConversion"/>
  </si>
  <si>
    <t>APP + Topotecan</t>
  </si>
  <si>
    <t>APP + Irinotecan</t>
  </si>
  <si>
    <t>APP + olaparib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</si>
</sst>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2" fillId="0" borderId="0" xfId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5EA-DE46-AC7E-C74431DAE57A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5EA-DE46-AC7E-C74431DAE57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EA-DE46-AC7E-C74431DAE57A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EA-DE46-AC7E-C74431DAE57A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EA-DE46-AC7E-C74431DAE57A}"/>
              </c:ext>
            </c:extLst>
          </c:dPt>
          <c:errBars>
            <c:errBarType val="plus"/>
            <c:errValType val="cust"/>
            <c:noEndCap val="0"/>
            <c:plus>
              <c:numRef>
                <c:f>ATP检测!$B$30:$F$30</c:f>
                <c:numCache>
                  <c:formatCode>General</c:formatCode>
                  <c:ptCount val="5"/>
                  <c:pt idx="0">
                    <c:v>20.226469167278729</c:v>
                  </c:pt>
                  <c:pt idx="1">
                    <c:v>3.6756911892755024</c:v>
                  </c:pt>
                  <c:pt idx="2">
                    <c:v>12.032420148801004</c:v>
                  </c:pt>
                  <c:pt idx="3">
                    <c:v>10.029740741895832</c:v>
                  </c:pt>
                  <c:pt idx="4">
                    <c:v>10.683178171735401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ATP检测!$B$28:$F$28</c:f>
              <c:strCache>
                <c:ptCount val="5"/>
                <c:pt idx="0">
                  <c:v>WT</c:v>
                </c:pt>
                <c:pt idx="1">
                  <c:v>APP</c:v>
                </c:pt>
                <c:pt idx="2">
                  <c:v>APP + Topotecan</c:v>
                </c:pt>
                <c:pt idx="3">
                  <c:v>APP + Irinotecan</c:v>
                </c:pt>
                <c:pt idx="4">
                  <c:v>APP + olaparib</c:v>
                </c:pt>
              </c:strCache>
            </c:strRef>
          </c:cat>
          <c:val>
            <c:numRef>
              <c:f>ATP检测!$B$29:$F$29</c:f>
              <c:numCache>
                <c:formatCode>General</c:formatCode>
                <c:ptCount val="5"/>
                <c:pt idx="0">
                  <c:v>139.61208796940139</c:v>
                </c:pt>
                <c:pt idx="1">
                  <c:v>70.188524561164641</c:v>
                </c:pt>
                <c:pt idx="2">
                  <c:v>92.299669293198008</c:v>
                </c:pt>
                <c:pt idx="3">
                  <c:v>98.602284297019381</c:v>
                </c:pt>
                <c:pt idx="4">
                  <c:v>121.3893847527725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E-4AB5-A59D-26DC0AB26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-4"/>
        <c:axId val="2054555552"/>
        <c:axId val="2054556096"/>
      </c:barChart>
      <c:catAx>
        <c:axId val="20545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56096"/>
        <c:crosses val="autoZero"/>
        <c:auto val="1"/>
        <c:lblAlgn val="ctr"/>
        <c:lblOffset val="100"/>
        <c:noMultiLvlLbl val="0"/>
      </c:catAx>
      <c:valAx>
        <c:axId val="2054556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ATP / protein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5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蛋白浓度标准曲线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蛋白BCA定量!$L$10:$L$14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蛋白BCA定量!$M$10:$M$14</c:f>
              <c:numCache>
                <c:formatCode>General</c:formatCode>
                <c:ptCount val="5"/>
                <c:pt idx="0">
                  <c:v>0.15621399999999999</c:v>
                </c:pt>
                <c:pt idx="1">
                  <c:v>0.20941699999999999</c:v>
                </c:pt>
                <c:pt idx="2">
                  <c:v>0.30180000000000001</c:v>
                </c:pt>
                <c:pt idx="3">
                  <c:v>0.46397899999999997</c:v>
                </c:pt>
                <c:pt idx="4">
                  <c:v>0.75688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E-4F6E-B815-1D27D864A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549568"/>
        <c:axId val="2054558816"/>
      </c:scatterChart>
      <c:valAx>
        <c:axId val="20545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58816"/>
        <c:crosses val="autoZero"/>
        <c:crossBetween val="midCat"/>
      </c:valAx>
      <c:valAx>
        <c:axId val="2054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19051</xdr:colOff>
      <xdr:row>0</xdr:row>
      <xdr:rowOff>9525</xdr:rowOff>
    </xdr:from>
    <xdr:to>
      <xdr:col>13</xdr:col>
      <xdr:colOff>609601</xdr:colOff>
      <xdr:row>16</xdr:row>
      <xdr:rowOff>89367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3151" y="9525"/>
          <a:ext cx="4705350" cy="2975442"/>
        </a:xfrm>
        <a:prstGeom prst="rect">
          <a:avLst/>
        </a:prstGeom>
      </xdr:spPr>
    </xdr:pic>
    <xdr:clientData/>
  </xdr:twoCellAnchor>
  <xdr:twoCellAnchor>
    <xdr:from>
      <xdr:col>7</xdr:col>
      <xdr:colOff>47625</xdr:colOff>
      <xdr:row>23</xdr:row>
      <xdr:rowOff>4762</xdr:rowOff>
    </xdr:from>
    <xdr:to>
      <xdr:col>13</xdr:col>
      <xdr:colOff>504825</xdr:colOff>
      <xdr:row>44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657225</xdr:colOff>
      <xdr:row>4</xdr:row>
      <xdr:rowOff>119062</xdr:rowOff>
    </xdr:from>
    <xdr:to>
      <xdr:col>20</xdr:col>
      <xdr:colOff>428625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A16" workbookViewId="0">
      <selection activeCell="C38" sqref="C38"/>
    </sheetView>
  </sheetViews>
  <sheetFormatPr baseColWidth="10" defaultColWidth="8.83203125" defaultRowHeight="15" x14ac:dyDescent="0.2"/>
  <cols>
    <col min="1" max="1" width="26.5" bestFit="1" customWidth="1"/>
  </cols>
  <sheetData>
    <row r="1" spans="1:7" x14ac:dyDescent="0.2">
      <c r="A1" t="s">
        <v>18</v>
      </c>
    </row>
    <row r="2" spans="1:7" x14ac:dyDescent="0.2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7" x14ac:dyDescent="0.2">
      <c r="A3" t="s">
        <v>8</v>
      </c>
      <c r="B3">
        <v>0.146535</v>
      </c>
      <c r="C3">
        <v>0.14354900000000001</v>
      </c>
      <c r="D3">
        <v>0.14524799999999999</v>
      </c>
      <c r="E3">
        <v>0.142953</v>
      </c>
      <c r="F3">
        <v>0.13866899999999999</v>
      </c>
    </row>
    <row r="4" spans="1:7" x14ac:dyDescent="0.2">
      <c r="A4" t="s">
        <v>9</v>
      </c>
      <c r="B4">
        <v>0.145898</v>
      </c>
      <c r="C4">
        <v>0.14385800000000001</v>
      </c>
      <c r="D4">
        <v>0.13775200000000001</v>
      </c>
      <c r="E4">
        <v>0.13796600000000001</v>
      </c>
      <c r="F4">
        <v>0.13741200000000001</v>
      </c>
    </row>
    <row r="5" spans="1:7" x14ac:dyDescent="0.2">
      <c r="A5" t="s">
        <v>10</v>
      </c>
      <c r="B5">
        <v>0.14943000000000001</v>
      </c>
      <c r="C5">
        <v>0.14560999999999999</v>
      </c>
      <c r="D5">
        <v>0.14116999999999999</v>
      </c>
      <c r="E5">
        <v>0.14052700000000001</v>
      </c>
      <c r="F5">
        <v>0.13944300000000001</v>
      </c>
    </row>
    <row r="7" spans="1:7" x14ac:dyDescent="0.2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</row>
    <row r="8" spans="1:7" x14ac:dyDescent="0.2">
      <c r="A8" t="s">
        <v>8</v>
      </c>
      <c r="B8">
        <v>0.169874</v>
      </c>
      <c r="C8">
        <v>0.15207599999999999</v>
      </c>
      <c r="D8">
        <v>0.158193</v>
      </c>
      <c r="E8">
        <v>0.15867899999999999</v>
      </c>
      <c r="F8">
        <v>0.156191</v>
      </c>
      <c r="G8" s="1"/>
    </row>
    <row r="9" spans="1:7" x14ac:dyDescent="0.2">
      <c r="A9" t="s">
        <v>9</v>
      </c>
      <c r="B9">
        <v>0.16991000000000001</v>
      </c>
      <c r="C9">
        <v>0.154278</v>
      </c>
      <c r="D9">
        <v>0.15238099999999999</v>
      </c>
      <c r="E9">
        <v>0.15343899999999999</v>
      </c>
      <c r="F9">
        <v>0.15573300000000001</v>
      </c>
      <c r="G9" s="1"/>
    </row>
    <row r="10" spans="1:7" x14ac:dyDescent="0.2">
      <c r="A10" t="s">
        <v>10</v>
      </c>
      <c r="B10">
        <v>0.16886899999999999</v>
      </c>
      <c r="C10">
        <v>0.15539</v>
      </c>
      <c r="D10">
        <v>0.15476999999999999</v>
      </c>
      <c r="E10">
        <v>0.154969</v>
      </c>
      <c r="F10">
        <v>0.15807099999999999</v>
      </c>
      <c r="G10" s="1"/>
    </row>
    <row r="13" spans="1:7" x14ac:dyDescent="0.2">
      <c r="A13" t="s">
        <v>11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</row>
    <row r="14" spans="1:7" x14ac:dyDescent="0.2">
      <c r="A14" t="s">
        <v>8</v>
      </c>
      <c r="B14">
        <f>(B8-B3)*2.78</f>
        <v>6.4882419999999996E-2</v>
      </c>
      <c r="C14">
        <f t="shared" ref="C14:F14" si="0">(C8-C3)*2.78</f>
        <v>2.3705059999999941E-2</v>
      </c>
      <c r="D14">
        <f t="shared" si="0"/>
        <v>3.5987100000000029E-2</v>
      </c>
      <c r="E14">
        <f t="shared" si="0"/>
        <v>4.371827999999997E-2</v>
      </c>
      <c r="F14">
        <f t="shared" si="0"/>
        <v>4.8711160000000024E-2</v>
      </c>
    </row>
    <row r="15" spans="1:7" x14ac:dyDescent="0.2">
      <c r="A15" t="s">
        <v>9</v>
      </c>
      <c r="B15">
        <f t="shared" ref="B15:F16" si="1">(B9-B4)*2.78</f>
        <v>6.6753360000000012E-2</v>
      </c>
      <c r="C15">
        <f t="shared" si="1"/>
        <v>2.8967599999999954E-2</v>
      </c>
      <c r="D15">
        <f t="shared" si="1"/>
        <v>4.0668619999999926E-2</v>
      </c>
      <c r="E15">
        <f t="shared" si="1"/>
        <v>4.301493999999996E-2</v>
      </c>
      <c r="F15">
        <f t="shared" si="1"/>
        <v>5.0932380000000006E-2</v>
      </c>
    </row>
    <row r="16" spans="1:7" x14ac:dyDescent="0.2">
      <c r="A16" t="s">
        <v>10</v>
      </c>
      <c r="B16">
        <f t="shared" si="1"/>
        <v>5.404041999999995E-2</v>
      </c>
      <c r="C16">
        <f>(C10-C5)*2.78</f>
        <v>2.7188400000000029E-2</v>
      </c>
      <c r="D16">
        <f t="shared" si="1"/>
        <v>3.7808000000000001E-2</v>
      </c>
      <c r="E16">
        <f t="shared" si="1"/>
        <v>4.014875999999995E-2</v>
      </c>
      <c r="F16">
        <f t="shared" si="1"/>
        <v>5.1785839999999937E-2</v>
      </c>
    </row>
    <row r="18" spans="1:13" x14ac:dyDescent="0.2">
      <c r="A18" t="s">
        <v>19</v>
      </c>
      <c r="B18" t="s">
        <v>2</v>
      </c>
      <c r="C18" t="s">
        <v>3</v>
      </c>
      <c r="D18" t="s">
        <v>4</v>
      </c>
      <c r="E18" t="s">
        <v>5</v>
      </c>
      <c r="F18" t="s">
        <v>6</v>
      </c>
      <c r="H18" t="s">
        <v>17</v>
      </c>
    </row>
    <row r="19" spans="1:13" x14ac:dyDescent="0.2">
      <c r="A19" t="s">
        <v>8</v>
      </c>
      <c r="B19">
        <f>B14*1000</f>
        <v>64.882419999999996</v>
      </c>
      <c r="C19">
        <f t="shared" ref="C19:F19" si="2">C14*1000</f>
        <v>23.705059999999943</v>
      </c>
      <c r="D19">
        <f t="shared" si="2"/>
        <v>35.987100000000027</v>
      </c>
      <c r="E19">
        <f t="shared" si="2"/>
        <v>43.718279999999972</v>
      </c>
      <c r="F19">
        <f t="shared" si="2"/>
        <v>48.711160000000021</v>
      </c>
      <c r="I19" t="s">
        <v>12</v>
      </c>
      <c r="J19" t="s">
        <v>13</v>
      </c>
      <c r="K19" t="s">
        <v>14</v>
      </c>
      <c r="L19" t="s">
        <v>15</v>
      </c>
      <c r="M19" t="s">
        <v>16</v>
      </c>
    </row>
    <row r="20" spans="1:13" x14ac:dyDescent="0.2">
      <c r="A20" t="s">
        <v>9</v>
      </c>
      <c r="B20">
        <f t="shared" ref="B20:F21" si="3">B15*1000</f>
        <v>66.753360000000015</v>
      </c>
      <c r="C20">
        <f t="shared" si="3"/>
        <v>28.967599999999955</v>
      </c>
      <c r="D20">
        <f t="shared" si="3"/>
        <v>40.668619999999926</v>
      </c>
      <c r="E20">
        <f t="shared" si="3"/>
        <v>43.01493999999996</v>
      </c>
      <c r="F20">
        <f t="shared" si="3"/>
        <v>50.932380000000009</v>
      </c>
      <c r="H20" t="s">
        <v>7</v>
      </c>
      <c r="I20">
        <v>4.2304292929292924</v>
      </c>
      <c r="J20">
        <v>3.5905050505050498</v>
      </c>
      <c r="K20">
        <v>4.1838888888888883</v>
      </c>
      <c r="L20">
        <v>4.2597727272727264</v>
      </c>
      <c r="M20">
        <v>4.0118434343434339</v>
      </c>
    </row>
    <row r="21" spans="1:13" x14ac:dyDescent="0.2">
      <c r="A21" t="s">
        <v>10</v>
      </c>
      <c r="B21">
        <f t="shared" si="3"/>
        <v>54.040419999999948</v>
      </c>
      <c r="C21">
        <f t="shared" si="3"/>
        <v>27.18840000000003</v>
      </c>
      <c r="D21">
        <f t="shared" si="3"/>
        <v>37.808</v>
      </c>
      <c r="E21">
        <f t="shared" si="3"/>
        <v>40.148759999999953</v>
      </c>
      <c r="F21">
        <f t="shared" si="3"/>
        <v>51.785839999999936</v>
      </c>
      <c r="H21" t="s">
        <v>9</v>
      </c>
      <c r="I21">
        <v>4.477777777777777</v>
      </c>
      <c r="J21">
        <v>3.9697727272727263</v>
      </c>
      <c r="K21">
        <v>3.8304040404040398</v>
      </c>
      <c r="L21">
        <v>4.0583333333333336</v>
      </c>
      <c r="M21">
        <v>3.856818181818181</v>
      </c>
    </row>
    <row r="22" spans="1:13" x14ac:dyDescent="0.2">
      <c r="H22" t="s">
        <v>10</v>
      </c>
      <c r="I22">
        <v>4.6431060606060601</v>
      </c>
      <c r="J22">
        <v>3.7986616161616151</v>
      </c>
      <c r="K22">
        <v>4.4631060606060595</v>
      </c>
      <c r="L22">
        <v>4.6050252525252517</v>
      </c>
      <c r="M22">
        <v>4.6783838383838372</v>
      </c>
    </row>
    <row r="23" spans="1:13" x14ac:dyDescent="0.2">
      <c r="A23" t="s">
        <v>20</v>
      </c>
      <c r="B23" t="s">
        <v>2</v>
      </c>
      <c r="C23" t="s">
        <v>3</v>
      </c>
      <c r="D23" t="s">
        <v>4</v>
      </c>
      <c r="E23" t="s">
        <v>5</v>
      </c>
      <c r="F23" t="s">
        <v>6</v>
      </c>
    </row>
    <row r="24" spans="1:13" x14ac:dyDescent="0.2">
      <c r="A24" t="s">
        <v>8</v>
      </c>
      <c r="B24">
        <f t="shared" ref="B24:F26" si="4">B19/I20*10</f>
        <v>153.37077045217131</v>
      </c>
      <c r="C24">
        <f t="shared" si="4"/>
        <v>66.021519720924857</v>
      </c>
      <c r="D24">
        <f t="shared" si="4"/>
        <v>86.013517461160603</v>
      </c>
      <c r="E24">
        <f t="shared" si="4"/>
        <v>102.63054580376669</v>
      </c>
      <c r="F24">
        <f t="shared" si="4"/>
        <v>121.41839729588534</v>
      </c>
    </row>
    <row r="25" spans="1:13" x14ac:dyDescent="0.2">
      <c r="A25" t="s">
        <v>9</v>
      </c>
      <c r="B25">
        <f t="shared" si="4"/>
        <v>149.07698263027302</v>
      </c>
      <c r="C25">
        <f t="shared" si="4"/>
        <v>72.970424228545156</v>
      </c>
      <c r="D25">
        <f t="shared" si="4"/>
        <v>106.17318583370674</v>
      </c>
      <c r="E25">
        <f t="shared" si="4"/>
        <v>105.99163860369599</v>
      </c>
      <c r="F25">
        <f t="shared" si="4"/>
        <v>132.05802710665887</v>
      </c>
    </row>
    <row r="26" spans="1:13" x14ac:dyDescent="0.2">
      <c r="A26" t="s">
        <v>10</v>
      </c>
      <c r="B26">
        <f t="shared" si="4"/>
        <v>116.38851082575982</v>
      </c>
      <c r="C26">
        <f>C21/J22*10</f>
        <v>71.57362973402391</v>
      </c>
      <c r="D26">
        <f t="shared" si="4"/>
        <v>84.712304584726638</v>
      </c>
      <c r="E26">
        <f t="shared" si="4"/>
        <v>87.184668483595459</v>
      </c>
      <c r="F26">
        <f t="shared" si="4"/>
        <v>110.69172985577327</v>
      </c>
    </row>
    <row r="28" spans="1:13" x14ac:dyDescent="0.2">
      <c r="B28" t="s">
        <v>12</v>
      </c>
      <c r="C28" t="s">
        <v>13</v>
      </c>
      <c r="D28" t="s">
        <v>33</v>
      </c>
      <c r="E28" t="s">
        <v>34</v>
      </c>
      <c r="F28" t="s">
        <v>35</v>
      </c>
    </row>
    <row r="29" spans="1:13" x14ac:dyDescent="0.2">
      <c r="A29" s="2" t="s">
        <v>22</v>
      </c>
      <c r="B29" s="2">
        <f>AVERAGE(B24:B26)</f>
        <v>139.61208796940139</v>
      </c>
      <c r="C29" s="2">
        <f>AVERAGE(C24:C26)</f>
        <v>70.188524561164641</v>
      </c>
      <c r="D29" s="2">
        <f>AVERAGE(D24:D26)</f>
        <v>92.299669293198008</v>
      </c>
      <c r="E29" s="2">
        <f>AVERAGE(E24:E26)</f>
        <v>98.602284297019381</v>
      </c>
      <c r="F29" s="2">
        <f>AVERAGE(F24:F26)</f>
        <v>121.3893847527725</v>
      </c>
    </row>
    <row r="30" spans="1:13" x14ac:dyDescent="0.2">
      <c r="A30" t="s">
        <v>23</v>
      </c>
      <c r="B30">
        <f>_xlfn.STDEV.S(B24:B26)</f>
        <v>20.226469167278729</v>
      </c>
      <c r="C30">
        <f>_xlfn.STDEV.S(C24:C26)</f>
        <v>3.6756911892755024</v>
      </c>
      <c r="D30">
        <f>_xlfn.STDEV.S(D24:D26)</f>
        <v>12.032420148801004</v>
      </c>
      <c r="E30">
        <f>_xlfn.STDEV.S(E24:E26)</f>
        <v>10.029740741895832</v>
      </c>
      <c r="F30">
        <f>_xlfn.STDEV.S(F24:F26)</f>
        <v>10.683178171735401</v>
      </c>
    </row>
    <row r="31" spans="1:13" x14ac:dyDescent="0.2">
      <c r="A31" t="s">
        <v>24</v>
      </c>
      <c r="C31" s="3">
        <f>TTEST(B24:B26,C24:C26,2,2)</f>
        <v>4.2615054105434478E-3</v>
      </c>
      <c r="D31" s="3">
        <f>TTEST(B24:B26,D24:D26,2,2)</f>
        <v>2.5306778908145644E-2</v>
      </c>
      <c r="E31" s="3">
        <f>TTEST(B24:B26,E24:E26,2,2)</f>
        <v>3.4639851438158974E-2</v>
      </c>
      <c r="F31">
        <f>TTEST(B24:B26,F24:F26,2,2)</f>
        <v>0.23975180172474947</v>
      </c>
    </row>
    <row r="32" spans="1:13" x14ac:dyDescent="0.2">
      <c r="A32" t="s">
        <v>25</v>
      </c>
      <c r="D32" s="3">
        <f>TTEST(C24:C26,D24:D26,2,2)</f>
        <v>3.8251937435982666E-2</v>
      </c>
      <c r="E32" s="3">
        <f>TTEST(C24:C26,E24:E26,2,2)</f>
        <v>9.9768694699587518E-3</v>
      </c>
      <c r="F32" s="3">
        <f>TTEST(C24:C26,F24:F26,2,2)</f>
        <v>1.4229590572122656E-3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M26"/>
  <sheetViews>
    <sheetView workbookViewId="0">
      <selection activeCell="H15" sqref="H15"/>
    </sheetView>
  </sheetViews>
  <sheetFormatPr baseColWidth="10" defaultColWidth="8.83203125" defaultRowHeight="15" x14ac:dyDescent="0.2"/>
  <sheetData>
    <row r="6" spans="1:13" x14ac:dyDescent="0.2">
      <c r="A6" t="s">
        <v>32</v>
      </c>
      <c r="L6" t="s">
        <v>31</v>
      </c>
      <c r="M6" t="s">
        <v>30</v>
      </c>
    </row>
    <row r="7" spans="1:13" x14ac:dyDescent="0.2">
      <c r="C7">
        <v>0</v>
      </c>
      <c r="D7">
        <v>0.25</v>
      </c>
      <c r="E7">
        <v>0.5</v>
      </c>
      <c r="F7">
        <v>1</v>
      </c>
      <c r="G7">
        <v>2</v>
      </c>
      <c r="H7">
        <v>4</v>
      </c>
      <c r="I7">
        <v>8</v>
      </c>
      <c r="J7">
        <v>16</v>
      </c>
      <c r="L7">
        <v>0</v>
      </c>
      <c r="M7">
        <v>6.9517399999999993E-2</v>
      </c>
    </row>
    <row r="8" spans="1:13" x14ac:dyDescent="0.2">
      <c r="C8">
        <v>6.9517399999999993E-2</v>
      </c>
      <c r="D8">
        <v>7.5851399999999999E-2</v>
      </c>
      <c r="E8">
        <v>0.112354</v>
      </c>
      <c r="F8">
        <v>0.166214</v>
      </c>
      <c r="G8">
        <v>0.20941699999999999</v>
      </c>
      <c r="H8">
        <v>0.14180000000000001</v>
      </c>
      <c r="I8">
        <v>0.19397900000000001</v>
      </c>
      <c r="J8">
        <v>0.75688</v>
      </c>
      <c r="L8">
        <v>0.25</v>
      </c>
      <c r="M8">
        <v>8.5851399999999994E-2</v>
      </c>
    </row>
    <row r="9" spans="1:13" x14ac:dyDescent="0.2">
      <c r="L9">
        <v>0.5</v>
      </c>
      <c r="M9">
        <v>0.112354</v>
      </c>
    </row>
    <row r="10" spans="1:13" x14ac:dyDescent="0.2">
      <c r="L10">
        <v>1</v>
      </c>
      <c r="M10">
        <v>0.15621399999999999</v>
      </c>
    </row>
    <row r="11" spans="1:13" x14ac:dyDescent="0.2">
      <c r="L11">
        <v>2</v>
      </c>
      <c r="M11">
        <v>0.20941699999999999</v>
      </c>
    </row>
    <row r="12" spans="1:13" x14ac:dyDescent="0.2">
      <c r="L12">
        <v>4</v>
      </c>
      <c r="M12">
        <v>0.30180000000000001</v>
      </c>
    </row>
    <row r="13" spans="1:13" x14ac:dyDescent="0.2">
      <c r="L13">
        <v>8</v>
      </c>
      <c r="M13">
        <v>0.46397899999999997</v>
      </c>
    </row>
    <row r="14" spans="1:13" x14ac:dyDescent="0.2">
      <c r="L14">
        <v>16</v>
      </c>
      <c r="M14">
        <v>0.75688</v>
      </c>
    </row>
    <row r="16" spans="1:13" x14ac:dyDescent="0.2">
      <c r="A16" t="s">
        <v>29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</row>
    <row r="17" spans="1:6" x14ac:dyDescent="0.2">
      <c r="A17" t="s">
        <v>28</v>
      </c>
      <c r="B17">
        <v>0.29952499999999999</v>
      </c>
      <c r="C17">
        <v>0.27418399999999998</v>
      </c>
      <c r="D17">
        <v>0.297682</v>
      </c>
      <c r="E17">
        <v>0.30068699999999998</v>
      </c>
      <c r="F17">
        <v>0.29086899999999999</v>
      </c>
    </row>
    <row r="18" spans="1:6" x14ac:dyDescent="0.2">
      <c r="A18" t="s">
        <v>27</v>
      </c>
      <c r="B18">
        <v>0.30931999999999998</v>
      </c>
      <c r="C18">
        <v>0.28920299999999999</v>
      </c>
      <c r="D18">
        <v>0.28368399999999999</v>
      </c>
      <c r="E18">
        <v>0.29271000000000003</v>
      </c>
      <c r="F18">
        <v>0.28472999999999998</v>
      </c>
    </row>
    <row r="19" spans="1:6" x14ac:dyDescent="0.2">
      <c r="A19" t="s">
        <v>26</v>
      </c>
      <c r="B19">
        <v>0.31586700000000001</v>
      </c>
      <c r="C19">
        <v>0.28242699999999998</v>
      </c>
      <c r="D19">
        <v>0.30873899999999999</v>
      </c>
      <c r="E19">
        <v>0.314359</v>
      </c>
      <c r="F19">
        <v>0.31726399999999999</v>
      </c>
    </row>
    <row r="22" spans="1:6" x14ac:dyDescent="0.2">
      <c r="A22" t="s">
        <v>21</v>
      </c>
    </row>
    <row r="23" spans="1:6" x14ac:dyDescent="0.2">
      <c r="B23" t="s">
        <v>2</v>
      </c>
      <c r="C23" t="s">
        <v>3</v>
      </c>
      <c r="D23" t="s">
        <v>4</v>
      </c>
      <c r="E23" t="s">
        <v>5</v>
      </c>
      <c r="F23" t="s">
        <v>6</v>
      </c>
    </row>
    <row r="24" spans="1:6" x14ac:dyDescent="0.2">
      <c r="A24" t="s">
        <v>8</v>
      </c>
      <c r="B24">
        <f t="shared" ref="B24:F26" si="0">(B17-0.132)/0.0396</f>
        <v>4.2304292929292924</v>
      </c>
      <c r="C24">
        <f t="shared" si="0"/>
        <v>3.5905050505050498</v>
      </c>
      <c r="D24">
        <f t="shared" si="0"/>
        <v>4.1838888888888883</v>
      </c>
      <c r="E24">
        <f t="shared" si="0"/>
        <v>4.2597727272727264</v>
      </c>
      <c r="F24">
        <f t="shared" si="0"/>
        <v>4.0118434343434339</v>
      </c>
    </row>
    <row r="25" spans="1:6" x14ac:dyDescent="0.2">
      <c r="A25" t="s">
        <v>9</v>
      </c>
      <c r="B25">
        <f t="shared" si="0"/>
        <v>4.477777777777777</v>
      </c>
      <c r="C25">
        <f t="shared" si="0"/>
        <v>3.9697727272727263</v>
      </c>
      <c r="D25">
        <f t="shared" si="0"/>
        <v>3.8304040404040398</v>
      </c>
      <c r="E25">
        <f t="shared" si="0"/>
        <v>4.0583333333333336</v>
      </c>
      <c r="F25">
        <f t="shared" si="0"/>
        <v>3.856818181818181</v>
      </c>
    </row>
    <row r="26" spans="1:6" x14ac:dyDescent="0.2">
      <c r="A26" t="s">
        <v>10</v>
      </c>
      <c r="B26">
        <f t="shared" si="0"/>
        <v>4.6431060606060601</v>
      </c>
      <c r="C26">
        <f t="shared" si="0"/>
        <v>3.7986616161616151</v>
      </c>
      <c r="D26">
        <f t="shared" si="0"/>
        <v>4.4631060606060595</v>
      </c>
      <c r="E26">
        <f t="shared" si="0"/>
        <v>4.6050252525252517</v>
      </c>
      <c r="F26">
        <f t="shared" si="0"/>
        <v>4.6783838383838372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ATP检测</vt:lpstr>
      <vt:lpstr>蛋白BCA定量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2023-08-19T01:57:52Z</dcterms:modified>
</cp:coreProperties>
</file>