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实验数据\有方\SHSY5Y\"/>
    </mc:Choice>
  </mc:AlternateContent>
  <bookViews>
    <workbookView xWindow="105" yWindow="105" windowWidth="9000" windowHeight="7995"/>
  </bookViews>
  <sheets>
    <sheet name="Sheet1" sheetId="2" r:id="rId1"/>
    <sheet name="吸光度 1_01" sheetId="1" r:id="rId2"/>
  </sheets>
  <calcPr calcId="152511"/>
  <webPublishing codePage="950"/>
</workbook>
</file>

<file path=xl/calcChain.xml><?xml version="1.0" encoding="utf-8"?>
<calcChain xmlns="http://schemas.openxmlformats.org/spreadsheetml/2006/main">
  <c r="C46" i="2" l="1"/>
  <c r="D46" i="2"/>
  <c r="E78" i="2" s="1"/>
  <c r="G78" i="2"/>
  <c r="F78" i="2"/>
  <c r="G70" i="2"/>
  <c r="F70" i="2"/>
  <c r="E70" i="2"/>
  <c r="G62" i="2"/>
  <c r="F62" i="2"/>
  <c r="E62" i="2"/>
  <c r="G54" i="2"/>
  <c r="F54" i="2"/>
  <c r="E54" i="2"/>
  <c r="F46" i="2"/>
  <c r="E46" i="2"/>
  <c r="L7" i="2"/>
  <c r="L6" i="2"/>
  <c r="L5" i="2"/>
  <c r="L4" i="2"/>
  <c r="K7" i="2"/>
  <c r="K6" i="2"/>
  <c r="K5" i="2"/>
  <c r="K4" i="2"/>
  <c r="K3" i="2"/>
  <c r="J7" i="2"/>
  <c r="J6" i="2"/>
  <c r="J5" i="2"/>
  <c r="J4" i="2"/>
  <c r="J3" i="2"/>
  <c r="G34" i="2"/>
  <c r="G26" i="2"/>
  <c r="G18" i="2"/>
  <c r="G10" i="2"/>
  <c r="C85" i="2"/>
  <c r="C84" i="2"/>
  <c r="C83" i="2"/>
  <c r="C82" i="2"/>
  <c r="C81" i="2"/>
  <c r="C80" i="2"/>
  <c r="C79" i="2"/>
  <c r="C78" i="2"/>
  <c r="D78" i="2" s="1"/>
  <c r="C77" i="2"/>
  <c r="C76" i="2"/>
  <c r="C75" i="2"/>
  <c r="C74" i="2"/>
  <c r="C73" i="2"/>
  <c r="C72" i="2"/>
  <c r="C71" i="2"/>
  <c r="C70" i="2"/>
  <c r="D70" i="2" s="1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D54" i="2" s="1"/>
  <c r="C53" i="2"/>
  <c r="C52" i="2"/>
  <c r="C51" i="2"/>
  <c r="C50" i="2"/>
  <c r="C49" i="2"/>
  <c r="C48" i="2"/>
  <c r="C47" i="2"/>
  <c r="C3" i="2"/>
  <c r="C4" i="2"/>
  <c r="C5" i="2"/>
  <c r="C6" i="2"/>
  <c r="C7" i="2"/>
  <c r="C8" i="2"/>
  <c r="C9" i="2"/>
  <c r="C10" i="2"/>
  <c r="D10" i="2" s="1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F26" i="2" s="1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2" i="2"/>
  <c r="F2" i="2" s="1"/>
  <c r="E10" i="2" l="1"/>
  <c r="F34" i="2"/>
  <c r="D18" i="2"/>
  <c r="D26" i="2"/>
  <c r="F10" i="2"/>
  <c r="D62" i="2"/>
  <c r="F18" i="2"/>
  <c r="D2" i="2"/>
  <c r="E2" i="2" s="1"/>
  <c r="D34" i="2"/>
  <c r="E34" i="2" s="1"/>
  <c r="E26" i="2" l="1"/>
  <c r="E18" i="2"/>
</calcChain>
</file>

<file path=xl/sharedStrings.xml><?xml version="1.0" encoding="utf-8"?>
<sst xmlns="http://schemas.openxmlformats.org/spreadsheetml/2006/main" count="225" uniqueCount="131">
  <si>
    <t>检测结果</t>
  </si>
  <si>
    <t>2023/8/6 8:13:15</t>
  </si>
  <si>
    <t xml:space="preserve"> </t>
  </si>
  <si>
    <t>吸光度 1</t>
  </si>
  <si>
    <t>波长: 450 nm</t>
  </si>
  <si>
    <t>板 1</t>
  </si>
  <si>
    <t>吸光值</t>
  </si>
  <si>
    <t>A</t>
  </si>
  <si>
    <t>B</t>
  </si>
  <si>
    <t>C</t>
  </si>
  <si>
    <t>D</t>
  </si>
  <si>
    <t>E</t>
  </si>
  <si>
    <t>F</t>
  </si>
  <si>
    <t>G</t>
  </si>
  <si>
    <t>H</t>
  </si>
  <si>
    <t>样本</t>
  </si>
  <si>
    <t>未知0001</t>
  </si>
  <si>
    <t>未知0002</t>
  </si>
  <si>
    <t>未知0003</t>
  </si>
  <si>
    <t>未知0004</t>
  </si>
  <si>
    <t>未知0005</t>
  </si>
  <si>
    <t>未知0006</t>
  </si>
  <si>
    <t>未知0007</t>
  </si>
  <si>
    <t>未知0008</t>
  </si>
  <si>
    <t>未知0009</t>
  </si>
  <si>
    <t>未知0010</t>
  </si>
  <si>
    <t>未知0011</t>
  </si>
  <si>
    <t>未知0012</t>
  </si>
  <si>
    <t>未知0013</t>
  </si>
  <si>
    <t>未知0014</t>
  </si>
  <si>
    <t>未知0015</t>
  </si>
  <si>
    <t>未知0016</t>
  </si>
  <si>
    <t>未知0017</t>
  </si>
  <si>
    <t>未知0018</t>
  </si>
  <si>
    <t>未知0019</t>
  </si>
  <si>
    <t>未知0020</t>
  </si>
  <si>
    <t>未知0021</t>
  </si>
  <si>
    <t>未知0022</t>
  </si>
  <si>
    <t>未知0023</t>
  </si>
  <si>
    <t>未知0024</t>
  </si>
  <si>
    <t>未知0025</t>
  </si>
  <si>
    <t>未知0026</t>
  </si>
  <si>
    <t>未知0027</t>
  </si>
  <si>
    <t>未知0028</t>
  </si>
  <si>
    <t>未知0029</t>
  </si>
  <si>
    <t>未知0030</t>
  </si>
  <si>
    <t>未知0031</t>
  </si>
  <si>
    <t>未知0032</t>
  </si>
  <si>
    <t>未知0033</t>
  </si>
  <si>
    <t>未知0034</t>
  </si>
  <si>
    <t>未知0035</t>
  </si>
  <si>
    <t>未知0036</t>
  </si>
  <si>
    <t>未知0037</t>
  </si>
  <si>
    <t>未知0038</t>
  </si>
  <si>
    <t>未知0039</t>
  </si>
  <si>
    <t>未知0040</t>
  </si>
  <si>
    <t>未知0041</t>
  </si>
  <si>
    <t>未知0042</t>
  </si>
  <si>
    <t>未知0043</t>
  </si>
  <si>
    <t>未知0044</t>
  </si>
  <si>
    <t>未知0045</t>
  </si>
  <si>
    <t>未知0046</t>
  </si>
  <si>
    <t>未知0047</t>
  </si>
  <si>
    <t>未知0048</t>
  </si>
  <si>
    <t>未知0049</t>
  </si>
  <si>
    <t>未知0050</t>
  </si>
  <si>
    <t>未知0051</t>
  </si>
  <si>
    <t>未知0052</t>
  </si>
  <si>
    <t>未知0053</t>
  </si>
  <si>
    <t>未知0054</t>
  </si>
  <si>
    <t>未知0055</t>
  </si>
  <si>
    <t>未知0056</t>
  </si>
  <si>
    <t>未知0057</t>
  </si>
  <si>
    <t>未知0058</t>
  </si>
  <si>
    <t>未知0059</t>
  </si>
  <si>
    <t>未知0060</t>
  </si>
  <si>
    <t>未知0061</t>
  </si>
  <si>
    <t>未知0062</t>
  </si>
  <si>
    <t>未知0063</t>
  </si>
  <si>
    <t>未知0064</t>
  </si>
  <si>
    <t>未知0065</t>
  </si>
  <si>
    <t>未知0066</t>
  </si>
  <si>
    <t>未知0067</t>
  </si>
  <si>
    <t>未知0068</t>
  </si>
  <si>
    <t>未知0069</t>
  </si>
  <si>
    <t>未知0070</t>
  </si>
  <si>
    <t>未知0071</t>
  </si>
  <si>
    <t>未知0072</t>
  </si>
  <si>
    <t>未知0073</t>
  </si>
  <si>
    <t>未知0074</t>
  </si>
  <si>
    <t>未知0075</t>
  </si>
  <si>
    <t>未知0076</t>
  </si>
  <si>
    <t>未知0077</t>
  </si>
  <si>
    <t>未知0078</t>
  </si>
  <si>
    <t>未知0079</t>
  </si>
  <si>
    <t>未知0080</t>
  </si>
  <si>
    <t>未知0081</t>
  </si>
  <si>
    <t>未知0082</t>
  </si>
  <si>
    <t>未知0083</t>
  </si>
  <si>
    <t>未知0084</t>
  </si>
  <si>
    <t>未知0085</t>
  </si>
  <si>
    <t>未知0086</t>
  </si>
  <si>
    <t>未知0087</t>
  </si>
  <si>
    <t>未知0088</t>
  </si>
  <si>
    <t>未知0089</t>
  </si>
  <si>
    <t>未知0090</t>
  </si>
  <si>
    <t>未知0091</t>
  </si>
  <si>
    <t>未知0092</t>
  </si>
  <si>
    <t>未知0093</t>
  </si>
  <si>
    <t>未知0094</t>
  </si>
  <si>
    <t>未知0095</t>
  </si>
  <si>
    <t>未知0096</t>
  </si>
  <si>
    <t>Autoloading range A1 - M28</t>
  </si>
  <si>
    <t>0806 -1.skax</t>
    <phoneticPr fontId="2" type="noConversion"/>
  </si>
  <si>
    <r>
      <t>S</t>
    </r>
    <r>
      <rPr>
        <sz val="10"/>
        <rFont val="Arial"/>
        <family val="2"/>
      </rPr>
      <t>HSY5Y</t>
    </r>
    <phoneticPr fontId="2" type="noConversion"/>
  </si>
  <si>
    <r>
      <t>S</t>
    </r>
    <r>
      <rPr>
        <sz val="10"/>
        <rFont val="Arial"/>
        <family val="2"/>
      </rPr>
      <t>HSY5Y</t>
    </r>
    <r>
      <rPr>
        <sz val="11"/>
        <color theme="1"/>
        <rFont val="宋体"/>
        <family val="2"/>
        <charset val="134"/>
        <scheme val="minor"/>
      </rPr>
      <t/>
    </r>
  </si>
  <si>
    <t>SHSY5Y-APP</t>
  </si>
  <si>
    <t>SHSY5Y-APP</t>
    <phoneticPr fontId="2" type="noConversion"/>
  </si>
  <si>
    <t>SHSY5Y-APP+Topotecan</t>
  </si>
  <si>
    <t>SHSY5Y-APP+Topotecan</t>
    <phoneticPr fontId="2" type="noConversion"/>
  </si>
  <si>
    <t>SHSY5Y-APP+Irinotecan</t>
  </si>
  <si>
    <t>SHSY5Y-APP+Irinotecan</t>
    <phoneticPr fontId="2" type="noConversion"/>
  </si>
  <si>
    <t>SHSY5Y-APP+Olaparib</t>
  </si>
  <si>
    <t>SHSY5Y-APP+Olaparib</t>
    <phoneticPr fontId="2" type="noConversion"/>
  </si>
  <si>
    <r>
      <t>O</t>
    </r>
    <r>
      <rPr>
        <sz val="10"/>
        <rFont val="Arial"/>
        <family val="2"/>
      </rPr>
      <t>D450</t>
    </r>
    <phoneticPr fontId="2" type="noConversion"/>
  </si>
  <si>
    <t>BLANK</t>
    <phoneticPr fontId="2" type="noConversion"/>
  </si>
  <si>
    <t>减空白</t>
    <phoneticPr fontId="2" type="noConversion"/>
  </si>
  <si>
    <r>
      <t>m</t>
    </r>
    <r>
      <rPr>
        <sz val="10"/>
        <rFont val="Arial"/>
        <family val="2"/>
      </rPr>
      <t>ean</t>
    </r>
    <phoneticPr fontId="2" type="noConversion"/>
  </si>
  <si>
    <t>std</t>
    <phoneticPr fontId="2" type="noConversion"/>
  </si>
  <si>
    <t>Cell viability</t>
    <phoneticPr fontId="2" type="noConversion"/>
  </si>
  <si>
    <t>Ttest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</si>
</sst>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00"/>
    <numFmt numFmtId="177" formatCode="0.0000_ "/>
  </numFmts>
  <fonts count="5" x14ac:knownFonts="1">
    <font>
      <sz val="10"/>
      <name val="Arial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</font>
    <font>
      <sz val="10"/>
      <name val="Arial"/>
      <family val="2"/>
    </font>
    <font>
      <sz val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right"/>
    </xf>
    <xf numFmtId="176" fontId="0" fillId="0" borderId="0" xfId="0" applyNumberFormat="1" applyAlignment="1">
      <alignment horizontal="right"/>
    </xf>
    <xf numFmtId="0" fontId="3" fillId="0" borderId="0" xfId="0" applyFont="1"/>
    <xf numFmtId="0" fontId="4" fillId="0" borderId="0" xfId="0" applyFont="1"/>
    <xf numFmtId="177" fontId="0" fillId="0" borderId="0" xfId="0" applyNumberFormat="1"/>
    <xf numFmtId="10" fontId="3" fillId="0" borderId="0" xfId="0" applyNumberFormat="1" applyFont="1"/>
    <xf numFmtId="10" fontId="0" fillId="0" borderId="0" xfId="0" applyNumberFormat="1"/>
  </cellXfs>
  <cellStyles count="1">
    <cellStyle name="常规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/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Sheet1!$K$3:$K$7</c:f>
                <c:numCache>
                  <c:formatCode>General</c:formatCode>
                  <c:ptCount val="5"/>
                  <c:pt idx="0">
                    <c:v>7.6444656685175069E-2</c:v>
                  </c:pt>
                  <c:pt idx="1">
                    <c:v>0.11621671873825085</c:v>
                  </c:pt>
                  <c:pt idx="2">
                    <c:v>3.6456941333970573E-2</c:v>
                  </c:pt>
                  <c:pt idx="3">
                    <c:v>9.4377955015231885E-2</c:v>
                  </c:pt>
                  <c:pt idx="4">
                    <c:v>0.1178708009402062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Sheet1!$I$3:$I$7</c:f>
              <c:strCache>
                <c:ptCount val="5"/>
                <c:pt idx="0">
                  <c:v>SHSY5Y</c:v>
                </c:pt>
                <c:pt idx="1">
                  <c:v>SHSY5Y-APP</c:v>
                </c:pt>
                <c:pt idx="2">
                  <c:v>SHSY5Y-APP+Topotecan</c:v>
                </c:pt>
                <c:pt idx="3">
                  <c:v>SHSY5Y-APP+Irinotecan</c:v>
                </c:pt>
                <c:pt idx="4">
                  <c:v>SHSY5Y-APP+Olaparib</c:v>
                </c:pt>
              </c:strCache>
            </c:strRef>
          </c:cat>
          <c:val>
            <c:numRef>
              <c:f>Sheet1!$J$3:$J$7</c:f>
              <c:numCache>
                <c:formatCode>0.00%</c:formatCode>
                <c:ptCount val="5"/>
                <c:pt idx="0">
                  <c:v>1</c:v>
                </c:pt>
                <c:pt idx="1">
                  <c:v>0.95605393698036778</c:v>
                </c:pt>
                <c:pt idx="2">
                  <c:v>0.33686428152997017</c:v>
                </c:pt>
                <c:pt idx="3">
                  <c:v>0.43609091251095033</c:v>
                </c:pt>
                <c:pt idx="4">
                  <c:v>0.64466407622978594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2676752"/>
        <c:axId val="302669136"/>
      </c:barChart>
      <c:catAx>
        <c:axId val="302676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2669136"/>
        <c:crosses val="autoZero"/>
        <c:auto val="1"/>
        <c:lblAlgn val="ctr"/>
        <c:lblOffset val="100"/>
        <c:noMultiLvlLbl val="0"/>
      </c:catAx>
      <c:valAx>
        <c:axId val="3026691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Cell viability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2676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314325</xdr:colOff>
      <xdr:row>12</xdr:row>
      <xdr:rowOff>109537</xdr:rowOff>
    </xdr:from>
    <xdr:to>
      <xdr:col>15</xdr:col>
      <xdr:colOff>9525</xdr:colOff>
      <xdr:row>29</xdr:row>
      <xdr:rowOff>100012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8497B"/>
      </a:dk2>
      <a:lt2>
        <a:srgbClr val="EFEFE7"/>
      </a:lt2>
      <a:accent1>
        <a:srgbClr val="4A82BD"/>
      </a:accent1>
      <a:accent2>
        <a:srgbClr val="C6514A"/>
      </a:accent2>
      <a:accent3>
        <a:srgbClr val="9CBA5A"/>
      </a:accent3>
      <a:accent4>
        <a:srgbClr val="8465A5"/>
      </a:accent4>
      <a:accent5>
        <a:srgbClr val="4AAEC6"/>
      </a:accent5>
      <a:accent6>
        <a:srgbClr val="F79642"/>
      </a:accent6>
      <a:hlink>
        <a:srgbClr val="180CBD"/>
      </a:hlink>
      <a:folHlink>
        <a:srgbClr val="63009C"/>
      </a:folHlink>
    </a:clrScheme>
    <a:fontScheme name="Office">
      <a:majorFont>
        <a:latin typeface="Cambria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微軟正黑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</a:majorFont>
      <a:minorFont>
        <a:latin typeface="Calibri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hade val="98000"/>
                <a:satMod val="300000"/>
              </a:schemeClr>
            </a:gs>
            <a:gs pos="25000">
              <a:schemeClr val="phClr">
                <a:tint val="37000"/>
                <a:shade val="98000"/>
                <a:satMod val="300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75000"/>
                <a:satMod val="160000"/>
              </a:schemeClr>
            </a:gs>
            <a:gs pos="62000">
              <a:schemeClr val="phClr">
                <a:satMod val="125000"/>
              </a:schemeClr>
            </a:gs>
            <a:gs pos="100000">
              <a:schemeClr val="phClr">
                <a:tint val="80000"/>
                <a:satMod val="140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25400" dir="5400000">
              <a:srgbClr val="000000">
                <a:alpha val="43137"/>
              </a:srgbClr>
            </a:outerShdw>
          </a:effectLst>
        </a:effectStyle>
        <a:effectStyle>
          <a:effectLst>
            <a:outerShdw blurRad="50800" dist="38100" dir="5400000">
              <a:srgbClr val="000000">
                <a:alpha val="45882"/>
              </a:srgb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6500000"/>
            </a:lightRig>
          </a:scene3d>
          <a:sp3d contourW="12700" prstMaterial="powder">
            <a:bevelT h="50800"/>
            <a:contourClr>
              <a:schemeClr val="phClr"/>
            </a:contourClr>
          </a:sp3d>
        </a:effectStyle>
        <a:effectStyle>
          <a:effectLst>
            <a:reflection blurRad="12700" stA="25000" endPos="28000" dist="38100" dir="5400000" sy="-100000"/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>
            <a:bevelT w="139700" h="38100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75000"/>
                <a:satMod val="250000"/>
              </a:schemeClr>
            </a:gs>
            <a:gs pos="20000">
              <a:schemeClr val="phClr">
                <a:shade val="85000"/>
                <a:satMod val="175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0000"/>
                <a:satMod val="145000"/>
              </a:schemeClr>
            </a:gs>
            <a:gs pos="30000">
              <a:schemeClr val="phClr">
                <a:shade val="65000"/>
                <a:satMod val="155000"/>
              </a:schemeClr>
            </a:gs>
            <a:gs pos="100000">
              <a:schemeClr val="phClr">
                <a:tint val="60000"/>
                <a:satMod val="170000"/>
              </a:schemeClr>
            </a:gs>
          </a:gsLst>
          <a:lin ang="16200000" scaled="1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5"/>
  <sheetViews>
    <sheetView tabSelected="1" workbookViewId="0">
      <selection activeCell="G70" sqref="G70"/>
    </sheetView>
  </sheetViews>
  <sheetFormatPr defaultRowHeight="12.75" x14ac:dyDescent="0.2"/>
  <cols>
    <col min="1" max="1" width="32.42578125" customWidth="1"/>
    <col min="5" max="5" width="9.140625" style="7"/>
  </cols>
  <sheetData>
    <row r="1" spans="1:12" x14ac:dyDescent="0.2">
      <c r="B1" s="3" t="s">
        <v>124</v>
      </c>
      <c r="C1" s="4" t="s">
        <v>126</v>
      </c>
      <c r="D1" s="3" t="s">
        <v>127</v>
      </c>
      <c r="E1" s="6" t="s">
        <v>129</v>
      </c>
      <c r="F1" s="3" t="s">
        <v>128</v>
      </c>
      <c r="G1" s="3" t="s">
        <v>130</v>
      </c>
      <c r="L1" s="3"/>
    </row>
    <row r="2" spans="1:12" x14ac:dyDescent="0.2">
      <c r="A2" s="3" t="s">
        <v>114</v>
      </c>
      <c r="B2" s="2">
        <v>2.2690999999999999</v>
      </c>
      <c r="C2" s="5">
        <f>B2-$B$42</f>
        <v>2.2650999999999999</v>
      </c>
      <c r="D2" s="5">
        <f>AVERAGE(C2:C9)</f>
        <v>2.3258624999999995</v>
      </c>
      <c r="E2" s="7">
        <f>D2/D2</f>
        <v>1</v>
      </c>
      <c r="F2">
        <f>_xlfn.STDEV.S(C2:C9)</f>
        <v>7.6444656685175069E-2</v>
      </c>
      <c r="J2" s="6" t="s">
        <v>129</v>
      </c>
      <c r="K2" s="3" t="s">
        <v>128</v>
      </c>
      <c r="L2" t="s">
        <v>130</v>
      </c>
    </row>
    <row r="3" spans="1:12" ht="14.25" x14ac:dyDescent="0.2">
      <c r="A3" s="3" t="s">
        <v>114</v>
      </c>
      <c r="B3" s="2">
        <v>2.4159999999999999</v>
      </c>
      <c r="C3" s="5">
        <f t="shared" ref="C3:C41" si="0">B3-$B$42</f>
        <v>2.4119999999999999</v>
      </c>
      <c r="I3" s="3" t="s">
        <v>115</v>
      </c>
      <c r="J3" s="7">
        <f>E2</f>
        <v>1</v>
      </c>
      <c r="K3">
        <f>F2</f>
        <v>7.6444656685175069E-2</v>
      </c>
    </row>
    <row r="4" spans="1:12" ht="14.25" x14ac:dyDescent="0.2">
      <c r="A4" s="3" t="s">
        <v>115</v>
      </c>
      <c r="B4" s="2">
        <v>2.4533999999999998</v>
      </c>
      <c r="C4" s="5">
        <f t="shared" si="0"/>
        <v>2.4493999999999998</v>
      </c>
      <c r="I4" s="3" t="s">
        <v>117</v>
      </c>
      <c r="J4" s="7">
        <f>E10</f>
        <v>0.95605393698036778</v>
      </c>
      <c r="K4">
        <f>F10</f>
        <v>0.11621671873825085</v>
      </c>
      <c r="L4">
        <f>G10</f>
        <v>5.6555816125142155E-2</v>
      </c>
    </row>
    <row r="5" spans="1:12" ht="14.25" x14ac:dyDescent="0.2">
      <c r="A5" s="3" t="s">
        <v>115</v>
      </c>
      <c r="B5" s="2">
        <v>2.2873000000000001</v>
      </c>
      <c r="C5" s="5">
        <f t="shared" si="0"/>
        <v>2.2833000000000001</v>
      </c>
      <c r="I5" s="3" t="s">
        <v>118</v>
      </c>
      <c r="J5" s="7">
        <f>E18</f>
        <v>0.33686428152997017</v>
      </c>
      <c r="K5">
        <f>F18</f>
        <v>3.6456941333970573E-2</v>
      </c>
      <c r="L5">
        <f>G18</f>
        <v>2.3048606599857067E-17</v>
      </c>
    </row>
    <row r="6" spans="1:12" ht="14.25" x14ac:dyDescent="0.2">
      <c r="A6" s="3" t="s">
        <v>115</v>
      </c>
      <c r="B6" s="2">
        <v>2.2856000000000001</v>
      </c>
      <c r="C6" s="5">
        <f t="shared" si="0"/>
        <v>2.2816000000000001</v>
      </c>
      <c r="I6" s="3" t="s">
        <v>121</v>
      </c>
      <c r="J6" s="7">
        <f>E26</f>
        <v>0.43609091251095033</v>
      </c>
      <c r="K6">
        <f>F26</f>
        <v>9.4377955015231885E-2</v>
      </c>
      <c r="L6">
        <f>G26</f>
        <v>3.2552442367307982E-14</v>
      </c>
    </row>
    <row r="7" spans="1:12" ht="14.25" x14ac:dyDescent="0.2">
      <c r="A7" s="3" t="s">
        <v>115</v>
      </c>
      <c r="B7" s="2">
        <v>2.3473000000000002</v>
      </c>
      <c r="C7" s="5">
        <f t="shared" si="0"/>
        <v>2.3433000000000002</v>
      </c>
      <c r="I7" s="3" t="s">
        <v>123</v>
      </c>
      <c r="J7" s="7">
        <f>E34</f>
        <v>0.64466407622978594</v>
      </c>
      <c r="K7">
        <f>F34</f>
        <v>0.1178708009402062</v>
      </c>
      <c r="L7">
        <f>G34</f>
        <v>1.2813383613097368E-10</v>
      </c>
    </row>
    <row r="8" spans="1:12" ht="14.25" x14ac:dyDescent="0.2">
      <c r="A8" s="3" t="s">
        <v>115</v>
      </c>
      <c r="B8" s="2">
        <v>2.3504999999999998</v>
      </c>
      <c r="C8" s="5">
        <f t="shared" si="0"/>
        <v>2.3464999999999998</v>
      </c>
    </row>
    <row r="9" spans="1:12" ht="14.25" x14ac:dyDescent="0.2">
      <c r="A9" s="3" t="s">
        <v>115</v>
      </c>
      <c r="B9" s="2">
        <v>2.2296999999999998</v>
      </c>
      <c r="C9" s="5">
        <f t="shared" si="0"/>
        <v>2.2256999999999998</v>
      </c>
    </row>
    <row r="10" spans="1:12" x14ac:dyDescent="0.2">
      <c r="A10" s="3" t="s">
        <v>117</v>
      </c>
      <c r="B10" s="2">
        <v>2.1202999999999999</v>
      </c>
      <c r="C10" s="5">
        <f t="shared" si="0"/>
        <v>2.1162999999999998</v>
      </c>
      <c r="D10" s="5">
        <f>AVERAGE(C10:C17)</f>
        <v>2.2236500000000001</v>
      </c>
      <c r="E10" s="7">
        <f>D10/D2</f>
        <v>0.95605393698036778</v>
      </c>
      <c r="F10">
        <f>_xlfn.STDEV.S(C10:C17)</f>
        <v>0.11621671873825085</v>
      </c>
      <c r="G10">
        <f>TTEST(C2:C9,C10:C17,2,2)</f>
        <v>5.6555816125142155E-2</v>
      </c>
    </row>
    <row r="11" spans="1:12" x14ac:dyDescent="0.2">
      <c r="A11" s="3" t="s">
        <v>117</v>
      </c>
      <c r="B11" s="2">
        <v>2.1743999999999999</v>
      </c>
      <c r="C11" s="5">
        <f t="shared" si="0"/>
        <v>2.1703999999999999</v>
      </c>
    </row>
    <row r="12" spans="1:12" x14ac:dyDescent="0.2">
      <c r="A12" s="3" t="s">
        <v>116</v>
      </c>
      <c r="B12" s="2">
        <v>2.0819000000000001</v>
      </c>
      <c r="C12" s="5">
        <f t="shared" si="0"/>
        <v>2.0779000000000001</v>
      </c>
    </row>
    <row r="13" spans="1:12" x14ac:dyDescent="0.2">
      <c r="A13" s="3" t="s">
        <v>116</v>
      </c>
      <c r="B13" s="2">
        <v>2.1859999999999999</v>
      </c>
      <c r="C13" s="5">
        <f t="shared" si="0"/>
        <v>2.1819999999999999</v>
      </c>
    </row>
    <row r="14" spans="1:12" x14ac:dyDescent="0.2">
      <c r="A14" s="3" t="s">
        <v>116</v>
      </c>
      <c r="B14" s="2">
        <v>2.1937000000000002</v>
      </c>
      <c r="C14" s="5">
        <f t="shared" si="0"/>
        <v>2.1897000000000002</v>
      </c>
    </row>
    <row r="15" spans="1:12" x14ac:dyDescent="0.2">
      <c r="A15" s="3" t="s">
        <v>116</v>
      </c>
      <c r="B15" s="2">
        <v>2.2850999999999999</v>
      </c>
      <c r="C15" s="5">
        <f t="shared" si="0"/>
        <v>2.2810999999999999</v>
      </c>
    </row>
    <row r="16" spans="1:12" x14ac:dyDescent="0.2">
      <c r="A16" s="3" t="s">
        <v>116</v>
      </c>
      <c r="B16" s="2">
        <v>2.3826999999999998</v>
      </c>
      <c r="C16" s="5">
        <f t="shared" si="0"/>
        <v>2.3786999999999998</v>
      </c>
    </row>
    <row r="17" spans="1:7" x14ac:dyDescent="0.2">
      <c r="A17" s="3" t="s">
        <v>116</v>
      </c>
      <c r="B17" s="2">
        <v>2.3971</v>
      </c>
      <c r="C17" s="5">
        <f t="shared" si="0"/>
        <v>2.3931</v>
      </c>
    </row>
    <row r="18" spans="1:7" x14ac:dyDescent="0.2">
      <c r="A18" s="3" t="s">
        <v>119</v>
      </c>
      <c r="B18" s="2">
        <v>0.8478</v>
      </c>
      <c r="C18" s="5">
        <f t="shared" si="0"/>
        <v>0.84379999999999999</v>
      </c>
      <c r="D18" s="5">
        <f>AVERAGE(C18:C25)</f>
        <v>0.78350000000000009</v>
      </c>
      <c r="E18" s="7">
        <f>D18/D2</f>
        <v>0.33686428152997017</v>
      </c>
      <c r="F18">
        <f>_xlfn.STDEV.S(C18:C25)</f>
        <v>3.6456941333970573E-2</v>
      </c>
      <c r="G18">
        <f>TTEST(C2:C9,C18:C25,2,2)</f>
        <v>2.3048606599857067E-17</v>
      </c>
    </row>
    <row r="19" spans="1:7" x14ac:dyDescent="0.2">
      <c r="A19" s="3" t="s">
        <v>119</v>
      </c>
      <c r="B19" s="2">
        <v>0.8125</v>
      </c>
      <c r="C19" s="5">
        <f t="shared" si="0"/>
        <v>0.8085</v>
      </c>
    </row>
    <row r="20" spans="1:7" x14ac:dyDescent="0.2">
      <c r="A20" s="3" t="s">
        <v>118</v>
      </c>
      <c r="B20" s="2">
        <v>0.746</v>
      </c>
      <c r="C20" s="5">
        <f t="shared" si="0"/>
        <v>0.74199999999999999</v>
      </c>
    </row>
    <row r="21" spans="1:7" x14ac:dyDescent="0.2">
      <c r="A21" s="3" t="s">
        <v>118</v>
      </c>
      <c r="B21" s="2">
        <v>0.76980000000000004</v>
      </c>
      <c r="C21" s="5">
        <f t="shared" si="0"/>
        <v>0.76580000000000004</v>
      </c>
    </row>
    <row r="22" spans="1:7" x14ac:dyDescent="0.2">
      <c r="A22" s="3" t="s">
        <v>118</v>
      </c>
      <c r="B22" s="2">
        <v>0.74009999999999998</v>
      </c>
      <c r="C22" s="5">
        <f t="shared" si="0"/>
        <v>0.73609999999999998</v>
      </c>
    </row>
    <row r="23" spans="1:7" x14ac:dyDescent="0.2">
      <c r="A23" s="3" t="s">
        <v>118</v>
      </c>
      <c r="B23" s="2">
        <v>0.77729999999999999</v>
      </c>
      <c r="C23" s="5">
        <f t="shared" si="0"/>
        <v>0.77329999999999999</v>
      </c>
    </row>
    <row r="24" spans="1:7" x14ac:dyDescent="0.2">
      <c r="A24" s="3" t="s">
        <v>118</v>
      </c>
      <c r="B24" s="2">
        <v>0.81220000000000003</v>
      </c>
      <c r="C24" s="5">
        <f t="shared" si="0"/>
        <v>0.80820000000000003</v>
      </c>
    </row>
    <row r="25" spans="1:7" x14ac:dyDescent="0.2">
      <c r="A25" s="3" t="s">
        <v>118</v>
      </c>
      <c r="B25" s="2">
        <v>0.79430000000000001</v>
      </c>
      <c r="C25" s="5">
        <f t="shared" si="0"/>
        <v>0.7903</v>
      </c>
    </row>
    <row r="26" spans="1:7" x14ac:dyDescent="0.2">
      <c r="A26" s="3" t="s">
        <v>121</v>
      </c>
      <c r="B26" s="2">
        <v>0.98109999999999997</v>
      </c>
      <c r="C26" s="5">
        <f t="shared" si="0"/>
        <v>0.97709999999999997</v>
      </c>
      <c r="D26" s="5">
        <f>AVERAGE(C26:C33)</f>
        <v>1.0142875</v>
      </c>
      <c r="E26" s="7">
        <f>D26/D2</f>
        <v>0.43609091251095033</v>
      </c>
      <c r="F26">
        <f>_xlfn.STDEV.S(C26:C33)</f>
        <v>9.4377955015231885E-2</v>
      </c>
      <c r="G26">
        <f>TTEST(C2:C9,C26:C33,2,2)</f>
        <v>3.2552442367307982E-14</v>
      </c>
    </row>
    <row r="27" spans="1:7" x14ac:dyDescent="0.2">
      <c r="A27" s="3" t="s">
        <v>121</v>
      </c>
      <c r="B27" s="2">
        <v>0.98029999999999995</v>
      </c>
      <c r="C27" s="5">
        <f t="shared" si="0"/>
        <v>0.97629999999999995</v>
      </c>
    </row>
    <row r="28" spans="1:7" x14ac:dyDescent="0.2">
      <c r="A28" s="3" t="s">
        <v>120</v>
      </c>
      <c r="B28" s="2">
        <v>1.0452999999999999</v>
      </c>
      <c r="C28" s="5">
        <f t="shared" si="0"/>
        <v>1.0412999999999999</v>
      </c>
    </row>
    <row r="29" spans="1:7" x14ac:dyDescent="0.2">
      <c r="A29" s="3" t="s">
        <v>120</v>
      </c>
      <c r="B29" s="2">
        <v>0.98240000000000005</v>
      </c>
      <c r="C29" s="5">
        <f t="shared" si="0"/>
        <v>0.97840000000000005</v>
      </c>
    </row>
    <row r="30" spans="1:7" x14ac:dyDescent="0.2">
      <c r="A30" s="3" t="s">
        <v>120</v>
      </c>
      <c r="B30" s="2">
        <v>0.95320000000000005</v>
      </c>
      <c r="C30" s="5">
        <f t="shared" si="0"/>
        <v>0.94920000000000004</v>
      </c>
    </row>
    <row r="31" spans="1:7" x14ac:dyDescent="0.2">
      <c r="A31" s="3" t="s">
        <v>120</v>
      </c>
      <c r="B31" s="2">
        <v>0.89380000000000004</v>
      </c>
      <c r="C31" s="5">
        <f t="shared" si="0"/>
        <v>0.88980000000000004</v>
      </c>
    </row>
    <row r="32" spans="1:7" x14ac:dyDescent="0.2">
      <c r="A32" s="3" t="s">
        <v>120</v>
      </c>
      <c r="B32" s="2">
        <v>1.1680999999999999</v>
      </c>
      <c r="C32" s="5">
        <f t="shared" si="0"/>
        <v>1.1640999999999999</v>
      </c>
    </row>
    <row r="33" spans="1:7" x14ac:dyDescent="0.2">
      <c r="A33" s="3" t="s">
        <v>120</v>
      </c>
      <c r="B33" s="2">
        <v>1.1420999999999999</v>
      </c>
      <c r="C33" s="5">
        <f t="shared" si="0"/>
        <v>1.1380999999999999</v>
      </c>
    </row>
    <row r="34" spans="1:7" x14ac:dyDescent="0.2">
      <c r="A34" s="3" t="s">
        <v>123</v>
      </c>
      <c r="B34" s="2">
        <v>1.4414</v>
      </c>
      <c r="C34" s="5">
        <f t="shared" si="0"/>
        <v>1.4374</v>
      </c>
      <c r="D34" s="5">
        <f>AVERAGE(C34:C41)</f>
        <v>1.4994000000000001</v>
      </c>
      <c r="E34" s="7">
        <f>D34/D2</f>
        <v>0.64466407622978594</v>
      </c>
      <c r="F34">
        <f>_xlfn.STDEV.S(C34:C41)</f>
        <v>0.1178708009402062</v>
      </c>
      <c r="G34">
        <f>TTEST(C2:C9,C34:C41,2,2)</f>
        <v>1.2813383613097368E-10</v>
      </c>
    </row>
    <row r="35" spans="1:7" x14ac:dyDescent="0.2">
      <c r="A35" s="3" t="s">
        <v>123</v>
      </c>
      <c r="B35" s="2">
        <v>1.3905000000000001</v>
      </c>
      <c r="C35" s="5">
        <f t="shared" si="0"/>
        <v>1.3865000000000001</v>
      </c>
    </row>
    <row r="36" spans="1:7" x14ac:dyDescent="0.2">
      <c r="A36" s="3" t="s">
        <v>122</v>
      </c>
      <c r="B36" s="2">
        <v>1.5443</v>
      </c>
      <c r="C36" s="5">
        <f t="shared" si="0"/>
        <v>1.5403</v>
      </c>
    </row>
    <row r="37" spans="1:7" x14ac:dyDescent="0.2">
      <c r="A37" s="3" t="s">
        <v>122</v>
      </c>
      <c r="B37" s="2">
        <v>1.466</v>
      </c>
      <c r="C37" s="5">
        <f t="shared" si="0"/>
        <v>1.462</v>
      </c>
    </row>
    <row r="38" spans="1:7" x14ac:dyDescent="0.2">
      <c r="A38" s="3" t="s">
        <v>122</v>
      </c>
      <c r="B38" s="2">
        <v>1.4418</v>
      </c>
      <c r="C38" s="5">
        <f t="shared" si="0"/>
        <v>1.4378</v>
      </c>
    </row>
    <row r="39" spans="1:7" x14ac:dyDescent="0.2">
      <c r="A39" s="3" t="s">
        <v>122</v>
      </c>
      <c r="B39" s="2">
        <v>1.5972</v>
      </c>
      <c r="C39" s="5">
        <f t="shared" si="0"/>
        <v>1.5931999999999999</v>
      </c>
    </row>
    <row r="40" spans="1:7" x14ac:dyDescent="0.2">
      <c r="A40" s="3" t="s">
        <v>122</v>
      </c>
      <c r="B40" s="2">
        <v>1.4067000000000001</v>
      </c>
      <c r="C40" s="5">
        <f t="shared" si="0"/>
        <v>1.4027000000000001</v>
      </c>
    </row>
    <row r="41" spans="1:7" x14ac:dyDescent="0.2">
      <c r="A41" s="3" t="s">
        <v>122</v>
      </c>
      <c r="B41" s="2">
        <v>1.7393000000000001</v>
      </c>
      <c r="C41" s="5">
        <f t="shared" si="0"/>
        <v>1.7353000000000001</v>
      </c>
    </row>
    <row r="42" spans="1:7" x14ac:dyDescent="0.2">
      <c r="A42" s="3" t="s">
        <v>125</v>
      </c>
      <c r="B42" s="2">
        <v>4.0000000000000001E-3</v>
      </c>
    </row>
    <row r="45" spans="1:7" x14ac:dyDescent="0.2">
      <c r="B45" s="3" t="s">
        <v>124</v>
      </c>
      <c r="C45" s="4" t="s">
        <v>126</v>
      </c>
      <c r="D45" s="3" t="s">
        <v>127</v>
      </c>
      <c r="E45" s="6" t="s">
        <v>129</v>
      </c>
      <c r="F45" s="3" t="s">
        <v>128</v>
      </c>
      <c r="G45" s="3" t="s">
        <v>130</v>
      </c>
    </row>
    <row r="46" spans="1:7" x14ac:dyDescent="0.2">
      <c r="A46" s="3" t="s">
        <v>114</v>
      </c>
      <c r="B46" s="2">
        <v>2.1497000000000002</v>
      </c>
      <c r="C46" s="5">
        <f>B46-$B$42</f>
        <v>2.1457000000000002</v>
      </c>
      <c r="D46" s="5">
        <f>AVERAGE(C46:C53)</f>
        <v>2.2956124999999998</v>
      </c>
      <c r="E46" s="7">
        <f>D46/D46</f>
        <v>1</v>
      </c>
      <c r="F46">
        <f>_xlfn.STDEV.S(C46:C53)</f>
        <v>0.15193990764678728</v>
      </c>
    </row>
    <row r="47" spans="1:7" x14ac:dyDescent="0.2">
      <c r="A47" s="3" t="s">
        <v>114</v>
      </c>
      <c r="B47" s="2">
        <v>2.1823000000000001</v>
      </c>
      <c r="C47" s="5">
        <f t="shared" ref="C47:C85" si="1">B47-$B$42</f>
        <v>2.1783000000000001</v>
      </c>
    </row>
    <row r="48" spans="1:7" ht="14.25" x14ac:dyDescent="0.2">
      <c r="A48" s="3" t="s">
        <v>115</v>
      </c>
      <c r="B48" s="2">
        <v>2.1551</v>
      </c>
      <c r="C48" s="5">
        <f t="shared" si="1"/>
        <v>2.1511</v>
      </c>
    </row>
    <row r="49" spans="1:7" ht="14.25" x14ac:dyDescent="0.2">
      <c r="A49" s="3" t="s">
        <v>115</v>
      </c>
      <c r="B49" s="2">
        <v>2.2363</v>
      </c>
      <c r="C49" s="5">
        <f t="shared" si="1"/>
        <v>2.2323</v>
      </c>
    </row>
    <row r="50" spans="1:7" ht="14.25" x14ac:dyDescent="0.2">
      <c r="A50" s="3" t="s">
        <v>115</v>
      </c>
      <c r="B50" s="2">
        <v>2.3290999999999999</v>
      </c>
      <c r="C50" s="5">
        <f t="shared" si="1"/>
        <v>2.3250999999999999</v>
      </c>
    </row>
    <row r="51" spans="1:7" ht="14.25" x14ac:dyDescent="0.2">
      <c r="A51" s="3" t="s">
        <v>115</v>
      </c>
      <c r="B51" s="2">
        <v>2.5194999999999999</v>
      </c>
      <c r="C51" s="5">
        <f t="shared" si="1"/>
        <v>2.5154999999999998</v>
      </c>
    </row>
    <row r="52" spans="1:7" ht="14.25" x14ac:dyDescent="0.2">
      <c r="A52" s="3" t="s">
        <v>115</v>
      </c>
      <c r="B52" s="2">
        <v>2.2989000000000002</v>
      </c>
      <c r="C52" s="5">
        <f t="shared" si="1"/>
        <v>2.2949000000000002</v>
      </c>
    </row>
    <row r="53" spans="1:7" ht="14.25" x14ac:dyDescent="0.2">
      <c r="A53" s="3" t="s">
        <v>115</v>
      </c>
      <c r="B53" s="2">
        <v>2.5259999999999998</v>
      </c>
      <c r="C53" s="5">
        <f t="shared" si="1"/>
        <v>2.5219999999999998</v>
      </c>
    </row>
    <row r="54" spans="1:7" x14ac:dyDescent="0.2">
      <c r="A54" s="3" t="s">
        <v>117</v>
      </c>
      <c r="B54" s="2">
        <v>1.9402999999999999</v>
      </c>
      <c r="C54" s="5">
        <f t="shared" si="1"/>
        <v>1.9362999999999999</v>
      </c>
      <c r="D54" s="5">
        <f>AVERAGE(C54:C61)</f>
        <v>2.2742</v>
      </c>
      <c r="E54" s="7">
        <f>D54/D46</f>
        <v>0.99067242402626754</v>
      </c>
      <c r="F54">
        <f>_xlfn.STDEV.S(C54:C61)</f>
        <v>0.18366772015945382</v>
      </c>
      <c r="G54">
        <f>TTEST(C46:C53,C54:C61,2,2)</f>
        <v>0.80313058580519392</v>
      </c>
    </row>
    <row r="55" spans="1:7" x14ac:dyDescent="0.2">
      <c r="A55" s="3" t="s">
        <v>117</v>
      </c>
      <c r="B55" s="2">
        <v>2.1846999999999999</v>
      </c>
      <c r="C55" s="5">
        <f t="shared" si="1"/>
        <v>2.1806999999999999</v>
      </c>
    </row>
    <row r="56" spans="1:7" x14ac:dyDescent="0.2">
      <c r="A56" s="3" t="s">
        <v>116</v>
      </c>
      <c r="B56" s="2">
        <v>2.4948000000000001</v>
      </c>
      <c r="C56" s="5">
        <f t="shared" si="1"/>
        <v>2.4908000000000001</v>
      </c>
    </row>
    <row r="57" spans="1:7" x14ac:dyDescent="0.2">
      <c r="A57" s="3" t="s">
        <v>116</v>
      </c>
      <c r="B57" s="2">
        <v>2.4226999999999999</v>
      </c>
      <c r="C57" s="5">
        <f t="shared" si="1"/>
        <v>2.4186999999999999</v>
      </c>
    </row>
    <row r="58" spans="1:7" x14ac:dyDescent="0.2">
      <c r="A58" s="3" t="s">
        <v>116</v>
      </c>
      <c r="B58" s="2">
        <v>2.1793999999999998</v>
      </c>
      <c r="C58" s="5">
        <f t="shared" si="1"/>
        <v>2.1753999999999998</v>
      </c>
    </row>
    <row r="59" spans="1:7" x14ac:dyDescent="0.2">
      <c r="A59" s="3" t="s">
        <v>116</v>
      </c>
      <c r="B59" s="2">
        <v>2.2081</v>
      </c>
      <c r="C59" s="5">
        <f t="shared" si="1"/>
        <v>2.2040999999999999</v>
      </c>
    </row>
    <row r="60" spans="1:7" x14ac:dyDescent="0.2">
      <c r="A60" s="3" t="s">
        <v>116</v>
      </c>
      <c r="B60" s="2">
        <v>2.3651</v>
      </c>
      <c r="C60" s="5">
        <f t="shared" si="1"/>
        <v>2.3611</v>
      </c>
    </row>
    <row r="61" spans="1:7" x14ac:dyDescent="0.2">
      <c r="A61" s="3" t="s">
        <v>116</v>
      </c>
      <c r="B61" s="2">
        <v>2.4304999999999999</v>
      </c>
      <c r="C61" s="5">
        <f t="shared" si="1"/>
        <v>2.4264999999999999</v>
      </c>
    </row>
    <row r="62" spans="1:7" x14ac:dyDescent="0.2">
      <c r="A62" s="3" t="s">
        <v>119</v>
      </c>
      <c r="B62" s="2">
        <v>0.67920000000000003</v>
      </c>
      <c r="C62" s="5">
        <f t="shared" si="1"/>
        <v>0.67520000000000002</v>
      </c>
      <c r="D62" s="5">
        <f>AVERAGE(C62:C69)</f>
        <v>0.80208749999999995</v>
      </c>
      <c r="E62" s="7">
        <f>D62/D46</f>
        <v>0.34940021453969256</v>
      </c>
      <c r="F62">
        <f>_xlfn.STDEV.S(C62:C69)</f>
        <v>7.1534256279272013E-2</v>
      </c>
      <c r="G62">
        <f>TTEST(C46:C53,C62:C69,2,2)</f>
        <v>4.7108077535486835E-13</v>
      </c>
    </row>
    <row r="63" spans="1:7" x14ac:dyDescent="0.2">
      <c r="A63" s="3" t="s">
        <v>119</v>
      </c>
      <c r="B63" s="2">
        <v>0.70320000000000005</v>
      </c>
      <c r="C63" s="5">
        <f t="shared" si="1"/>
        <v>0.69920000000000004</v>
      </c>
    </row>
    <row r="64" spans="1:7" x14ac:dyDescent="0.2">
      <c r="A64" s="3" t="s">
        <v>118</v>
      </c>
      <c r="B64" s="2">
        <v>0.83030000000000004</v>
      </c>
      <c r="C64" s="5">
        <f t="shared" si="1"/>
        <v>0.82630000000000003</v>
      </c>
    </row>
    <row r="65" spans="1:7" x14ac:dyDescent="0.2">
      <c r="A65" s="3" t="s">
        <v>118</v>
      </c>
      <c r="B65" s="2">
        <v>0.84260000000000002</v>
      </c>
      <c r="C65" s="5">
        <f t="shared" si="1"/>
        <v>0.83860000000000001</v>
      </c>
    </row>
    <row r="66" spans="1:7" x14ac:dyDescent="0.2">
      <c r="A66" s="3" t="s">
        <v>118</v>
      </c>
      <c r="B66" s="2">
        <v>0.84219999999999995</v>
      </c>
      <c r="C66" s="5">
        <f t="shared" si="1"/>
        <v>0.83819999999999995</v>
      </c>
    </row>
    <row r="67" spans="1:7" x14ac:dyDescent="0.2">
      <c r="A67" s="3" t="s">
        <v>118</v>
      </c>
      <c r="B67" s="2">
        <v>0.8468</v>
      </c>
      <c r="C67" s="5">
        <f t="shared" si="1"/>
        <v>0.84279999999999999</v>
      </c>
    </row>
    <row r="68" spans="1:7" x14ac:dyDescent="0.2">
      <c r="A68" s="3" t="s">
        <v>118</v>
      </c>
      <c r="B68" s="2">
        <v>0.85229999999999995</v>
      </c>
      <c r="C68" s="5">
        <f t="shared" si="1"/>
        <v>0.84829999999999994</v>
      </c>
    </row>
    <row r="69" spans="1:7" x14ac:dyDescent="0.2">
      <c r="A69" s="3" t="s">
        <v>118</v>
      </c>
      <c r="B69" s="2">
        <v>0.85209999999999997</v>
      </c>
      <c r="C69" s="5">
        <f t="shared" si="1"/>
        <v>0.84809999999999997</v>
      </c>
    </row>
    <row r="70" spans="1:7" x14ac:dyDescent="0.2">
      <c r="A70" s="3" t="s">
        <v>121</v>
      </c>
      <c r="B70" s="2">
        <v>1.0058</v>
      </c>
      <c r="C70" s="5">
        <f t="shared" si="1"/>
        <v>1.0018</v>
      </c>
      <c r="D70" s="5">
        <f>AVERAGE(C70:C77)</f>
        <v>1.076675</v>
      </c>
      <c r="E70" s="7">
        <f>D70/D46</f>
        <v>0.46901426089986881</v>
      </c>
      <c r="F70">
        <f>_xlfn.STDEV.S(C70:C77)</f>
        <v>5.9986254377863188E-2</v>
      </c>
      <c r="G70">
        <f>TTEST(C46:C53,C70:C77,2,2)</f>
        <v>5.1786352699444546E-12</v>
      </c>
    </row>
    <row r="71" spans="1:7" x14ac:dyDescent="0.2">
      <c r="A71" s="3" t="s">
        <v>121</v>
      </c>
      <c r="B71" s="2">
        <v>1.0235000000000001</v>
      </c>
      <c r="C71" s="5">
        <f t="shared" si="1"/>
        <v>1.0195000000000001</v>
      </c>
    </row>
    <row r="72" spans="1:7" x14ac:dyDescent="0.2">
      <c r="A72" s="3" t="s">
        <v>120</v>
      </c>
      <c r="B72" s="2">
        <v>1.0336000000000001</v>
      </c>
      <c r="C72" s="5">
        <f t="shared" si="1"/>
        <v>1.0296000000000001</v>
      </c>
    </row>
    <row r="73" spans="1:7" x14ac:dyDescent="0.2">
      <c r="A73" s="3" t="s">
        <v>120</v>
      </c>
      <c r="B73" s="2">
        <v>1.1081000000000001</v>
      </c>
      <c r="C73" s="5">
        <f t="shared" si="1"/>
        <v>1.1041000000000001</v>
      </c>
    </row>
    <row r="74" spans="1:7" x14ac:dyDescent="0.2">
      <c r="A74" s="3" t="s">
        <v>120</v>
      </c>
      <c r="B74" s="2">
        <v>1.1595</v>
      </c>
      <c r="C74" s="5">
        <f t="shared" si="1"/>
        <v>1.1555</v>
      </c>
    </row>
    <row r="75" spans="1:7" x14ac:dyDescent="0.2">
      <c r="A75" s="3" t="s">
        <v>120</v>
      </c>
      <c r="B75" s="2">
        <v>1.0923</v>
      </c>
      <c r="C75" s="5">
        <f t="shared" si="1"/>
        <v>1.0883</v>
      </c>
    </row>
    <row r="76" spans="1:7" x14ac:dyDescent="0.2">
      <c r="A76" s="3" t="s">
        <v>120</v>
      </c>
      <c r="B76" s="2">
        <v>1.0607</v>
      </c>
      <c r="C76" s="5">
        <f t="shared" si="1"/>
        <v>1.0567</v>
      </c>
    </row>
    <row r="77" spans="1:7" x14ac:dyDescent="0.2">
      <c r="A77" s="3" t="s">
        <v>120</v>
      </c>
      <c r="B77" s="2">
        <v>1.1618999999999999</v>
      </c>
      <c r="C77" s="5">
        <f t="shared" si="1"/>
        <v>1.1578999999999999</v>
      </c>
    </row>
    <row r="78" spans="1:7" x14ac:dyDescent="0.2">
      <c r="A78" s="3" t="s">
        <v>123</v>
      </c>
      <c r="B78" s="2">
        <v>1.5089999999999999</v>
      </c>
      <c r="C78" s="5">
        <f t="shared" si="1"/>
        <v>1.5049999999999999</v>
      </c>
      <c r="D78" s="5">
        <f>AVERAGE(C78:C85)</f>
        <v>1.5865875</v>
      </c>
      <c r="E78" s="7">
        <f>D78/D46</f>
        <v>0.6911390750834473</v>
      </c>
      <c r="F78">
        <f>_xlfn.STDEV.S(C78:C85)</f>
        <v>7.2223392282951854E-2</v>
      </c>
      <c r="G78">
        <f>TTEST(C46:C53,C78:C85,2,2)</f>
        <v>1.0184781834176613E-8</v>
      </c>
    </row>
    <row r="79" spans="1:7" x14ac:dyDescent="0.2">
      <c r="A79" s="3" t="s">
        <v>123</v>
      </c>
      <c r="B79" s="2">
        <v>1.5661</v>
      </c>
      <c r="C79" s="5">
        <f t="shared" si="1"/>
        <v>1.5621</v>
      </c>
    </row>
    <row r="80" spans="1:7" x14ac:dyDescent="0.2">
      <c r="A80" s="3" t="s">
        <v>122</v>
      </c>
      <c r="B80" s="2">
        <v>1.5793999999999999</v>
      </c>
      <c r="C80" s="5">
        <f t="shared" si="1"/>
        <v>1.5753999999999999</v>
      </c>
    </row>
    <row r="81" spans="1:3" x14ac:dyDescent="0.2">
      <c r="A81" s="3" t="s">
        <v>122</v>
      </c>
      <c r="B81" s="2">
        <v>1.5677000000000001</v>
      </c>
      <c r="C81" s="5">
        <f t="shared" si="1"/>
        <v>1.5637000000000001</v>
      </c>
    </row>
    <row r="82" spans="1:3" x14ac:dyDescent="0.2">
      <c r="A82" s="3" t="s">
        <v>122</v>
      </c>
      <c r="B82" s="2">
        <v>1.7452000000000001</v>
      </c>
      <c r="C82" s="5">
        <f t="shared" si="1"/>
        <v>1.7412000000000001</v>
      </c>
    </row>
    <row r="83" spans="1:3" x14ac:dyDescent="0.2">
      <c r="A83" s="3" t="s">
        <v>122</v>
      </c>
      <c r="B83" s="2">
        <v>1.5387</v>
      </c>
      <c r="C83" s="5">
        <f t="shared" si="1"/>
        <v>1.5347</v>
      </c>
    </row>
    <row r="84" spans="1:3" x14ac:dyDescent="0.2">
      <c r="A84" s="3" t="s">
        <v>122</v>
      </c>
      <c r="B84" s="2">
        <v>1.5837000000000001</v>
      </c>
      <c r="C84" s="5">
        <f t="shared" si="1"/>
        <v>1.5797000000000001</v>
      </c>
    </row>
    <row r="85" spans="1:3" x14ac:dyDescent="0.2">
      <c r="A85" s="3" t="s">
        <v>122</v>
      </c>
      <c r="B85" s="2">
        <v>1.6349</v>
      </c>
      <c r="C85" s="5">
        <f t="shared" si="1"/>
        <v>1.6309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吸光度 1_01"/>
  <dimension ref="A1:M30"/>
  <sheetViews>
    <sheetView workbookViewId="0">
      <selection activeCell="G11" sqref="G11:K18"/>
    </sheetView>
  </sheetViews>
  <sheetFormatPr defaultColWidth="9.140625" defaultRowHeight="15" customHeight="1" x14ac:dyDescent="0.2"/>
  <cols>
    <col min="1" max="1" width="16.7109375" customWidth="1"/>
    <col min="2" max="13" width="10.7109375" customWidth="1"/>
  </cols>
  <sheetData>
    <row r="1" spans="1:13" ht="15" customHeight="1" x14ac:dyDescent="0.2">
      <c r="A1" t="s">
        <v>0</v>
      </c>
    </row>
    <row r="2" spans="1:13" ht="15" customHeight="1" x14ac:dyDescent="0.2">
      <c r="A2" t="s">
        <v>113</v>
      </c>
    </row>
    <row r="3" spans="1:13" ht="15" customHeight="1" x14ac:dyDescent="0.2">
      <c r="A3" t="s">
        <v>1</v>
      </c>
    </row>
    <row r="4" spans="1:13" ht="15" customHeight="1" x14ac:dyDescent="0.2">
      <c r="A4" t="s">
        <v>2</v>
      </c>
    </row>
    <row r="5" spans="1:13" ht="15" customHeight="1" x14ac:dyDescent="0.2">
      <c r="A5" t="s">
        <v>3</v>
      </c>
    </row>
    <row r="6" spans="1:13" ht="15" customHeight="1" x14ac:dyDescent="0.2">
      <c r="A6" t="s">
        <v>4</v>
      </c>
    </row>
    <row r="7" spans="1:13" ht="15" customHeight="1" x14ac:dyDescent="0.2">
      <c r="A7" t="s">
        <v>2</v>
      </c>
    </row>
    <row r="8" spans="1:13" ht="15" customHeight="1" x14ac:dyDescent="0.2">
      <c r="A8" t="s">
        <v>5</v>
      </c>
    </row>
    <row r="9" spans="1:13" ht="15" customHeight="1" x14ac:dyDescent="0.2">
      <c r="A9" t="s">
        <v>2</v>
      </c>
    </row>
    <row r="10" spans="1:13" ht="15" customHeight="1" x14ac:dyDescent="0.2">
      <c r="A10" t="s">
        <v>6</v>
      </c>
      <c r="B10" s="1">
        <v>1</v>
      </c>
      <c r="C10" s="1">
        <v>2</v>
      </c>
      <c r="D10" s="1">
        <v>3</v>
      </c>
      <c r="E10" s="1">
        <v>4</v>
      </c>
      <c r="F10" s="1">
        <v>5</v>
      </c>
      <c r="G10" s="1">
        <v>6</v>
      </c>
      <c r="H10" s="1">
        <v>7</v>
      </c>
      <c r="I10" s="1">
        <v>8</v>
      </c>
      <c r="J10" s="1">
        <v>9</v>
      </c>
      <c r="K10" s="1">
        <v>10</v>
      </c>
      <c r="L10" s="1">
        <v>11</v>
      </c>
      <c r="M10" s="1">
        <v>12</v>
      </c>
    </row>
    <row r="11" spans="1:13" ht="15" customHeight="1" x14ac:dyDescent="0.2">
      <c r="A11" t="s">
        <v>7</v>
      </c>
      <c r="B11" s="2">
        <v>2.2690999999999999</v>
      </c>
      <c r="C11" s="2">
        <v>2.1202999999999999</v>
      </c>
      <c r="D11" s="2">
        <v>0.8478</v>
      </c>
      <c r="E11" s="2">
        <v>0.98109999999999997</v>
      </c>
      <c r="F11" s="2">
        <v>1.4414</v>
      </c>
      <c r="G11" s="2">
        <v>2.1497000000000002</v>
      </c>
      <c r="H11" s="2">
        <v>1.9402999999999999</v>
      </c>
      <c r="I11" s="2">
        <v>0.67920000000000003</v>
      </c>
      <c r="J11" s="2">
        <v>1.0058</v>
      </c>
      <c r="K11" s="2">
        <v>1.5089999999999999</v>
      </c>
      <c r="L11" s="2">
        <v>2.1692999999999998</v>
      </c>
      <c r="M11" s="2">
        <v>2.3755999999999999</v>
      </c>
    </row>
    <row r="12" spans="1:13" ht="15" customHeight="1" x14ac:dyDescent="0.2">
      <c r="A12" t="s">
        <v>8</v>
      </c>
      <c r="B12" s="2">
        <v>2.4159999999999999</v>
      </c>
      <c r="C12" s="2">
        <v>2.1743999999999999</v>
      </c>
      <c r="D12" s="2">
        <v>0.8125</v>
      </c>
      <c r="E12" s="2">
        <v>0.98029999999999995</v>
      </c>
      <c r="F12" s="2">
        <v>1.3905000000000001</v>
      </c>
      <c r="G12" s="2">
        <v>2.1823000000000001</v>
      </c>
      <c r="H12" s="2">
        <v>2.1846999999999999</v>
      </c>
      <c r="I12" s="2">
        <v>0.70320000000000005</v>
      </c>
      <c r="J12" s="2">
        <v>1.0235000000000001</v>
      </c>
      <c r="K12" s="2">
        <v>1.5661</v>
      </c>
      <c r="L12" s="2">
        <v>2.3035000000000001</v>
      </c>
      <c r="M12" s="2">
        <v>2.3256999999999999</v>
      </c>
    </row>
    <row r="13" spans="1:13" ht="15" customHeight="1" x14ac:dyDescent="0.2">
      <c r="A13" t="s">
        <v>9</v>
      </c>
      <c r="B13" s="2">
        <v>2.4533999999999998</v>
      </c>
      <c r="C13" s="2">
        <v>2.0819000000000001</v>
      </c>
      <c r="D13" s="2">
        <v>0.746</v>
      </c>
      <c r="E13" s="2">
        <v>1.0452999999999999</v>
      </c>
      <c r="F13" s="2">
        <v>1.5443</v>
      </c>
      <c r="G13" s="2">
        <v>2.1551</v>
      </c>
      <c r="H13" s="2">
        <v>2.4948000000000001</v>
      </c>
      <c r="I13" s="2">
        <v>0.83030000000000004</v>
      </c>
      <c r="J13" s="2">
        <v>1.0336000000000001</v>
      </c>
      <c r="K13" s="2">
        <v>1.5793999999999999</v>
      </c>
      <c r="L13" s="2">
        <v>1.962</v>
      </c>
      <c r="M13" s="2">
        <v>2.4394999999999998</v>
      </c>
    </row>
    <row r="14" spans="1:13" ht="15" customHeight="1" x14ac:dyDescent="0.2">
      <c r="A14" t="s">
        <v>10</v>
      </c>
      <c r="B14" s="2">
        <v>2.2873000000000001</v>
      </c>
      <c r="C14" s="2">
        <v>2.1859999999999999</v>
      </c>
      <c r="D14" s="2">
        <v>0.76980000000000004</v>
      </c>
      <c r="E14" s="2">
        <v>0.98240000000000005</v>
      </c>
      <c r="F14" s="2">
        <v>1.466</v>
      </c>
      <c r="G14" s="2">
        <v>2.2363</v>
      </c>
      <c r="H14" s="2">
        <v>2.4226999999999999</v>
      </c>
      <c r="I14" s="2">
        <v>0.84260000000000002</v>
      </c>
      <c r="J14" s="2">
        <v>1.1081000000000001</v>
      </c>
      <c r="K14" s="2">
        <v>1.5677000000000001</v>
      </c>
      <c r="L14" s="2">
        <v>2.3542999999999998</v>
      </c>
      <c r="M14" s="2">
        <v>2.1776</v>
      </c>
    </row>
    <row r="15" spans="1:13" ht="15" customHeight="1" x14ac:dyDescent="0.2">
      <c r="A15" t="s">
        <v>11</v>
      </c>
      <c r="B15" s="2">
        <v>2.2856000000000001</v>
      </c>
      <c r="C15" s="2">
        <v>2.1937000000000002</v>
      </c>
      <c r="D15" s="2">
        <v>0.74009999999999998</v>
      </c>
      <c r="E15" s="2">
        <v>0.95320000000000005</v>
      </c>
      <c r="F15" s="2">
        <v>1.4418</v>
      </c>
      <c r="G15" s="2">
        <v>2.3290999999999999</v>
      </c>
      <c r="H15" s="2">
        <v>2.1793999999999998</v>
      </c>
      <c r="I15" s="2">
        <v>0.84219999999999995</v>
      </c>
      <c r="J15" s="2">
        <v>1.1595</v>
      </c>
      <c r="K15" s="2">
        <v>1.7452000000000001</v>
      </c>
      <c r="L15" s="2">
        <v>2.4615</v>
      </c>
      <c r="M15" s="2">
        <v>2.2440000000000002</v>
      </c>
    </row>
    <row r="16" spans="1:13" ht="15" customHeight="1" x14ac:dyDescent="0.2">
      <c r="A16" t="s">
        <v>12</v>
      </c>
      <c r="B16" s="2">
        <v>2.3473000000000002</v>
      </c>
      <c r="C16" s="2">
        <v>2.2850999999999999</v>
      </c>
      <c r="D16" s="2">
        <v>0.77729999999999999</v>
      </c>
      <c r="E16" s="2">
        <v>0.89380000000000004</v>
      </c>
      <c r="F16" s="2">
        <v>1.5972</v>
      </c>
      <c r="G16" s="2">
        <v>2.5194999999999999</v>
      </c>
      <c r="H16" s="2">
        <v>2.2081</v>
      </c>
      <c r="I16" s="2">
        <v>0.8468</v>
      </c>
      <c r="J16" s="2">
        <v>1.0923</v>
      </c>
      <c r="K16" s="2">
        <v>1.5387</v>
      </c>
      <c r="L16" s="2">
        <v>2.5175999999999998</v>
      </c>
      <c r="M16" s="2">
        <v>2.5194999999999999</v>
      </c>
    </row>
    <row r="17" spans="1:13" ht="15" customHeight="1" x14ac:dyDescent="0.2">
      <c r="A17" t="s">
        <v>13</v>
      </c>
      <c r="B17" s="2">
        <v>2.3504999999999998</v>
      </c>
      <c r="C17" s="2">
        <v>2.3826999999999998</v>
      </c>
      <c r="D17" s="2">
        <v>0.81220000000000003</v>
      </c>
      <c r="E17" s="2">
        <v>1.1680999999999999</v>
      </c>
      <c r="F17" s="2">
        <v>1.4067000000000001</v>
      </c>
      <c r="G17" s="2">
        <v>2.2989000000000002</v>
      </c>
      <c r="H17" s="2">
        <v>2.3651</v>
      </c>
      <c r="I17" s="2">
        <v>0.85229999999999995</v>
      </c>
      <c r="J17" s="2">
        <v>1.0607</v>
      </c>
      <c r="K17" s="2">
        <v>1.5837000000000001</v>
      </c>
      <c r="L17" s="2">
        <v>2.5202</v>
      </c>
      <c r="M17" s="2">
        <v>2.3889</v>
      </c>
    </row>
    <row r="18" spans="1:13" ht="15" customHeight="1" x14ac:dyDescent="0.2">
      <c r="A18" t="s">
        <v>14</v>
      </c>
      <c r="B18" s="2">
        <v>2.2296999999999998</v>
      </c>
      <c r="C18" s="2">
        <v>2.3971</v>
      </c>
      <c r="D18" s="2">
        <v>0.79430000000000001</v>
      </c>
      <c r="E18" s="2">
        <v>1.1420999999999999</v>
      </c>
      <c r="F18" s="2">
        <v>1.7393000000000001</v>
      </c>
      <c r="G18" s="2">
        <v>2.5259999999999998</v>
      </c>
      <c r="H18" s="2">
        <v>2.4304999999999999</v>
      </c>
      <c r="I18" s="2">
        <v>0.85209999999999997</v>
      </c>
      <c r="J18" s="2">
        <v>1.1618999999999999</v>
      </c>
      <c r="K18" s="2">
        <v>1.6349</v>
      </c>
      <c r="L18" s="2">
        <v>2.6305999999999998</v>
      </c>
      <c r="M18" s="2">
        <v>2.8487</v>
      </c>
    </row>
    <row r="20" spans="1:13" ht="15" customHeight="1" x14ac:dyDescent="0.2">
      <c r="A20" t="s">
        <v>15</v>
      </c>
      <c r="B20" s="1">
        <v>1</v>
      </c>
      <c r="C20" s="1">
        <v>2</v>
      </c>
      <c r="D20" s="1">
        <v>3</v>
      </c>
      <c r="E20" s="1">
        <v>4</v>
      </c>
      <c r="F20" s="1">
        <v>5</v>
      </c>
      <c r="G20" s="1">
        <v>6</v>
      </c>
      <c r="H20" s="1">
        <v>7</v>
      </c>
      <c r="I20" s="1">
        <v>8</v>
      </c>
      <c r="J20" s="1">
        <v>9</v>
      </c>
      <c r="K20" s="1">
        <v>10</v>
      </c>
      <c r="L20" s="1">
        <v>11</v>
      </c>
      <c r="M20" s="1">
        <v>12</v>
      </c>
    </row>
    <row r="21" spans="1:13" ht="15" customHeight="1" x14ac:dyDescent="0.2">
      <c r="A21" t="s">
        <v>7</v>
      </c>
      <c r="B21" t="s">
        <v>16</v>
      </c>
      <c r="C21" t="s">
        <v>17</v>
      </c>
      <c r="D21" t="s">
        <v>18</v>
      </c>
      <c r="E21" t="s">
        <v>19</v>
      </c>
      <c r="F21" t="s">
        <v>20</v>
      </c>
      <c r="G21" t="s">
        <v>21</v>
      </c>
      <c r="H21" t="s">
        <v>22</v>
      </c>
      <c r="I21" t="s">
        <v>23</v>
      </c>
      <c r="J21" t="s">
        <v>24</v>
      </c>
      <c r="K21" t="s">
        <v>25</v>
      </c>
      <c r="L21" t="s">
        <v>26</v>
      </c>
      <c r="M21" t="s">
        <v>27</v>
      </c>
    </row>
    <row r="22" spans="1:13" ht="15" customHeight="1" x14ac:dyDescent="0.2">
      <c r="A22" t="s">
        <v>8</v>
      </c>
      <c r="B22" t="s">
        <v>28</v>
      </c>
      <c r="C22" t="s">
        <v>29</v>
      </c>
      <c r="D22" t="s">
        <v>30</v>
      </c>
      <c r="E22" t="s">
        <v>31</v>
      </c>
      <c r="F22" t="s">
        <v>32</v>
      </c>
      <c r="G22" t="s">
        <v>33</v>
      </c>
      <c r="H22" t="s">
        <v>34</v>
      </c>
      <c r="I22" t="s">
        <v>35</v>
      </c>
      <c r="J22" t="s">
        <v>36</v>
      </c>
      <c r="K22" t="s">
        <v>37</v>
      </c>
      <c r="L22" t="s">
        <v>38</v>
      </c>
      <c r="M22" t="s">
        <v>39</v>
      </c>
    </row>
    <row r="23" spans="1:13" ht="15" customHeight="1" x14ac:dyDescent="0.2">
      <c r="A23" t="s">
        <v>9</v>
      </c>
      <c r="B23" t="s">
        <v>40</v>
      </c>
      <c r="C23" t="s">
        <v>41</v>
      </c>
      <c r="D23" t="s">
        <v>42</v>
      </c>
      <c r="E23" t="s">
        <v>43</v>
      </c>
      <c r="F23" t="s">
        <v>44</v>
      </c>
      <c r="G23" t="s">
        <v>45</v>
      </c>
      <c r="H23" t="s">
        <v>46</v>
      </c>
      <c r="I23" t="s">
        <v>47</v>
      </c>
      <c r="J23" t="s">
        <v>48</v>
      </c>
      <c r="K23" t="s">
        <v>49</v>
      </c>
      <c r="L23" t="s">
        <v>50</v>
      </c>
      <c r="M23" t="s">
        <v>51</v>
      </c>
    </row>
    <row r="24" spans="1:13" ht="12.75" x14ac:dyDescent="0.2">
      <c r="A24" t="s">
        <v>10</v>
      </c>
      <c r="B24" t="s">
        <v>52</v>
      </c>
      <c r="C24" t="s">
        <v>53</v>
      </c>
      <c r="D24" t="s">
        <v>54</v>
      </c>
      <c r="E24" t="s">
        <v>55</v>
      </c>
      <c r="F24" t="s">
        <v>56</v>
      </c>
      <c r="G24" t="s">
        <v>57</v>
      </c>
      <c r="H24" t="s">
        <v>58</v>
      </c>
      <c r="I24" t="s">
        <v>59</v>
      </c>
      <c r="J24" t="s">
        <v>60</v>
      </c>
      <c r="K24" t="s">
        <v>61</v>
      </c>
      <c r="L24" t="s">
        <v>62</v>
      </c>
      <c r="M24" t="s">
        <v>63</v>
      </c>
    </row>
    <row r="25" spans="1:13" ht="12.75" x14ac:dyDescent="0.2">
      <c r="A25" t="s">
        <v>11</v>
      </c>
      <c r="B25" t="s">
        <v>64</v>
      </c>
      <c r="C25" t="s">
        <v>65</v>
      </c>
      <c r="D25" t="s">
        <v>66</v>
      </c>
      <c r="E25" t="s">
        <v>67</v>
      </c>
      <c r="F25" t="s">
        <v>68</v>
      </c>
      <c r="G25" t="s">
        <v>69</v>
      </c>
      <c r="H25" t="s">
        <v>70</v>
      </c>
      <c r="I25" t="s">
        <v>71</v>
      </c>
      <c r="J25" t="s">
        <v>72</v>
      </c>
      <c r="K25" t="s">
        <v>73</v>
      </c>
      <c r="L25" t="s">
        <v>74</v>
      </c>
      <c r="M25" t="s">
        <v>75</v>
      </c>
    </row>
    <row r="26" spans="1:13" ht="12.75" x14ac:dyDescent="0.2">
      <c r="A26" t="s">
        <v>12</v>
      </c>
      <c r="B26" t="s">
        <v>76</v>
      </c>
      <c r="C26" t="s">
        <v>77</v>
      </c>
      <c r="D26" t="s">
        <v>78</v>
      </c>
      <c r="E26" t="s">
        <v>79</v>
      </c>
      <c r="F26" t="s">
        <v>80</v>
      </c>
      <c r="G26" t="s">
        <v>81</v>
      </c>
      <c r="H26" t="s">
        <v>82</v>
      </c>
      <c r="I26" t="s">
        <v>83</v>
      </c>
      <c r="J26" t="s">
        <v>84</v>
      </c>
      <c r="K26" t="s">
        <v>85</v>
      </c>
      <c r="L26" t="s">
        <v>86</v>
      </c>
      <c r="M26" t="s">
        <v>87</v>
      </c>
    </row>
    <row r="27" spans="1:13" ht="12.75" x14ac:dyDescent="0.2">
      <c r="A27" t="s">
        <v>13</v>
      </c>
      <c r="B27" t="s">
        <v>88</v>
      </c>
      <c r="C27" t="s">
        <v>89</v>
      </c>
      <c r="D27" t="s">
        <v>90</v>
      </c>
      <c r="E27" t="s">
        <v>91</v>
      </c>
      <c r="F27" t="s">
        <v>92</v>
      </c>
      <c r="G27" t="s">
        <v>93</v>
      </c>
      <c r="H27" t="s">
        <v>94</v>
      </c>
      <c r="I27" t="s">
        <v>95</v>
      </c>
      <c r="J27" t="s">
        <v>96</v>
      </c>
      <c r="K27" t="s">
        <v>97</v>
      </c>
      <c r="L27" t="s">
        <v>98</v>
      </c>
      <c r="M27" t="s">
        <v>99</v>
      </c>
    </row>
    <row r="28" spans="1:13" ht="12.75" x14ac:dyDescent="0.2">
      <c r="A28" t="s">
        <v>14</v>
      </c>
      <c r="B28" t="s">
        <v>100</v>
      </c>
      <c r="C28" t="s">
        <v>101</v>
      </c>
      <c r="D28" t="s">
        <v>102</v>
      </c>
      <c r="E28" t="s">
        <v>103</v>
      </c>
      <c r="F28" t="s">
        <v>104</v>
      </c>
      <c r="G28" t="s">
        <v>105</v>
      </c>
      <c r="H28" t="s">
        <v>106</v>
      </c>
      <c r="I28" t="s">
        <v>107</v>
      </c>
      <c r="J28" t="s">
        <v>108</v>
      </c>
      <c r="K28" t="s">
        <v>109</v>
      </c>
      <c r="L28" t="s">
        <v>110</v>
      </c>
      <c r="M28" t="s">
        <v>111</v>
      </c>
    </row>
    <row r="30" spans="1:13" ht="12.75" x14ac:dyDescent="0.2">
      <c r="A30" t="s">
        <v>112</v>
      </c>
    </row>
  </sheetData>
  <phoneticPr fontId="2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吸光度 1_01</vt:lpstr>
    </vt:vector>
  </TitlesOfParts>
  <Company>ComponentOne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C1Excel</dc:creator>
  <cp:lastModifiedBy>China</cp:lastModifiedBy>
  <dcterms:created xsi:type="dcterms:W3CDTF">2023-08-07T09:07:42Z</dcterms:created>
  <dcterms:modified xsi:type="dcterms:W3CDTF">2023-08-08T09:52:01Z</dcterms:modified>
</cp:coreProperties>
</file>