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10\"/>
    </mc:Choice>
  </mc:AlternateContent>
  <xr:revisionPtr revIDLastSave="0" documentId="13_ncr:1_{AE651606-0DA7-4CB5-967B-4F1AC08BDC1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dm_sales-original" sheetId="9" r:id="rId6"/>
    <sheet name="xlook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O2" i="7" l="1" a="1"/>
  <c r="O2" i="7" s="1"/>
  <c r="H2" i="7" a="1"/>
  <c r="H2" i="7" s="1"/>
  <c r="H1" i="7" a="1"/>
  <c r="H1" i="7" s="1"/>
  <c r="H38" i="7" a="1"/>
  <c r="H38" i="7" s="1"/>
  <c r="H39" i="7" a="1"/>
  <c r="H39" i="7" s="1"/>
  <c r="H20" i="7" a="1"/>
  <c r="H20" i="7" s="1"/>
  <c r="H19" i="7" a="1"/>
  <c r="H19" i="7" s="1"/>
  <c r="H24" i="6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  <c r="H2" i="5" a="1"/>
  <c r="H2" i="5" s="1"/>
  <c r="I4" i="5" s="1"/>
  <c r="K2" i="4" a="1"/>
  <c r="K2" i="4" s="1"/>
  <c r="I2" i="4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s="1" a="1"/>
  <c r="I6" i="4" s="1"/>
  <c r="E2" i="3" a="1"/>
  <c r="E2" i="3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<sst xmlns="http://schemas.openxmlformats.org/spreadsheetml/2006/main" count="287" uniqueCount="43">
  <si>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</si>
  <si>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</si>
  <si>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</si>
  <si>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</si>
  <si>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</si>
  <si>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</si>
  <si>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</si>
  <si>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</si>
  <si>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</si>
  <si>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</si>
  <si>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</si>
  <si>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</si>
  <si>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</si>
  <si>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</si>
  <si>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</si>
  <si>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</si>
  <si>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</si>
  <si>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</si>
  <si>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</si>
  <si>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</si>
  <si>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</si>
  <si>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</si>
  <si>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</si>
  <si>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</si>
  <si>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</si>
  <si>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</si>
  <si>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Unique product names (static array)</t>
  </si>
  <si>
    <t>Unique product names (dynamic array)</t>
  </si>
  <si>
    <t>Product names listed only once (truly unique):</t>
  </si>
  <si>
    <t>Count of unique values:</t>
  </si>
  <si>
    <t>AND criteria</t>
  </si>
  <si>
    <t>OR criteria</t>
  </si>
  <si>
    <t>Nested AND/OR</t>
  </si>
  <si>
    <t>trans_id sorted by sales_amt, descending: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</si>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</sst>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array" displayName="dm_sales_array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_sort" displayName="dm_sales_sort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ECED9-2088-4C29-B1E9-4E4A5D4E7FB4}" name="dm_sales" displayName="dm_sales" ref="A1:F16" totalsRowShown="0">
  <tableColumns count="6">
    <tableColumn id="1" xr3:uid="{5A45010A-FB5B-4E8B-A85D-2B71CEA0AF64}" name="trans_id"/>
    <tableColumn id="2" xr3:uid="{F8851059-9097-4EB9-A7FF-DEBC00598B74}" name="emp_first"/>
    <tableColumn id="3" xr3:uid="{76299395-635B-497D-B3D6-524C119B6F1F}" name="emp_last"/>
    <tableColumn id="4" xr3:uid="{850459B1-8A9D-4A2A-81FB-57FB4EAD8FD9}" name="product"/>
    <tableColumn id="5" xr3:uid="{6BAE2059-6894-42F8-B7EF-E00918A37715}" name="quantity"/>
    <tableColumn id="6" xr3:uid="{856BD276-9260-4C2F-AEC2-FB3F7ED99589}" name="sales_am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tabSelected="1" zoomScale="150" zoomScaleNormal="150" workbookViewId="0"/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K16"/>
  <sheetViews>
    <sheetView zoomScale="120" zoomScaleNormal="120" workbookViewId="0"/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  <col min="11" max="11" width="14.53125" customWidth="1"/>
  </cols>
  <sheetData>
    <row r="1" spans="1:11" ht="42.7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I1" s="1" t="s">
        <v>26</v>
      </c>
      <c r="K1" s="1" t="s">
        <v>27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I2" t="str" cm="1">
        <f t="array" ref="I2">INDEX(dm_sales_array[product],
MATCH(0, COUNTIF($I$1:I1, dm_sales_array[product]),0))</f>
        <v>Copy Paper</v>
      </c>
      <c r="K2" t="str" cm="1">
        <f t="array" ref="K2:K8">_xlfn.UNIQUE(dm_sales_array[product])</f>
        <v>Copy Paper</v>
      </c>
    </row>
    <row r="3" spans="1:11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I3" t="str" cm="1">
        <f t="array" ref="I3">INDEX(dm_sales_array[product],
MATCH(0, COUNTIF($I$1:I2, dm_sales_array[product]),0))</f>
        <v>Sticky Notes</v>
      </c>
      <c r="K3" t="str">
        <v>Sticky Notes</v>
      </c>
    </row>
    <row r="4" spans="1:11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I4" t="str" cm="1">
        <f t="array" ref="I4">INDEX(dm_sales_array[product],
MATCH(0, COUNTIF($I$1:I3, dm_sales_array[product]),0))</f>
        <v>Printer Ink</v>
      </c>
      <c r="K4" t="str">
        <v>Printer Ink</v>
      </c>
    </row>
    <row r="5" spans="1:11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I5" t="str" cm="1">
        <f t="array" ref="I5">INDEX(dm_sales_array[product],
MATCH(0, COUNTIF($I$1:I4, dm_sales_array[product]),0))</f>
        <v>Envelopes</v>
      </c>
      <c r="K5" t="str">
        <v>Envelopes</v>
      </c>
    </row>
    <row r="6" spans="1:11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I6" t="str" cm="1">
        <f t="array" ref="I6">INDEX(dm_sales_array[product],
MATCH(0, COUNTIF($I$1:I5, dm_sales_array[product]),0))</f>
        <v>Legal Pads</v>
      </c>
      <c r="K6" t="str">
        <v>Legal Pads</v>
      </c>
    </row>
    <row r="7" spans="1:11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K7" t="str">
        <v>File folders</v>
      </c>
    </row>
    <row r="8" spans="1:11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K8" t="str">
        <v>Rubber bands</v>
      </c>
    </row>
    <row r="9" spans="1:11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1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11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11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11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11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11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11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I16"/>
  <sheetViews>
    <sheetView zoomScale="120" zoomScaleNormal="120" workbookViewId="0"/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  <col min="8" max="8" width="21.06640625" bestFit="1" customWidth="1"/>
    <col min="9" max="9" width="9.06640625" customWidth="1"/>
  </cols>
  <sheetData>
    <row r="1" spans="1:9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1" t="s">
        <v>28</v>
      </c>
    </row>
    <row r="2" spans="1:9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t="e" cm="1" vm="1">
        <f t="array" aca="1" ref="H2" ca="1">_xlfn.UNIQUE(dm_sales_unique[product], , TRUE)</f>
        <v>#VALUE!</v>
      </c>
    </row>
    <row r="3" spans="1:9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 t="s">
        <v>29</v>
      </c>
      <c r="I4">
        <f ca="1">COUNTA(_xlfn.ANCHORARRAY(H2))</f>
        <v>1</v>
      </c>
    </row>
    <row r="5" spans="1:9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9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9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9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9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9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9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9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9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9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9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9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zoomScale="130" zoomScaleNormal="130" workbookViewId="0"/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5"/>
  </cols>
  <sheetData>
    <row r="1" spans="1:13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5" t="str">
        <v>sales_amt</v>
      </c>
    </row>
    <row r="2" spans="1:13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5">
        <v>12.45</v>
      </c>
    </row>
    <row r="3" spans="1:13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13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13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 t="s">
        <v>30</v>
      </c>
    </row>
    <row r="6" spans="1:13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5" t="str">
        <v>sales_amt</v>
      </c>
    </row>
    <row r="7" spans="1:13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5">
        <v>99.9</v>
      </c>
    </row>
    <row r="8" spans="1:13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5">
        <v>79.92</v>
      </c>
    </row>
    <row r="9" spans="1:13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3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 t="s">
        <v>31</v>
      </c>
    </row>
    <row r="11" spans="1:13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5" t="str">
        <v>sales_amt</v>
      </c>
    </row>
    <row r="12" spans="1:13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5">
        <v>99.9</v>
      </c>
    </row>
    <row r="13" spans="1:13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5">
        <v>149.85</v>
      </c>
    </row>
    <row r="14" spans="1:13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5">
        <v>79.92</v>
      </c>
    </row>
    <row r="15" spans="1:13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5">
        <v>24.9</v>
      </c>
    </row>
    <row r="16" spans="1:13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5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5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5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5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5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5">
        <v>14.94</v>
      </c>
    </row>
    <row r="23" spans="8:13" x14ac:dyDescent="0.45">
      <c r="H23" t="s">
        <v>32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5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5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5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O53"/>
  <sheetViews>
    <sheetView zoomScale="115" zoomScaleNormal="115" workbookViewId="0"/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  <col min="15" max="15" width="20.06640625" customWidth="1"/>
    <col min="16" max="16" width="8.46484375" bestFit="1" customWidth="1"/>
  </cols>
  <sheetData>
    <row r="1" spans="1:15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dm_sales_sort[#Headers]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t="str">
        <v>sales_amt</v>
      </c>
      <c r="O1" s="6" t="s">
        <v>33</v>
      </c>
    </row>
    <row r="2" spans="1:15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16">_xlfn.SORTBY(dm_sales_sort[], dm_sales_sort[emp_last], -1, dm_sales_sort[product], 1)</f>
        <v>13</v>
      </c>
      <c r="I2" t="str">
        <v>Phyllis</v>
      </c>
      <c r="J2" t="str">
        <v>Vance</v>
      </c>
      <c r="K2" t="str">
        <v>Envelopes</v>
      </c>
      <c r="L2">
        <v>15</v>
      </c>
      <c r="M2">
        <v>74.849999999999994</v>
      </c>
      <c r="O2" cm="1">
        <f t="array" ref="O2:O16">_xlfn.SORTBY(dm_sales_sort[trans_id], dm_sales_sort[sales_amt], -1)</f>
        <v>4</v>
      </c>
    </row>
    <row r="3" spans="1:15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H3">
        <v>8</v>
      </c>
      <c r="I3" t="str">
        <v>Phyllis</v>
      </c>
      <c r="J3" t="str">
        <v>Vance</v>
      </c>
      <c r="K3" t="str">
        <v>Printer Ink</v>
      </c>
      <c r="L3">
        <v>5</v>
      </c>
      <c r="M3">
        <v>99.95</v>
      </c>
      <c r="O3">
        <v>9</v>
      </c>
    </row>
    <row r="4" spans="1:15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>
        <v>4</v>
      </c>
      <c r="I4" t="str">
        <v>Stanley</v>
      </c>
      <c r="J4" t="str">
        <v>Hudson</v>
      </c>
      <c r="K4" t="str">
        <v>Envelopes</v>
      </c>
      <c r="L4">
        <v>15</v>
      </c>
      <c r="M4">
        <v>149.85</v>
      </c>
      <c r="O4">
        <v>8</v>
      </c>
    </row>
    <row r="5" spans="1:15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>
        <v>15</v>
      </c>
      <c r="I5" t="str">
        <v>Stanley</v>
      </c>
      <c r="J5" t="str">
        <v>Hudson</v>
      </c>
      <c r="K5" t="str">
        <v>Rubber bands</v>
      </c>
      <c r="L5">
        <v>60</v>
      </c>
      <c r="M5">
        <v>14.94</v>
      </c>
      <c r="O5">
        <v>1</v>
      </c>
    </row>
    <row r="6" spans="1:15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>
        <v>1</v>
      </c>
      <c r="I6" t="str">
        <v>Jim</v>
      </c>
      <c r="J6" t="str">
        <v>Halpert</v>
      </c>
      <c r="K6" t="str">
        <v>Copy Paper</v>
      </c>
      <c r="L6">
        <v>10</v>
      </c>
      <c r="M6">
        <v>99.9</v>
      </c>
      <c r="O6">
        <v>6</v>
      </c>
    </row>
    <row r="7" spans="1:15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>
        <v>6</v>
      </c>
      <c r="I7" t="str">
        <v>Pam</v>
      </c>
      <c r="J7" t="str">
        <v>Halpert</v>
      </c>
      <c r="K7" t="str">
        <v>Copy Paper</v>
      </c>
      <c r="L7">
        <v>8</v>
      </c>
      <c r="M7">
        <v>79.92</v>
      </c>
      <c r="O7">
        <v>12</v>
      </c>
    </row>
    <row r="8" spans="1:15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9</v>
      </c>
      <c r="I8" t="str">
        <v>Jim</v>
      </c>
      <c r="J8" t="str">
        <v>Halpert</v>
      </c>
      <c r="K8" t="str">
        <v>Envelopes</v>
      </c>
      <c r="L8">
        <v>12</v>
      </c>
      <c r="M8">
        <v>119.88</v>
      </c>
      <c r="O8">
        <v>13</v>
      </c>
    </row>
    <row r="9" spans="1:15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  <c r="H9">
        <v>5</v>
      </c>
      <c r="I9" t="str">
        <v>Jim</v>
      </c>
      <c r="J9" t="str">
        <v>Halpert</v>
      </c>
      <c r="K9" t="str">
        <v>Legal Pads</v>
      </c>
      <c r="L9">
        <v>3</v>
      </c>
      <c r="M9">
        <v>14.97</v>
      </c>
      <c r="O9">
        <v>14</v>
      </c>
    </row>
    <row r="10" spans="1:15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>
        <v>10</v>
      </c>
      <c r="I10" t="str">
        <v>Pam</v>
      </c>
      <c r="J10" t="str">
        <v>Halpert</v>
      </c>
      <c r="K10" t="str">
        <v>Legal Pads</v>
      </c>
      <c r="L10">
        <v>7</v>
      </c>
      <c r="M10">
        <v>17.43</v>
      </c>
      <c r="O10">
        <v>3</v>
      </c>
    </row>
    <row r="11" spans="1:15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>
        <v>12</v>
      </c>
      <c r="I11" t="str">
        <v>Jim</v>
      </c>
      <c r="J11" t="str">
        <v>Halpert</v>
      </c>
      <c r="K11" t="str">
        <v>Printer Ink</v>
      </c>
      <c r="L11">
        <v>8</v>
      </c>
      <c r="M11">
        <v>79.92</v>
      </c>
      <c r="O11">
        <v>11</v>
      </c>
    </row>
    <row r="12" spans="1:15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>
        <v>2</v>
      </c>
      <c r="I12" t="str">
        <v>Pam</v>
      </c>
      <c r="J12" t="str">
        <v>Halpert</v>
      </c>
      <c r="K12" t="str">
        <v>Sticky Notes</v>
      </c>
      <c r="L12">
        <v>5</v>
      </c>
      <c r="M12">
        <v>12.45</v>
      </c>
      <c r="O12">
        <v>7</v>
      </c>
    </row>
    <row r="13" spans="1:15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11</v>
      </c>
      <c r="I13" t="str">
        <v>Andy</v>
      </c>
      <c r="J13" t="str">
        <v>Bernard</v>
      </c>
      <c r="K13" t="str">
        <v>Copy Paper</v>
      </c>
      <c r="L13">
        <v>4</v>
      </c>
      <c r="M13">
        <v>39.96</v>
      </c>
      <c r="O13">
        <v>10</v>
      </c>
    </row>
    <row r="14" spans="1:15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7</v>
      </c>
      <c r="I14" t="str">
        <v>Andy</v>
      </c>
      <c r="J14" t="str">
        <v>Bernard</v>
      </c>
      <c r="K14" t="str">
        <v>File folders</v>
      </c>
      <c r="L14">
        <v>10</v>
      </c>
      <c r="M14">
        <v>24.9</v>
      </c>
      <c r="O14">
        <v>5</v>
      </c>
    </row>
    <row r="15" spans="1:15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14</v>
      </c>
      <c r="I15" t="str">
        <v>Andy</v>
      </c>
      <c r="J15" t="str">
        <v>Bernard</v>
      </c>
      <c r="K15" t="str">
        <v>Legal Pads</v>
      </c>
      <c r="L15">
        <v>3</v>
      </c>
      <c r="M15">
        <v>59.97</v>
      </c>
      <c r="O15">
        <v>15</v>
      </c>
    </row>
    <row r="16" spans="1:15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3</v>
      </c>
      <c r="I16" t="str">
        <v>Andy</v>
      </c>
      <c r="J16" t="str">
        <v>Bernard</v>
      </c>
      <c r="K16" t="str">
        <v>Printer Ink</v>
      </c>
      <c r="L16">
        <v>2</v>
      </c>
      <c r="M16">
        <v>39.979999999999997</v>
      </c>
      <c r="O16">
        <v>2</v>
      </c>
    </row>
    <row r="19" spans="8:13" x14ac:dyDescent="0.45">
      <c r="H19" t="str" cm="1">
        <f t="array" ref="H19:M19">dm_sales_sort[#Headers]</f>
        <v>trans_id</v>
      </c>
      <c r="I19" t="str">
        <v>emp_first</v>
      </c>
      <c r="J19" t="str">
        <v>emp_last</v>
      </c>
      <c r="K19" t="str">
        <v>product</v>
      </c>
      <c r="L19" t="str">
        <v>quantity</v>
      </c>
      <c r="M19" t="str">
        <v>sales_amt</v>
      </c>
    </row>
    <row r="20" spans="8:13" x14ac:dyDescent="0.45">
      <c r="H20" cm="1">
        <f t="array" ref="H20:M34">_xlfn._xlws.SORT(dm_sales_sort[], MATCH("quantity", dm_sales_sort[#Headers]), -1)</f>
        <v>15</v>
      </c>
      <c r="I20" t="str">
        <v>Stanley</v>
      </c>
      <c r="J20" t="str">
        <v>Hudson</v>
      </c>
      <c r="K20" t="str">
        <v>Rubber bands</v>
      </c>
      <c r="L20">
        <v>60</v>
      </c>
      <c r="M20">
        <v>14.94</v>
      </c>
    </row>
    <row r="21" spans="8:13" x14ac:dyDescent="0.45">
      <c r="H21">
        <v>4</v>
      </c>
      <c r="I21" t="str">
        <v>Stanley</v>
      </c>
      <c r="J21" t="str">
        <v>Hudson</v>
      </c>
      <c r="K21" t="str">
        <v>Envelopes</v>
      </c>
      <c r="L21">
        <v>15</v>
      </c>
      <c r="M21">
        <v>149.85</v>
      </c>
    </row>
    <row r="22" spans="8:13" x14ac:dyDescent="0.45">
      <c r="H22">
        <v>13</v>
      </c>
      <c r="I22" t="str">
        <v>Phyllis</v>
      </c>
      <c r="J22" t="str">
        <v>Vance</v>
      </c>
      <c r="K22" t="str">
        <v>Envelopes</v>
      </c>
      <c r="L22">
        <v>15</v>
      </c>
      <c r="M22">
        <v>74.849999999999994</v>
      </c>
    </row>
    <row r="23" spans="8:13" x14ac:dyDescent="0.45">
      <c r="H23">
        <v>9</v>
      </c>
      <c r="I23" t="str">
        <v>Jim</v>
      </c>
      <c r="J23" t="str">
        <v>Halpert</v>
      </c>
      <c r="K23" t="str">
        <v>Envelopes</v>
      </c>
      <c r="L23">
        <v>12</v>
      </c>
      <c r="M23">
        <v>119.88</v>
      </c>
    </row>
    <row r="24" spans="8:13" x14ac:dyDescent="0.45">
      <c r="H24">
        <v>1</v>
      </c>
      <c r="I24" t="str">
        <v>Jim</v>
      </c>
      <c r="J24" t="str">
        <v>Halpert</v>
      </c>
      <c r="K24" t="str">
        <v>Copy Paper</v>
      </c>
      <c r="L24">
        <v>10</v>
      </c>
      <c r="M24">
        <v>99.9</v>
      </c>
    </row>
    <row r="25" spans="8:13" x14ac:dyDescent="0.45">
      <c r="H25">
        <v>7</v>
      </c>
      <c r="I25" t="str">
        <v>Andy</v>
      </c>
      <c r="J25" t="str">
        <v>Bernard</v>
      </c>
      <c r="K25" t="str">
        <v>File folders</v>
      </c>
      <c r="L25">
        <v>10</v>
      </c>
      <c r="M25">
        <v>24.9</v>
      </c>
    </row>
    <row r="26" spans="8:13" x14ac:dyDescent="0.45">
      <c r="H26">
        <v>6</v>
      </c>
      <c r="I26" t="str">
        <v>Pam</v>
      </c>
      <c r="J26" t="str">
        <v>Halpert</v>
      </c>
      <c r="K26" t="str">
        <v>Copy Paper</v>
      </c>
      <c r="L26">
        <v>8</v>
      </c>
      <c r="M26">
        <v>79.92</v>
      </c>
    </row>
    <row r="27" spans="8:13" x14ac:dyDescent="0.45">
      <c r="H27">
        <v>12</v>
      </c>
      <c r="I27" t="str">
        <v>Jim</v>
      </c>
      <c r="J27" t="str">
        <v>Halpert</v>
      </c>
      <c r="K27" t="str">
        <v>Printer Ink</v>
      </c>
      <c r="L27">
        <v>8</v>
      </c>
      <c r="M27">
        <v>79.92</v>
      </c>
    </row>
    <row r="28" spans="8:13" x14ac:dyDescent="0.45">
      <c r="H28">
        <v>10</v>
      </c>
      <c r="I28" t="str">
        <v>Pam</v>
      </c>
      <c r="J28" t="str">
        <v>Halpert</v>
      </c>
      <c r="K28" t="str">
        <v>Legal Pads</v>
      </c>
      <c r="L28">
        <v>7</v>
      </c>
      <c r="M28">
        <v>17.43</v>
      </c>
    </row>
    <row r="29" spans="8:13" x14ac:dyDescent="0.45">
      <c r="H29">
        <v>2</v>
      </c>
      <c r="I29" t="str">
        <v>Pam</v>
      </c>
      <c r="J29" t="str">
        <v>Halpert</v>
      </c>
      <c r="K29" t="str">
        <v>Sticky Notes</v>
      </c>
      <c r="L29">
        <v>5</v>
      </c>
      <c r="M29">
        <v>12.45</v>
      </c>
    </row>
    <row r="30" spans="8:13" x14ac:dyDescent="0.45">
      <c r="H30">
        <v>8</v>
      </c>
      <c r="I30" t="str">
        <v>Phyllis</v>
      </c>
      <c r="J30" t="str">
        <v>Vance</v>
      </c>
      <c r="K30" t="str">
        <v>Printer Ink</v>
      </c>
      <c r="L30">
        <v>5</v>
      </c>
      <c r="M30">
        <v>99.95</v>
      </c>
    </row>
    <row r="31" spans="8:13" x14ac:dyDescent="0.45">
      <c r="H31">
        <v>11</v>
      </c>
      <c r="I31" t="str">
        <v>Andy</v>
      </c>
      <c r="J31" t="str">
        <v>Bernard</v>
      </c>
      <c r="K31" t="str">
        <v>Copy Paper</v>
      </c>
      <c r="L31">
        <v>4</v>
      </c>
      <c r="M31">
        <v>39.96</v>
      </c>
    </row>
    <row r="32" spans="8:13" x14ac:dyDescent="0.45">
      <c r="H32">
        <v>5</v>
      </c>
      <c r="I32" t="str">
        <v>Jim</v>
      </c>
      <c r="J32" t="str">
        <v>Halpert</v>
      </c>
      <c r="K32" t="str">
        <v>Legal Pads</v>
      </c>
      <c r="L32">
        <v>3</v>
      </c>
      <c r="M32">
        <v>14.97</v>
      </c>
    </row>
    <row r="33" spans="8:13" x14ac:dyDescent="0.45">
      <c r="H33">
        <v>14</v>
      </c>
      <c r="I33" t="str">
        <v>Andy</v>
      </c>
      <c r="J33" t="str">
        <v>Bernard</v>
      </c>
      <c r="K33" t="str">
        <v>Legal Pads</v>
      </c>
      <c r="L33">
        <v>3</v>
      </c>
      <c r="M33">
        <v>59.97</v>
      </c>
    </row>
    <row r="34" spans="8:13" x14ac:dyDescent="0.45">
      <c r="H34">
        <v>3</v>
      </c>
      <c r="I34" t="str">
        <v>Andy</v>
      </c>
      <c r="J34" t="str">
        <v>Bernard</v>
      </c>
      <c r="K34" t="str">
        <v>Printer Ink</v>
      </c>
      <c r="L34">
        <v>2</v>
      </c>
      <c r="M34">
        <v>39.979999999999997</v>
      </c>
    </row>
    <row r="38" spans="8:13" x14ac:dyDescent="0.45">
      <c r="H38" t="str" cm="1">
        <f t="array" ref="H38:M38">dm_sales_sort[#Headers]</f>
        <v>trans_id</v>
      </c>
      <c r="I38" t="str">
        <v>emp_first</v>
      </c>
      <c r="J38" t="str">
        <v>emp_last</v>
      </c>
      <c r="K38" t="str">
        <v>product</v>
      </c>
      <c r="L38" t="str">
        <v>quantity</v>
      </c>
      <c r="M38" t="str">
        <v>sales_amt</v>
      </c>
    </row>
    <row r="39" spans="8:13" x14ac:dyDescent="0.45">
      <c r="H39" cm="1">
        <f t="array" ref="H39:M53">_xlfn.SORTBY(dm_sales_sort[], dm_sales_sort[sales_amt], -1)</f>
        <v>4</v>
      </c>
      <c r="I39" t="str">
        <v>Stanley</v>
      </c>
      <c r="J39" t="str">
        <v>Hudson</v>
      </c>
      <c r="K39" t="str">
        <v>Envelopes</v>
      </c>
      <c r="L39">
        <v>15</v>
      </c>
      <c r="M39">
        <v>149.85</v>
      </c>
    </row>
    <row r="40" spans="8:13" x14ac:dyDescent="0.45">
      <c r="H40">
        <v>9</v>
      </c>
      <c r="I40" t="str">
        <v>Jim</v>
      </c>
      <c r="J40" t="str">
        <v>Halpert</v>
      </c>
      <c r="K40" t="str">
        <v>Envelopes</v>
      </c>
      <c r="L40">
        <v>12</v>
      </c>
      <c r="M40">
        <v>119.88</v>
      </c>
    </row>
    <row r="41" spans="8:13" x14ac:dyDescent="0.45">
      <c r="H41">
        <v>8</v>
      </c>
      <c r="I41" t="str">
        <v>Phyllis</v>
      </c>
      <c r="J41" t="str">
        <v>Vance</v>
      </c>
      <c r="K41" t="str">
        <v>Printer Ink</v>
      </c>
      <c r="L41">
        <v>5</v>
      </c>
      <c r="M41">
        <v>99.95</v>
      </c>
    </row>
    <row r="42" spans="8:13" x14ac:dyDescent="0.45">
      <c r="H42">
        <v>1</v>
      </c>
      <c r="I42" t="str">
        <v>Jim</v>
      </c>
      <c r="J42" t="str">
        <v>Halpert</v>
      </c>
      <c r="K42" t="str">
        <v>Copy Paper</v>
      </c>
      <c r="L42">
        <v>10</v>
      </c>
      <c r="M42">
        <v>99.9</v>
      </c>
    </row>
    <row r="43" spans="8:13" x14ac:dyDescent="0.45">
      <c r="H43">
        <v>6</v>
      </c>
      <c r="I43" t="str">
        <v>Pam</v>
      </c>
      <c r="J43" t="str">
        <v>Halpert</v>
      </c>
      <c r="K43" t="str">
        <v>Copy Paper</v>
      </c>
      <c r="L43">
        <v>8</v>
      </c>
      <c r="M43">
        <v>79.92</v>
      </c>
    </row>
    <row r="44" spans="8:13" x14ac:dyDescent="0.45">
      <c r="H44">
        <v>12</v>
      </c>
      <c r="I44" t="str">
        <v>Jim</v>
      </c>
      <c r="J44" t="str">
        <v>Halpert</v>
      </c>
      <c r="K44" t="str">
        <v>Printer Ink</v>
      </c>
      <c r="L44">
        <v>8</v>
      </c>
      <c r="M44">
        <v>79.92</v>
      </c>
    </row>
    <row r="45" spans="8:13" x14ac:dyDescent="0.45">
      <c r="H45">
        <v>13</v>
      </c>
      <c r="I45" t="str">
        <v>Phyllis</v>
      </c>
      <c r="J45" t="str">
        <v>Vance</v>
      </c>
      <c r="K45" t="str">
        <v>Envelopes</v>
      </c>
      <c r="L45">
        <v>15</v>
      </c>
      <c r="M45">
        <v>74.849999999999994</v>
      </c>
    </row>
    <row r="46" spans="8:13" x14ac:dyDescent="0.45">
      <c r="H46">
        <v>14</v>
      </c>
      <c r="I46" t="str">
        <v>Andy</v>
      </c>
      <c r="J46" t="str">
        <v>Bernard</v>
      </c>
      <c r="K46" t="str">
        <v>Legal Pads</v>
      </c>
      <c r="L46">
        <v>3</v>
      </c>
      <c r="M46">
        <v>59.97</v>
      </c>
    </row>
    <row r="47" spans="8:13" x14ac:dyDescent="0.45">
      <c r="H47">
        <v>3</v>
      </c>
      <c r="I47" t="str">
        <v>Andy</v>
      </c>
      <c r="J47" t="str">
        <v>Bernard</v>
      </c>
      <c r="K47" t="str">
        <v>Printer Ink</v>
      </c>
      <c r="L47">
        <v>2</v>
      </c>
      <c r="M47">
        <v>39.979999999999997</v>
      </c>
    </row>
    <row r="48" spans="8:13" x14ac:dyDescent="0.45">
      <c r="H48">
        <v>11</v>
      </c>
      <c r="I48" t="str">
        <v>Andy</v>
      </c>
      <c r="J48" t="str">
        <v>Bernard</v>
      </c>
      <c r="K48" t="str">
        <v>Copy Paper</v>
      </c>
      <c r="L48">
        <v>4</v>
      </c>
      <c r="M48">
        <v>39.96</v>
      </c>
    </row>
    <row r="49" spans="8:13" x14ac:dyDescent="0.45">
      <c r="H49">
        <v>7</v>
      </c>
      <c r="I49" t="str">
        <v>Andy</v>
      </c>
      <c r="J49" t="str">
        <v>Bernard</v>
      </c>
      <c r="K49" t="str">
        <v>File folders</v>
      </c>
      <c r="L49">
        <v>10</v>
      </c>
      <c r="M49">
        <v>24.9</v>
      </c>
    </row>
    <row r="50" spans="8:13" x14ac:dyDescent="0.45">
      <c r="H50">
        <v>10</v>
      </c>
      <c r="I50" t="str">
        <v>Pam</v>
      </c>
      <c r="J50" t="str">
        <v>Halpert</v>
      </c>
      <c r="K50" t="str">
        <v>Legal Pads</v>
      </c>
      <c r="L50">
        <v>7</v>
      </c>
      <c r="M50">
        <v>17.43</v>
      </c>
    </row>
    <row r="51" spans="8:13" x14ac:dyDescent="0.45">
      <c r="H51">
        <v>5</v>
      </c>
      <c r="I51" t="str">
        <v>Jim</v>
      </c>
      <c r="J51" t="str">
        <v>Halpert</v>
      </c>
      <c r="K51" t="str">
        <v>Legal Pads</v>
      </c>
      <c r="L51">
        <v>3</v>
      </c>
      <c r="M51">
        <v>14.97</v>
      </c>
    </row>
    <row r="52" spans="8:13" x14ac:dyDescent="0.45">
      <c r="H52">
        <v>15</v>
      </c>
      <c r="I52" t="str">
        <v>Stanley</v>
      </c>
      <c r="J52" t="str">
        <v>Hudson</v>
      </c>
      <c r="K52" t="str">
        <v>Rubber bands</v>
      </c>
      <c r="L52">
        <v>60</v>
      </c>
      <c r="M52">
        <v>14.94</v>
      </c>
    </row>
    <row r="53" spans="8:13" x14ac:dyDescent="0.45">
      <c r="H53">
        <v>2</v>
      </c>
      <c r="I53" t="str">
        <v>Pam</v>
      </c>
      <c r="J53" t="str">
        <v>Halpert</v>
      </c>
      <c r="K53" t="str">
        <v>Sticky Notes</v>
      </c>
      <c r="L53">
        <v>5</v>
      </c>
      <c r="M53">
        <v>12.45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095-11E4-419D-8529-26C80F39F032}">
  <dimension ref="A1:F16"/>
  <sheetViews>
    <sheetView workbookViewId="0"/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/>
  </sheetViews>
  <sheetFormatPr defaultRowHeight="14.25" x14ac:dyDescent="0.45"/>
  <cols>
    <col min="1" max="1" width="9.53125" style="2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5" bestFit="1" customWidth="1"/>
    <col min="7" max="7" width="12.6640625" style="5" bestFit="1" customWidth="1"/>
    <col min="8" max="8" width="12.6640625" style="5" customWidth="1"/>
    <col min="9" max="9" width="12.59765625" customWidth="1"/>
    <col min="10" max="10" width="11.796875" style="3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39</v>
      </c>
      <c r="C1" t="s">
        <v>34</v>
      </c>
      <c r="D1" t="s">
        <v>1</v>
      </c>
      <c r="E1" t="s">
        <v>9</v>
      </c>
      <c r="F1" s="5" t="s">
        <v>40</v>
      </c>
      <c r="G1" s="5" t="s">
        <v>2</v>
      </c>
      <c r="H1" s="5" t="s">
        <v>35</v>
      </c>
      <c r="J1" t="s">
        <v>35</v>
      </c>
      <c r="K1" t="s">
        <v>34</v>
      </c>
    </row>
    <row r="2" spans="1:12" x14ac:dyDescent="0.45">
      <c r="A2">
        <v>1</v>
      </c>
      <c r="B2" s="2">
        <v>45047</v>
      </c>
      <c r="C2">
        <v>1</v>
      </c>
      <c r="D2">
        <v>1</v>
      </c>
      <c r="E2">
        <v>10</v>
      </c>
      <c r="F2" s="5">
        <v>99.9</v>
      </c>
      <c r="G2" s="5" t="str">
        <f>_xlfn.XLOOKUP(transactions[[#This Row],[product_id]], products[product_id], products[product_name], "Other")</f>
        <v>Copy Paper</v>
      </c>
      <c r="H2" s="5" t="str">
        <f>_xlfn.XLOOKUP(transactions[[#This Row],[branch_id]],branches[branch_id], branches[branch_name])</f>
        <v>Scranton</v>
      </c>
      <c r="J2" t="s">
        <v>36</v>
      </c>
      <c r="K2">
        <v>1</v>
      </c>
    </row>
    <row r="3" spans="1:12" x14ac:dyDescent="0.45">
      <c r="A3">
        <v>2</v>
      </c>
      <c r="B3" s="2">
        <v>45048</v>
      </c>
      <c r="C3">
        <v>1</v>
      </c>
      <c r="D3">
        <v>2</v>
      </c>
      <c r="E3">
        <v>5</v>
      </c>
      <c r="F3" s="5">
        <v>12.45</v>
      </c>
      <c r="G3" s="5" t="str">
        <f>_xlfn.XLOOKUP(transactions[[#This Row],[product_id]], products[product_id], products[product_name], "Other")</f>
        <v>Sticky Notes</v>
      </c>
      <c r="H3" s="5" t="str">
        <f>_xlfn.XLOOKUP(transactions[[#This Row],[branch_id]],branches[branch_id], branches[branch_name])</f>
        <v>Scranton</v>
      </c>
      <c r="J3" t="s">
        <v>37</v>
      </c>
      <c r="K3">
        <v>2</v>
      </c>
    </row>
    <row r="4" spans="1:12" x14ac:dyDescent="0.45">
      <c r="A4">
        <v>3</v>
      </c>
      <c r="B4" s="2">
        <v>45049</v>
      </c>
      <c r="C4">
        <v>2</v>
      </c>
      <c r="D4">
        <v>1</v>
      </c>
      <c r="E4">
        <v>20</v>
      </c>
      <c r="F4" s="5">
        <v>199.8</v>
      </c>
      <c r="G4" s="5" t="str">
        <f>_xlfn.XLOOKUP(transactions[[#This Row],[product_id]], products[product_id], products[product_name], "Other")</f>
        <v>Copy Paper</v>
      </c>
      <c r="H4" s="5" t="str">
        <f>_xlfn.XLOOKUP(transactions[[#This Row],[branch_id]],branches[branch_id], branches[branch_name])</f>
        <v>Stamford</v>
      </c>
      <c r="J4" t="s">
        <v>38</v>
      </c>
      <c r="K4">
        <v>3</v>
      </c>
    </row>
    <row r="5" spans="1:12" x14ac:dyDescent="0.45">
      <c r="A5">
        <v>4</v>
      </c>
      <c r="B5" s="2">
        <v>45050</v>
      </c>
      <c r="C5">
        <v>3</v>
      </c>
      <c r="D5">
        <v>3</v>
      </c>
      <c r="E5">
        <v>2</v>
      </c>
      <c r="F5" s="5">
        <v>39.979999999999997</v>
      </c>
      <c r="G5" s="5" t="str">
        <f>_xlfn.XLOOKUP(transactions[[#This Row],[product_id]], products[product_id], products[product_name], "Other")</f>
        <v>Printer Ink</v>
      </c>
      <c r="H5" s="5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2">
        <v>45051</v>
      </c>
      <c r="C6">
        <v>1</v>
      </c>
      <c r="D6">
        <v>99</v>
      </c>
      <c r="E6">
        <v>15</v>
      </c>
      <c r="F6" s="5">
        <v>149.85</v>
      </c>
      <c r="G6" s="5" t="str">
        <f>_xlfn.XLOOKUP(transactions[[#This Row],[product_id]], products[product_id], products[product_name], "Other")</f>
        <v>Other</v>
      </c>
      <c r="H6" s="5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2">
        <v>45051</v>
      </c>
      <c r="C7">
        <v>2</v>
      </c>
      <c r="D7">
        <v>5</v>
      </c>
      <c r="E7">
        <v>3</v>
      </c>
      <c r="F7" s="5">
        <v>14.97</v>
      </c>
      <c r="G7" s="5" t="str">
        <f>_xlfn.XLOOKUP(transactions[[#This Row],[product_id]], products[product_id], products[product_name], "Other")</f>
        <v>Legal Pads</v>
      </c>
      <c r="H7" s="5" t="str">
        <f>_xlfn.XLOOKUP(transactions[[#This Row],[branch_id]],branches[branch_id], branches[branch_name])</f>
        <v>Stamford</v>
      </c>
      <c r="J7" t="s">
        <v>1</v>
      </c>
      <c r="K7" t="s">
        <v>2</v>
      </c>
      <c r="L7" s="5" t="s">
        <v>41</v>
      </c>
    </row>
    <row r="8" spans="1:12" x14ac:dyDescent="0.45">
      <c r="A8">
        <v>7</v>
      </c>
      <c r="B8" s="2">
        <v>45052</v>
      </c>
      <c r="C8">
        <v>2</v>
      </c>
      <c r="D8">
        <v>2</v>
      </c>
      <c r="E8">
        <v>10</v>
      </c>
      <c r="F8" s="5">
        <v>24.9</v>
      </c>
      <c r="G8" s="5" t="str">
        <f>_xlfn.XLOOKUP(transactions[[#This Row],[product_id]], products[product_id], products[product_name], "Other")</f>
        <v>Sticky Notes</v>
      </c>
      <c r="H8" s="5" t="str">
        <f>_xlfn.XLOOKUP(transactions[[#This Row],[branch_id]],branches[branch_id], branches[branch_name])</f>
        <v>Stamford</v>
      </c>
      <c r="J8">
        <v>1</v>
      </c>
      <c r="K8" t="s">
        <v>13</v>
      </c>
      <c r="L8" s="5">
        <v>9.99</v>
      </c>
    </row>
    <row r="9" spans="1:12" x14ac:dyDescent="0.45">
      <c r="A9">
        <v>8</v>
      </c>
      <c r="B9" s="2">
        <v>45053</v>
      </c>
      <c r="C9">
        <v>1</v>
      </c>
      <c r="D9">
        <v>4</v>
      </c>
      <c r="E9">
        <v>8</v>
      </c>
      <c r="F9" s="5">
        <v>55.92</v>
      </c>
      <c r="G9" s="5" t="str">
        <f>_xlfn.XLOOKUP(transactions[[#This Row],[product_id]], products[product_id], products[product_name], "Other")</f>
        <v>Envelopes</v>
      </c>
      <c r="H9" s="5" t="str">
        <f>_xlfn.XLOOKUP(transactions[[#This Row],[branch_id]],branches[branch_id], branches[branch_name])</f>
        <v>Scranton</v>
      </c>
      <c r="J9">
        <v>2</v>
      </c>
      <c r="K9" t="s">
        <v>15</v>
      </c>
      <c r="L9" s="5">
        <v>2.4900000000000002</v>
      </c>
    </row>
    <row r="10" spans="1:12" x14ac:dyDescent="0.45">
      <c r="A10">
        <v>9</v>
      </c>
      <c r="B10" s="2">
        <v>45054</v>
      </c>
      <c r="C10">
        <v>3</v>
      </c>
      <c r="D10">
        <v>3</v>
      </c>
      <c r="E10">
        <v>5</v>
      </c>
      <c r="F10" s="5">
        <v>99.95</v>
      </c>
      <c r="G10" s="5" t="str">
        <f>_xlfn.XLOOKUP(transactions[[#This Row],[product_id]], products[product_id], products[product_name], "Other")</f>
        <v>Printer Ink</v>
      </c>
      <c r="H10" s="5" t="str">
        <f>_xlfn.XLOOKUP(transactions[[#This Row],[branch_id]],branches[branch_id], branches[branch_name])</f>
        <v>Nashua</v>
      </c>
      <c r="J10">
        <v>3</v>
      </c>
      <c r="K10" t="s">
        <v>18</v>
      </c>
      <c r="L10" s="5">
        <v>19.989999999999998</v>
      </c>
    </row>
    <row r="11" spans="1:12" x14ac:dyDescent="0.45">
      <c r="A11">
        <v>10</v>
      </c>
      <c r="B11" s="2">
        <v>45054</v>
      </c>
      <c r="C11">
        <v>3</v>
      </c>
      <c r="D11">
        <v>1</v>
      </c>
      <c r="E11">
        <v>12</v>
      </c>
      <c r="F11" s="5">
        <v>119.88</v>
      </c>
      <c r="G11" s="5" t="str">
        <f>_xlfn.XLOOKUP(transactions[[#This Row],[product_id]], products[product_id], products[product_name], "Other")</f>
        <v>Copy Paper</v>
      </c>
      <c r="H11" s="5" t="str">
        <f>_xlfn.XLOOKUP(transactions[[#This Row],[branch_id]],branches[branch_id], branches[branch_name])</f>
        <v>Nashua</v>
      </c>
      <c r="J11">
        <v>4</v>
      </c>
      <c r="K11" t="s">
        <v>21</v>
      </c>
      <c r="L11" s="5">
        <v>6.99</v>
      </c>
    </row>
    <row r="12" spans="1:12" x14ac:dyDescent="0.45">
      <c r="A12">
        <v>11</v>
      </c>
      <c r="B12" s="2">
        <v>45055</v>
      </c>
      <c r="C12">
        <v>1</v>
      </c>
      <c r="D12">
        <v>2</v>
      </c>
      <c r="E12">
        <v>7</v>
      </c>
      <c r="F12" s="5">
        <v>17.43</v>
      </c>
      <c r="G12" s="5" t="str">
        <f>_xlfn.XLOOKUP(transactions[[#This Row],[product_id]], products[product_id], products[product_name], "Other")</f>
        <v>Sticky Notes</v>
      </c>
      <c r="H12" s="5" t="str">
        <f>_xlfn.XLOOKUP(transactions[[#This Row],[branch_id]],branches[branch_id], branches[branch_name])</f>
        <v>Scranton</v>
      </c>
      <c r="J12">
        <v>5</v>
      </c>
      <c r="K12" t="s">
        <v>22</v>
      </c>
      <c r="L12" s="5">
        <v>4.99</v>
      </c>
    </row>
    <row r="13" spans="1:12" x14ac:dyDescent="0.45">
      <c r="A13">
        <v>12</v>
      </c>
      <c r="B13" s="2">
        <v>45056</v>
      </c>
      <c r="C13">
        <v>2</v>
      </c>
      <c r="D13">
        <v>4</v>
      </c>
      <c r="E13">
        <v>3</v>
      </c>
      <c r="F13" s="5">
        <v>20.97</v>
      </c>
      <c r="G13" s="5" t="str">
        <f>_xlfn.XLOOKUP(transactions[[#This Row],[product_id]], products[product_id], products[product_name], "Other")</f>
        <v>Envelopes</v>
      </c>
      <c r="H13" s="5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2">
        <v>45056</v>
      </c>
      <c r="C14">
        <v>1</v>
      </c>
      <c r="D14">
        <v>5</v>
      </c>
      <c r="E14">
        <v>10</v>
      </c>
      <c r="F14" s="5">
        <v>49.9</v>
      </c>
      <c r="G14" s="5" t="str">
        <f>_xlfn.XLOOKUP(transactions[[#This Row],[product_id]], products[product_id], products[product_name], "Other")</f>
        <v>Legal Pads</v>
      </c>
      <c r="H14" s="5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2">
        <v>45057</v>
      </c>
      <c r="C15">
        <v>2</v>
      </c>
      <c r="D15">
        <v>99</v>
      </c>
      <c r="E15">
        <v>4</v>
      </c>
      <c r="F15" s="5">
        <v>79.959999999999994</v>
      </c>
      <c r="G15" s="5" t="str">
        <f>_xlfn.XLOOKUP(transactions[[#This Row],[product_id]], products[product_id], products[product_name], "Other")</f>
        <v>Other</v>
      </c>
      <c r="H15" s="5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2">
        <v>45058</v>
      </c>
      <c r="C16">
        <v>3</v>
      </c>
      <c r="D16">
        <v>2</v>
      </c>
      <c r="E16">
        <v>6</v>
      </c>
      <c r="F16" s="5">
        <v>14.94</v>
      </c>
      <c r="G16" s="5" t="str">
        <f>_xlfn.XLOOKUP(transactions[[#This Row],[product_id]], products[product_id], products[product_name], "Other")</f>
        <v>Sticky Notes</v>
      </c>
      <c r="H16" s="5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2">
        <v>45058</v>
      </c>
      <c r="C17">
        <v>1</v>
      </c>
      <c r="D17">
        <v>4</v>
      </c>
      <c r="E17">
        <v>5</v>
      </c>
      <c r="F17" s="5">
        <v>34.950000000000003</v>
      </c>
      <c r="G17" s="5" t="str">
        <f>_xlfn.XLOOKUP(transactions[[#This Row],[product_id]], products[product_id], products[product_name], "Other")</f>
        <v>Envelopes</v>
      </c>
      <c r="H17" s="5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2">
        <v>45059</v>
      </c>
      <c r="C18">
        <v>2</v>
      </c>
      <c r="D18">
        <v>1</v>
      </c>
      <c r="E18">
        <v>8</v>
      </c>
      <c r="F18" s="5">
        <v>79.92</v>
      </c>
      <c r="G18" s="5" t="str">
        <f>_xlfn.XLOOKUP(transactions[[#This Row],[product_id]], products[product_id], products[product_name], "Other")</f>
        <v>Copy Paper</v>
      </c>
      <c r="H18" s="5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2">
        <v>45060</v>
      </c>
      <c r="C19">
        <v>3</v>
      </c>
      <c r="D19">
        <v>5</v>
      </c>
      <c r="E19">
        <v>15</v>
      </c>
      <c r="F19" s="5">
        <v>74.849999999999994</v>
      </c>
      <c r="G19" s="5" t="str">
        <f>_xlfn.XLOOKUP(transactions[[#This Row],[product_id]], products[product_id], products[product_name], "Other")</f>
        <v>Legal Pads</v>
      </c>
      <c r="H19" s="5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2">
        <v>45061</v>
      </c>
      <c r="C20">
        <v>1</v>
      </c>
      <c r="D20">
        <v>3</v>
      </c>
      <c r="E20">
        <v>3</v>
      </c>
      <c r="F20" s="5">
        <v>59.97</v>
      </c>
      <c r="G20" s="5" t="str">
        <f>_xlfn.XLOOKUP(transactions[[#This Row],[product_id]], products[product_id], products[product_name], "Other")</f>
        <v>Printer Ink</v>
      </c>
      <c r="H20" s="5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2">
        <v>45061</v>
      </c>
      <c r="C21">
        <v>2</v>
      </c>
      <c r="D21">
        <v>4</v>
      </c>
      <c r="E21">
        <v>10</v>
      </c>
      <c r="F21" s="5">
        <v>69.900000000000006</v>
      </c>
      <c r="G21" s="5" t="str">
        <f>_xlfn.XLOOKUP(transactions[[#This Row],[product_id]], products[product_id], products[product_name], "Other")</f>
        <v>Envelopes</v>
      </c>
      <c r="H21" s="5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unique</vt:lpstr>
      <vt:lpstr>filter</vt:lpstr>
      <vt:lpstr>sort-sortby</vt:lpstr>
      <vt:lpstr>dm_sales-original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2023-07-03T14:55:11Z</dcterms:modified>
</cp:coreProperties>
</file>